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F23" i="12"/>
  <c r="AP23" i="12"/>
  <c r="AA23" i="12"/>
  <c r="V23" i="12"/>
  <c r="Q2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<sst xmlns="http://schemas.openxmlformats.org/spreadsheetml/2006/main" count="1098" uniqueCount="601">
  <si>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</si>
  <si>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</si>
  <si>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</si>
  <si>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</si>
  <si>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</si>
  <si>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</si>
  <si>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</si>
  <si>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</si>
  <si>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</si>
  <si>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</si>
  <si>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</si>
  <si>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</si>
  <si>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</si>
  <si>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</si>
  <si>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</si>
  <si>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</si>
  <si>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</si>
  <si>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</si>
  <si>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</si>
  <si>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</si>
  <si>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</si>
  <si>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</si>
  <si>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</si>
  <si>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</si>
  <si>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</si>
  <si>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</si>
  <si>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</si>
  <si>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</si>
  <si>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</si>
  <si>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</si>
  <si>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</si>
  <si>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</si>
  <si>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</si>
  <si>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</si>
  <si>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</si>
  <si>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</si>
  <si>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</si>
  <si>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</si>
  <si>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</si>
  <si>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</si>
  <si>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</si>
  <si>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</si>
  <si>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</si>
  <si>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</si>
  <si>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</si>
  <si>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</si>
  <si>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</si>
  <si>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</si>
  <si>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</si>
  <si>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</si>
  <si>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</si>
  <si>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</si>
  <si>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</si>
  <si>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</si>
  <si>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</si>
  <si>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</si>
  <si>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</si>
  <si>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</si>
  <si>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</si>
  <si>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</si>
  <si>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</si>
  <si>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</si>
  <si>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</si>
  <si>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</si>
  <si>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</si>
  <si>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</si>
  <si>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</si>
  <si>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</si>
  <si>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</si>
  <si>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</si>
  <si>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</si>
  <si>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</si>
  <si>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</si>
  <si>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</si>
  <si>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</si>
  <si>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</si>
  <si>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</si>
  <si>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</si>
  <si>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</si>
  <si>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</si>
  <si>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</si>
  <si>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</si>
  <si>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</si>
  <si>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</si>
  <si>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</si>
  <si>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</si>
  <si>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</si>
  <si>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</si>
  <si>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</si>
  <si>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</si>
  <si>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</si>
  <si>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</si>
  <si>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</si>
  <si>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</si>
  <si>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</si>
  <si>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</si>
  <si>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</si>
  <si>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</si>
  <si>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</si>
  <si>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</si>
  <si>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</si>
  <si>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</si>
  <si>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</si>
  <si>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</si>
  <si>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</si>
  <si>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</si>
  <si>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</si>
  <si>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</si>
  <si>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</si>
  <si>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</si>
  <si>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</si>
  <si>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</si>
  <si>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</si>
  <si>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</si>
  <si>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</si>
  <si>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</si>
  <si>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</si>
  <si>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</si>
  <si>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</si>
  <si>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</si>
  <si>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</si>
  <si>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</si>
  <si>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</si>
  <si>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</si>
  <si>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</si>
  <si>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</si>
  <si>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</si>
  <si>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</si>
  <si>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</si>
  <si>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</si>
  <si>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</si>
  <si>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</si>
  <si>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</si>
  <si>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</si>
  <si>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</si>
  <si>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</si>
  <si>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</si>
  <si>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</si>
  <si>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</si>
  <si>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</si>
  <si>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</si>
  <si>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</si>
  <si>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</si>
  <si>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</si>
  <si>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</si>
  <si>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</si>
  <si>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</si>
  <si>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</si>
  <si>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</si>
  <si>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</si>
  <si>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</si>
  <si>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</si>
  <si>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</si>
  <si>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</si>
  <si>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</si>
  <si>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</si>
  <si>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</si>
  <si>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</si>
  <si>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</si>
  <si>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</si>
  <si>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</si>
  <si>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</si>
  <si>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</si>
  <si>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</si>
  <si>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</si>
  <si>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</si>
  <si>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</si>
  <si>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</si>
  <si>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</si>
  <si>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</si>
  <si>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</si>
  <si>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</si>
  <si>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</si>
  <si>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</si>
  <si>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</si>
  <si>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</si>
  <si>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</si>
  <si>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</si>
  <si>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</si>
  <si>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</si>
  <si>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</si>
  <si>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</si>
  <si>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</si>
  <si>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</si>
  <si>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</si>
  <si>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</si>
  <si>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</si>
  <si>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</si>
  <si>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</si>
  <si>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</si>
  <si>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</si>
  <si>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</si>
  <si>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</si>
  <si>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</si>
  <si>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</si>
  <si>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</si>
  <si>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</si>
  <si>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</si>
  <si>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</si>
  <si>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</si>
  <si>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</si>
  <si>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</si>
  <si>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</si>
  <si>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</si>
  <si>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</si>
  <si>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</si>
  <si>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</si>
  <si>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</si>
  <si>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</si>
  <si>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</si>
  <si>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</si>
  <si>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</si>
  <si>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</si>
  <si>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兵庫県福崎町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</si>
  <si>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</si>
  <si>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</si>
  <si>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</si>
  <si>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</si>
  <si>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</si>
  <si>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</si>
  <si>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</si>
  <si>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</si>
  <si>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</si>
  <si>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</si>
  <si>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</si>
  <si>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</si>
  <si>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</si>
  <si>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</si>
  <si>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</si>
  <si>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</si>
  <si>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</si>
  <si>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</si>
  <si>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</si>
  <si>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</si>
  <si>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</si>
  <si>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</si>
  <si>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</si>
  <si>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</si>
  <si>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</si>
  <si>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</si>
  <si>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</si>
  <si>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</si>
  <si>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</si>
  <si>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</si>
  <si>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</si>
  <si>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</si>
  <si>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</si>
  <si>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</si>
  <si>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</si>
  <si>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</si>
  <si>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</si>
  <si>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</si>
  <si>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</si>
  <si>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</si>
  <si>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</si>
  <si>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</si>
  <si>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</si>
  <si>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</si>
  <si>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</si>
  <si>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</si>
  <si>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</si>
  <si>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</si>
  <si>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</si>
  <si>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</si>
  <si>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</si>
  <si>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</si>
  <si>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</si>
  <si>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</si>
  <si>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</si>
  <si>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</si>
  <si>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</si>
  <si>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</si>
  <si>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</si>
  <si>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</si>
  <si>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</si>
  <si>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</si>
  <si>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</si>
  <si>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</si>
  <si>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</si>
  <si>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</si>
  <si>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</si>
  <si>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</si>
  <si>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</si>
  <si>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</si>
  <si>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</si>
  <si>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</si>
  <si>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</si>
  <si>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</si>
  <si>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</si>
  <si>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</si>
  <si>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</si>
  <si>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</si>
  <si>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</si>
  <si>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</si>
  <si>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</si>
  <si>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</si>
  <si>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</si>
  <si>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</si>
  <si>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</si>
  <si>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</si>
  <si>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</si>
  <si>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</si>
  <si>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</si>
  <si>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</si>
  <si>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</si>
  <si>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</si>
  <si>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</si>
  <si>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</si>
  <si>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</si>
  <si>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</si>
  <si>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</si>
  <si>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</si>
  <si>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</si>
  <si>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</si>
  <si>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</si>
  <si>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</si>
  <si>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</si>
  <si>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</si>
  <si>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</si>
  <si>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</si>
  <si>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</si>
  <si>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</si>
  <si>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</si>
  <si>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</si>
  <si>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</si>
  <si>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</si>
  <si>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</si>
  <si>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</si>
  <si>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</si>
  <si>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</si>
  <si>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</si>
  <si>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</si>
  <si>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</si>
  <si>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</si>
  <si>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</si>
  <si>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</si>
  <si>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</si>
  <si>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</si>
  <si>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</si>
  <si>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</si>
  <si>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</si>
  <si>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</si>
  <si>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</si>
  <si>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</si>
  <si>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</si>
  <si>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</si>
  <si>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</si>
  <si>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</si>
  <si>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</si>
  <si>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</si>
  <si>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</si>
  <si>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</si>
  <si>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</si>
  <si>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</si>
  <si>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</si>
  <si>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</si>
  <si>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</si>
  <si>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</si>
  <si>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</si>
  <si>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</si>
  <si>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</si>
  <si>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</si>
  <si>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</si>
  <si>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兵庫県福崎町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</si>
  <si>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</si>
  <si>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</si>
  <si>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</si>
  <si>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</si>
  <si>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</si>
  <si>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</si>
  <si>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</si>
  <si>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</si>
  <si>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</si>
  <si>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</si>
  <si>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</si>
  <si>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</si>
  <si>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</si>
  <si>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</si>
  <si>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</si>
  <si>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</si>
  <si>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</si>
  <si>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</si>
  <si>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</si>
  <si>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</si>
  <si>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</si>
  <si>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</si>
  <si>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</si>
  <si>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</si>
  <si>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</si>
  <si>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</si>
  <si>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</si>
  <si>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</si>
  <si>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</si>
  <si>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</si>
  <si>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</si>
  <si>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</si>
  <si>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</si>
  <si>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</si>
  <si>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</si>
  <si>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</si>
  <si>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</si>
  <si>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農業共済事業会計</t>
    <phoneticPr fontId="5"/>
  </si>
  <si>
    <t>水道事業会計</t>
    <phoneticPr fontId="5"/>
  </si>
  <si>
    <t>法適用企業</t>
    <phoneticPr fontId="5"/>
  </si>
  <si>
    <t>工業用水道事業会計</t>
    <phoneticPr fontId="5"/>
  </si>
  <si>
    <t>下水道事業会計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</si>
  <si>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</si>
  <si>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</si>
  <si>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</si>
  <si>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</si>
  <si>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</si>
  <si>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</si>
  <si>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</si>
  <si>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</si>
  <si>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</si>
  <si>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</si>
  <si>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</si>
  <si>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</si>
  <si>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</si>
  <si>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</si>
  <si>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</si>
  <si>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</si>
  <si>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</si>
  <si>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</si>
  <si>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</si>
  <si>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</si>
  <si>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</si>
  <si>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</si>
  <si>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</si>
  <si>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</si>
  <si>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</si>
  <si>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</si>
  <si>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</si>
  <si>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</si>
  <si>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</si>
  <si>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</si>
  <si>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</si>
  <si>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</si>
  <si>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</si>
  <si>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</si>
  <si>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</si>
  <si>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</si>
  <si>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</si>
  <si>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</si>
  <si>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</si>
  <si>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</si>
  <si>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</si>
  <si>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</si>
  <si>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</si>
  <si>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</si>
  <si>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</si>
  <si>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</si>
  <si>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</si>
  <si>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</si>
  <si>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</si>
  <si>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</si>
  <si>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</si>
  <si>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</si>
  <si>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</si>
  <si>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</si>
  <si>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</si>
  <si>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</si>
  <si>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</si>
  <si>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</si>
  <si>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</si>
  <si>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</si>
  <si>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</si>
  <si>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</si>
  <si>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</si>
  <si>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</si>
  <si>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</si>
  <si>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</si>
  <si>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</si>
  <si>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</si>
  <si>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</si>
  <si>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</si>
  <si>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</si>
  <si>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</si>
  <si>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</si>
  <si>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</si>
  <si>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</si>
  <si>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</si>
  <si>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</si>
  <si>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</si>
  <si>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</si>
  <si>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</si>
  <si>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</si>
  <si>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</si>
  <si>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</si>
  <si>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</si>
  <si>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</si>
  <si>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</si>
  <si>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</si>
  <si>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</si>
  <si>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</si>
  <si>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</si>
  <si>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</si>
  <si>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</si>
  <si>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</si>
  <si>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</si>
  <si>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</si>
  <si>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</si>
  <si>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</si>
  <si>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</si>
  <si>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</si>
  <si>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</si>
  <si>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</si>
  <si>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</si>
  <si>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</si>
  <si>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</si>
  <si>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</si>
  <si>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</si>
  <si>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</si>
  <si>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</si>
  <si>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</si>
  <si>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</si>
  <si>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</si>
  <si>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</si>
  <si>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</si>
  <si>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</si>
  <si>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</si>
  <si>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</si>
  <si>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</si>
  <si>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</si>
  <si>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</si>
  <si>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</si>
  <si>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</si>
  <si>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</si>
  <si>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</si>
  <si>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</si>
  <si>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</si>
  <si>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</si>
  <si>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</si>
  <si>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</si>
  <si>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</si>
  <si>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</si>
  <si>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</si>
  <si>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</si>
  <si>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</si>
  <si>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</si>
  <si>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</si>
  <si>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</si>
  <si>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</si>
  <si>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</si>
  <si>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</si>
  <si>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</si>
  <si>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</si>
  <si>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</si>
  <si>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</si>
  <si>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</si>
  <si>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</si>
  <si>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</si>
  <si>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</si>
  <si>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</si>
  <si>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</si>
  <si>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</si>
  <si>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</si>
  <si>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</si>
  <si>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</si>
  <si>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</si>
  <si>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1.79</t>
  </si>
  <si>
    <t>▲ 0.26</t>
  </si>
  <si>
    <t>水道事業会計</t>
  </si>
  <si>
    <t>一般会計</t>
  </si>
  <si>
    <t>工業用水道事業会計</t>
  </si>
  <si>
    <t>下水道事業会計</t>
  </si>
  <si>
    <t>国民健康保険事業</t>
  </si>
  <si>
    <t>介護保険事業</t>
  </si>
  <si>
    <t>農業集落排水事業会計</t>
  </si>
  <si>
    <t>後期高齢者医療事業</t>
  </si>
  <si>
    <t>その他会計（赤字）</t>
  </si>
  <si>
    <t>その他会計（黒字）</t>
  </si>
  <si>
    <t>-</t>
    <phoneticPr fontId="5"/>
  </si>
  <si>
    <t>中播衛生施設事務組合</t>
  </si>
  <si>
    <t>くれさか環境事務組合</t>
  </si>
  <si>
    <t>姫路福崎斎苑事務組合</t>
  </si>
  <si>
    <t>兵庫県後期高齢者医療広域連合（一般会計）</t>
  </si>
  <si>
    <t>兵庫県後期高齢者医療広域連合（特別会計）</t>
  </si>
  <si>
    <t>兵庫県市町村職員退職手当組合</t>
  </si>
  <si>
    <t>兵庫県市町交通災害共済組合</t>
  </si>
  <si>
    <t>兵庫県町議会議員公務災害補償組合</t>
  </si>
  <si>
    <t>市川町外三ケ市町共有財産事務組合</t>
    <phoneticPr fontId="11"/>
  </si>
  <si>
    <t>福祉基金</t>
    <phoneticPr fontId="11"/>
  </si>
  <si>
    <t>農業農村活性化基金</t>
    <phoneticPr fontId="11"/>
  </si>
  <si>
    <t>ふるさと応援基金</t>
    <phoneticPr fontId="11"/>
  </si>
  <si>
    <t>大規模開発区域環境保全基金</t>
    <phoneticPr fontId="11"/>
  </si>
  <si>
    <t>環境保全基金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</si>
  <si>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</si>
  <si>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</si>
  <si>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</si>
  <si>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公営企業等繰入見込額の減及び基金積立による充当可能基金の増、基準財政需要額算入公債費の増等により減少に転じている。有形固定資産減価償却率は類似団体内平均値を若干下回っているが、事業用工作物や物品の減価償却率が高くなってきている。今後は、下水道事業は縮小傾向にあるものの福崎駅周辺整備事業等、大型事業の元利償還が本格的に始まることや、学校施設の長寿命化事業等の新規起債事業により、地方債残高の増加が予想されるため、これまで以上に公債費の適正化に取り組んでいく必要がある。</t>
    <rPh sb="29" eb="31">
      <t>イゼン</t>
    </rPh>
    <rPh sb="34" eb="37">
      <t>ゲスイドウ</t>
    </rPh>
    <rPh sb="37" eb="39">
      <t>ジギョウ</t>
    </rPh>
    <rPh sb="40" eb="41">
      <t>クワ</t>
    </rPh>
    <rPh sb="178" eb="179">
      <t>トウ</t>
    </rPh>
    <rPh sb="222" eb="225">
      <t>ジギョウヨウ</t>
    </rPh>
    <rPh sb="225" eb="228">
      <t>コウサクブツ</t>
    </rPh>
    <rPh sb="229" eb="231">
      <t>ブッピン</t>
    </rPh>
    <rPh sb="232" eb="234">
      <t>ゲンカ</t>
    </rPh>
    <rPh sb="234" eb="236">
      <t>ショウキャク</t>
    </rPh>
    <rPh sb="236" eb="237">
      <t>リツ</t>
    </rPh>
    <rPh sb="238" eb="239">
      <t>タカ</t>
    </rPh>
    <rPh sb="323" eb="326">
      <t>チホウサイ</t>
    </rPh>
    <rPh sb="326" eb="328">
      <t>ザンダカ</t>
    </rPh>
    <rPh sb="329" eb="330">
      <t>ゾウ</t>
    </rPh>
    <rPh sb="330" eb="331">
      <t>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</si>
  <si>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</si>
  <si>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</si>
  <si>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</si>
  <si>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</si>
  <si>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</si>
  <si>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</si>
  <si>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と比較して高い水準にある。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公営企業等繰入見込額の減及び基金積立による充当可能基金の増、基準財政需要額算入公債費の増等により減少に転じている。実質公債費比率は、平成28年度以降一部事務組合等の起こした地方債の償還の一部終了や交付税算入公債費の増加等により減少に転じている。将来負担比率、実質公債費比率とも減少傾向ではあるが、今後、学校施設長寿命化改修工事や次期ごみ処理施設の建設が始まれば数値が悪化する可能性があるので、これまで以上に公債費の適正化に取り組んでいく必要がある。</t>
    <rPh sb="239" eb="241">
      <t>イコウ</t>
    </rPh>
    <rPh sb="265" eb="268">
      <t>コウフゼイ</t>
    </rPh>
    <rPh sb="268" eb="270">
      <t>サンニュウ</t>
    </rPh>
    <rPh sb="270" eb="273">
      <t>コウサイヒ</t>
    </rPh>
    <rPh sb="274" eb="275">
      <t>ゾウ</t>
    </rPh>
    <rPh sb="275" eb="276">
      <t>カ</t>
    </rPh>
    <rPh sb="276" eb="277">
      <t>トウ</t>
    </rPh>
    <rPh sb="305" eb="307">
      <t>ゲンショウ</t>
    </rPh>
    <rPh sb="307" eb="309">
      <t>ケイコウ</t>
    </rPh>
    <rPh sb="315" eb="317">
      <t>コンゴ</t>
    </rPh>
    <rPh sb="318" eb="320">
      <t>ガッコウ</t>
    </rPh>
    <rPh sb="320" eb="322">
      <t>シセツ</t>
    </rPh>
    <rPh sb="322" eb="323">
      <t>チョウ</t>
    </rPh>
    <rPh sb="323" eb="326">
      <t>ジュミョウカ</t>
    </rPh>
    <rPh sb="326" eb="328">
      <t>カイシュウ</t>
    </rPh>
    <rPh sb="328" eb="330">
      <t>コウジ</t>
    </rPh>
    <rPh sb="331" eb="333">
      <t>ジキ</t>
    </rPh>
    <rPh sb="335" eb="337">
      <t>ショリ</t>
    </rPh>
    <rPh sb="337" eb="339">
      <t>シセツ</t>
    </rPh>
    <rPh sb="340" eb="342">
      <t>ケンセツ</t>
    </rPh>
    <rPh sb="343" eb="344">
      <t>ハジ</t>
    </rPh>
    <rPh sb="347" eb="349">
      <t>スウチ</t>
    </rPh>
    <rPh sb="350" eb="352">
      <t>アッカ</t>
    </rPh>
    <rPh sb="354" eb="357">
      <t>カノウセイ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</si>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</sst>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xmlns:c16r2="http://schemas.microsoft.com/office/drawing/2015/06/chart">
            <c:ext xmlns:c16="http://schemas.microsoft.com/office/drawing/2014/chart" uri="{C3380CC4-5D6E-409C-BE32-E72D297353CC}">
              <c16:uniqueId val="{00000000-57A7-41D6-A03B-028021E1CE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32750</c:v>
                </c:pt>
                <c:pt idx="1">
                  <c:v>85920</c:v>
                </c:pt>
                <c:pt idx="2">
                  <c:v>84577</c:v>
                </c:pt>
                <c:pt idx="3">
                  <c:v>88760</c:v>
                </c:pt>
                <c:pt idx="4">
                  <c:v>67891</c:v>
                </c:pt>
              </c:numCache>
            </c:numRef>
          </c:val>
          <c:smooth val="0"/>
          <c:extLst xmlns:c16r2="http://schemas.microsoft.com/office/drawing/2015/06/chart">
            <c:ext xmlns:c16="http://schemas.microsoft.com/office/drawing/2014/chart" uri="{C3380CC4-5D6E-409C-BE32-E72D297353CC}">
              <c16:uniqueId val="{00000001-57A7-41D6-A03B-028021E1CE3A}"/>
            </c:ext>
          </c:extLst>
        </c:ser>
        <c:dLbls>
          <c:showLegendKey val="0"/>
          <c:showVal val="0"/>
          <c:showCatName val="0"/>
          <c:showSerName val="0"/>
          <c:showPercent val="0"/>
          <c:showBubbleSize val="0"/>
        </c:dLbls>
        <c:marker val="1"/>
        <c:smooth val="0"/>
        <c:axId val="353819264"/>
        <c:axId val="353821440"/>
      </c:lineChart>
      <c:catAx>
        <c:axId val="353819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821440"/>
        <c:crosses val="autoZero"/>
        <c:auto val="1"/>
        <c:lblAlgn val="ctr"/>
        <c:lblOffset val="100"/>
        <c:tickLblSkip val="1"/>
        <c:tickMarkSkip val="1"/>
        <c:noMultiLvlLbl val="0"/>
      </c:catAx>
      <c:valAx>
        <c:axId val="3538214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819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3.56</c:v>
                </c:pt>
                <c:pt idx="1">
                  <c:v>3.63</c:v>
                </c:pt>
                <c:pt idx="2">
                  <c:v>2.95</c:v>
                </c:pt>
                <c:pt idx="3">
                  <c:v>1.64</c:v>
                </c:pt>
                <c:pt idx="4">
                  <c:v>4.09</c:v>
                </c:pt>
              </c:numCache>
            </c:numRef>
          </c:val>
          <c:extLst xmlns:c16r2="http://schemas.microsoft.com/office/drawing/2015/06/chart">
            <c:ext xmlns:c16="http://schemas.microsoft.com/office/drawing/2014/chart" uri="{C3380CC4-5D6E-409C-BE32-E72D297353CC}">
              <c16:uniqueId val="{00000000-7624-4D4B-A34E-1FFDE42A16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26.75</c:v>
                </c:pt>
                <c:pt idx="1">
                  <c:v>25.34</c:v>
                </c:pt>
                <c:pt idx="2">
                  <c:v>25.68</c:v>
                </c:pt>
                <c:pt idx="3">
                  <c:v>26.12</c:v>
                </c:pt>
                <c:pt idx="4">
                  <c:v>25.65</c:v>
                </c:pt>
              </c:numCache>
            </c:numRef>
          </c:val>
          <c:extLst xmlns:c16r2="http://schemas.microsoft.com/office/drawing/2015/06/chart">
            <c:ext xmlns:c16="http://schemas.microsoft.com/office/drawing/2014/chart" uri="{C3380CC4-5D6E-409C-BE32-E72D297353CC}">
              <c16:uniqueId val="{00000001-7624-4D4B-A34E-1FFDE42A1635}"/>
            </c:ext>
          </c:extLst>
        </c:ser>
        <c:dLbls>
          <c:showLegendKey val="0"/>
          <c:showVal val="0"/>
          <c:showCatName val="0"/>
          <c:showSerName val="0"/>
          <c:showPercent val="0"/>
          <c:showBubbleSize val="0"/>
        </c:dLbls>
        <c:gapWidth val="250"/>
        <c:overlap val="100"/>
        <c:axId val="366682880"/>
        <c:axId val="36668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5.14</c:v>
                </c:pt>
                <c:pt idx="1">
                  <c:v>-1.79</c:v>
                </c:pt>
                <c:pt idx="2">
                  <c:v>0.32</c:v>
                </c:pt>
                <c:pt idx="3">
                  <c:v>-0.26</c:v>
                </c:pt>
                <c:pt idx="4">
                  <c:v>1.98</c:v>
                </c:pt>
              </c:numCache>
            </c:numRef>
          </c:val>
          <c:smooth val="0"/>
          <c:extLst xmlns:c16r2="http://schemas.microsoft.com/office/drawing/2015/06/chart">
            <c:ext xmlns:c16="http://schemas.microsoft.com/office/drawing/2014/chart" uri="{C3380CC4-5D6E-409C-BE32-E72D297353CC}">
              <c16:uniqueId val="{00000002-7624-4D4B-A34E-1FFDE42A1635}"/>
            </c:ext>
          </c:extLst>
        </c:ser>
        <c:dLbls>
          <c:showLegendKey val="0"/>
          <c:showVal val="0"/>
          <c:showCatName val="0"/>
          <c:showSerName val="0"/>
          <c:showPercent val="0"/>
          <c:showBubbleSize val="0"/>
        </c:dLbls>
        <c:marker val="1"/>
        <c:smooth val="0"/>
        <c:axId val="366682880"/>
        <c:axId val="366684800"/>
      </c:lineChart>
      <c:catAx>
        <c:axId val="36668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6684800"/>
        <c:crosses val="autoZero"/>
        <c:auto val="1"/>
        <c:lblAlgn val="ctr"/>
        <c:lblOffset val="100"/>
        <c:tickLblSkip val="1"/>
        <c:tickMarkSkip val="1"/>
        <c:noMultiLvlLbl val="0"/>
      </c:catAx>
      <c:valAx>
        <c:axId val="36668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68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0-B112-42CF-8440-AF8F3527E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12-42CF-8440-AF8F3527E3DB}"/>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0.05</c:v>
                </c:pt>
                <c:pt idx="2">
                  <c:v>#N/A</c:v>
                </c:pt>
                <c:pt idx="3">
                  <c:v>7.0000000000000007E-2</c:v>
                </c:pt>
                <c:pt idx="4">
                  <c:v>#N/A</c:v>
                </c:pt>
                <c:pt idx="5">
                  <c:v>0.09</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B112-42CF-8440-AF8F3527E3DB}"/>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0</c:v>
                </c:pt>
                <c:pt idx="3">
                  <c:v>0</c:v>
                </c:pt>
                <c:pt idx="4">
                  <c:v>#N/A</c:v>
                </c:pt>
                <c:pt idx="5">
                  <c:v>0.2</c:v>
                </c:pt>
                <c:pt idx="6">
                  <c:v>#N/A</c:v>
                </c:pt>
                <c:pt idx="7">
                  <c:v>0.24</c:v>
                </c:pt>
                <c:pt idx="8">
                  <c:v>#N/A</c:v>
                </c:pt>
                <c:pt idx="9">
                  <c:v>0.15</c:v>
                </c:pt>
              </c:numCache>
            </c:numRef>
          </c:val>
          <c:extLst xmlns:c16r2="http://schemas.microsoft.com/office/drawing/2015/06/chart">
            <c:ext xmlns:c16="http://schemas.microsoft.com/office/drawing/2014/chart" uri="{C3380CC4-5D6E-409C-BE32-E72D297353CC}">
              <c16:uniqueId val="{00000003-B112-42CF-8440-AF8F3527E3DB}"/>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c:v>
                </c:pt>
                <c:pt idx="4">
                  <c:v>#N/A</c:v>
                </c:pt>
                <c:pt idx="5">
                  <c:v>0.63</c:v>
                </c:pt>
                <c:pt idx="6">
                  <c:v>#N/A</c:v>
                </c:pt>
                <c:pt idx="7">
                  <c:v>1.26</c:v>
                </c:pt>
                <c:pt idx="8">
                  <c:v>#N/A</c:v>
                </c:pt>
                <c:pt idx="9">
                  <c:v>0.36</c:v>
                </c:pt>
              </c:numCache>
            </c:numRef>
          </c:val>
          <c:extLst xmlns:c16r2="http://schemas.microsoft.com/office/drawing/2015/06/chart">
            <c:ext xmlns:c16="http://schemas.microsoft.com/office/drawing/2014/chart" uri="{C3380CC4-5D6E-409C-BE32-E72D297353CC}">
              <c16:uniqueId val="{00000004-B112-42CF-8440-AF8F3527E3D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0.89</c:v>
                </c:pt>
                <c:pt idx="2">
                  <c:v>#N/A</c:v>
                </c:pt>
                <c:pt idx="3">
                  <c:v>0.1</c:v>
                </c:pt>
                <c:pt idx="4">
                  <c:v>#N/A</c:v>
                </c:pt>
                <c:pt idx="5">
                  <c:v>0.66</c:v>
                </c:pt>
                <c:pt idx="6">
                  <c:v>#N/A</c:v>
                </c:pt>
                <c:pt idx="7">
                  <c:v>0.81</c:v>
                </c:pt>
                <c:pt idx="8">
                  <c:v>#N/A</c:v>
                </c:pt>
                <c:pt idx="9">
                  <c:v>0.69</c:v>
                </c:pt>
              </c:numCache>
            </c:numRef>
          </c:val>
          <c:extLst xmlns:c16r2="http://schemas.microsoft.com/office/drawing/2015/06/chart">
            <c:ext xmlns:c16="http://schemas.microsoft.com/office/drawing/2014/chart" uri="{C3380CC4-5D6E-409C-BE32-E72D297353CC}">
              <c16:uniqueId val="{00000005-B112-42CF-8440-AF8F3527E3D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0</c:v>
                </c:pt>
                <c:pt idx="3">
                  <c:v>0</c:v>
                </c:pt>
                <c:pt idx="4">
                  <c:v>#N/A</c:v>
                </c:pt>
                <c:pt idx="5">
                  <c:v>0.79</c:v>
                </c:pt>
                <c:pt idx="6">
                  <c:v>#N/A</c:v>
                </c:pt>
                <c:pt idx="7">
                  <c:v>2.78</c:v>
                </c:pt>
                <c:pt idx="8">
                  <c:v>#N/A</c:v>
                </c:pt>
                <c:pt idx="9">
                  <c:v>1.71</c:v>
                </c:pt>
              </c:numCache>
            </c:numRef>
          </c:val>
          <c:extLst xmlns:c16r2="http://schemas.microsoft.com/office/drawing/2015/06/chart">
            <c:ext xmlns:c16="http://schemas.microsoft.com/office/drawing/2014/chart" uri="{C3380CC4-5D6E-409C-BE32-E72D297353CC}">
              <c16:uniqueId val="{00000006-B112-42CF-8440-AF8F3527E3D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1.1499999999999999</c:v>
                </c:pt>
                <c:pt idx="2">
                  <c:v>#N/A</c:v>
                </c:pt>
                <c:pt idx="3">
                  <c:v>1.56</c:v>
                </c:pt>
                <c:pt idx="4">
                  <c:v>#N/A</c:v>
                </c:pt>
                <c:pt idx="5">
                  <c:v>1.59</c:v>
                </c:pt>
                <c:pt idx="6">
                  <c:v>#N/A</c:v>
                </c:pt>
                <c:pt idx="7">
                  <c:v>1.58</c:v>
                </c:pt>
                <c:pt idx="8">
                  <c:v>#N/A</c:v>
                </c:pt>
                <c:pt idx="9">
                  <c:v>1.72</c:v>
                </c:pt>
              </c:numCache>
            </c:numRef>
          </c:val>
          <c:extLst xmlns:c16r2="http://schemas.microsoft.com/office/drawing/2015/06/chart">
            <c:ext xmlns:c16="http://schemas.microsoft.com/office/drawing/2014/chart" uri="{C3380CC4-5D6E-409C-BE32-E72D297353CC}">
              <c16:uniqueId val="{00000007-B112-42CF-8440-AF8F3527E3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3.55</c:v>
                </c:pt>
                <c:pt idx="2">
                  <c:v>#N/A</c:v>
                </c:pt>
                <c:pt idx="3">
                  <c:v>3.62</c:v>
                </c:pt>
                <c:pt idx="4">
                  <c:v>#N/A</c:v>
                </c:pt>
                <c:pt idx="5">
                  <c:v>2.95</c:v>
                </c:pt>
                <c:pt idx="6">
                  <c:v>#N/A</c:v>
                </c:pt>
                <c:pt idx="7">
                  <c:v>1.64</c:v>
                </c:pt>
                <c:pt idx="8">
                  <c:v>#N/A</c:v>
                </c:pt>
                <c:pt idx="9">
                  <c:v>4.08</c:v>
                </c:pt>
              </c:numCache>
            </c:numRef>
          </c:val>
          <c:extLst xmlns:c16r2="http://schemas.microsoft.com/office/drawing/2015/06/chart">
            <c:ext xmlns:c16="http://schemas.microsoft.com/office/drawing/2014/chart" uri="{C3380CC4-5D6E-409C-BE32-E72D297353CC}">
              <c16:uniqueId val="{00000008-B112-42CF-8440-AF8F3527E3D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12.91</c:v>
                </c:pt>
                <c:pt idx="2">
                  <c:v>#N/A</c:v>
                </c:pt>
                <c:pt idx="3">
                  <c:v>14.08</c:v>
                </c:pt>
                <c:pt idx="4">
                  <c:v>#N/A</c:v>
                </c:pt>
                <c:pt idx="5">
                  <c:v>15.61</c:v>
                </c:pt>
                <c:pt idx="6">
                  <c:v>#N/A</c:v>
                </c:pt>
                <c:pt idx="7">
                  <c:v>16.989999999999998</c:v>
                </c:pt>
                <c:pt idx="8">
                  <c:v>#N/A</c:v>
                </c:pt>
                <c:pt idx="9">
                  <c:v>17.36</c:v>
                </c:pt>
              </c:numCache>
            </c:numRef>
          </c:val>
          <c:extLst xmlns:c16r2="http://schemas.microsoft.com/office/drawing/2015/06/chart">
            <c:ext xmlns:c16="http://schemas.microsoft.com/office/drawing/2014/chart" uri="{C3380CC4-5D6E-409C-BE32-E72D297353CC}">
              <c16:uniqueId val="{00000009-B112-42CF-8440-AF8F3527E3DB}"/>
            </c:ext>
          </c:extLst>
        </c:ser>
        <c:dLbls>
          <c:showLegendKey val="0"/>
          <c:showVal val="0"/>
          <c:showCatName val="0"/>
          <c:showSerName val="0"/>
          <c:showPercent val="0"/>
          <c:showBubbleSize val="0"/>
        </c:dLbls>
        <c:gapWidth val="150"/>
        <c:overlap val="100"/>
        <c:axId val="366844544"/>
        <c:axId val="366850432"/>
      </c:barChart>
      <c:catAx>
        <c:axId val="36684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6850432"/>
        <c:crosses val="autoZero"/>
        <c:auto val="1"/>
        <c:lblAlgn val="ctr"/>
        <c:lblOffset val="100"/>
        <c:tickLblSkip val="1"/>
        <c:tickMarkSkip val="1"/>
        <c:noMultiLvlLbl val="0"/>
      </c:catAx>
      <c:valAx>
        <c:axId val="36685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844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829</c:v>
                </c:pt>
                <c:pt idx="5">
                  <c:v>877</c:v>
                </c:pt>
                <c:pt idx="8">
                  <c:v>877</c:v>
                </c:pt>
                <c:pt idx="11">
                  <c:v>889</c:v>
                </c:pt>
                <c:pt idx="14">
                  <c:v>933</c:v>
                </c:pt>
              </c:numCache>
            </c:numRef>
          </c:val>
          <c:extLst xmlns:c16r2="http://schemas.microsoft.com/office/drawing/2015/06/chart">
            <c:ext xmlns:c16="http://schemas.microsoft.com/office/drawing/2014/chart" uri="{C3380CC4-5D6E-409C-BE32-E72D297353CC}">
              <c16:uniqueId val="{00000000-680B-4BCE-A6B0-26B1C0EA82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80B-4BCE-A6B0-26B1C0EA82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80B-4BCE-A6B0-26B1C0EA82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71</c:v>
                </c:pt>
                <c:pt idx="3">
                  <c:v>80</c:v>
                </c:pt>
                <c:pt idx="6">
                  <c:v>57</c:v>
                </c:pt>
                <c:pt idx="9">
                  <c:v>20</c:v>
                </c:pt>
                <c:pt idx="12">
                  <c:v>20</c:v>
                </c:pt>
              </c:numCache>
            </c:numRef>
          </c:val>
          <c:extLst xmlns:c16r2="http://schemas.microsoft.com/office/drawing/2015/06/chart">
            <c:ext xmlns:c16="http://schemas.microsoft.com/office/drawing/2014/chart" uri="{C3380CC4-5D6E-409C-BE32-E72D297353CC}">
              <c16:uniqueId val="{00000003-680B-4BCE-A6B0-26B1C0EA82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445</c:v>
                </c:pt>
                <c:pt idx="3">
                  <c:v>471</c:v>
                </c:pt>
                <c:pt idx="6">
                  <c:v>483</c:v>
                </c:pt>
                <c:pt idx="9">
                  <c:v>513</c:v>
                </c:pt>
                <c:pt idx="12">
                  <c:v>472</c:v>
                </c:pt>
              </c:numCache>
            </c:numRef>
          </c:val>
          <c:extLst xmlns:c16r2="http://schemas.microsoft.com/office/drawing/2015/06/chart">
            <c:ext xmlns:c16="http://schemas.microsoft.com/office/drawing/2014/chart" uri="{C3380CC4-5D6E-409C-BE32-E72D297353CC}">
              <c16:uniqueId val="{00000004-680B-4BCE-A6B0-26B1C0EA82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0B-4BCE-A6B0-26B1C0EA82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80B-4BCE-A6B0-26B1C0EA82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822</c:v>
                </c:pt>
                <c:pt idx="3">
                  <c:v>848</c:v>
                </c:pt>
                <c:pt idx="6">
                  <c:v>848</c:v>
                </c:pt>
                <c:pt idx="9">
                  <c:v>872</c:v>
                </c:pt>
                <c:pt idx="12">
                  <c:v>912</c:v>
                </c:pt>
              </c:numCache>
            </c:numRef>
          </c:val>
          <c:extLst xmlns:c16r2="http://schemas.microsoft.com/office/drawing/2015/06/chart">
            <c:ext xmlns:c16="http://schemas.microsoft.com/office/drawing/2014/chart" uri="{C3380CC4-5D6E-409C-BE32-E72D297353CC}">
              <c16:uniqueId val="{00000007-680B-4BCE-A6B0-26B1C0EA8274}"/>
            </c:ext>
          </c:extLst>
        </c:ser>
        <c:dLbls>
          <c:showLegendKey val="0"/>
          <c:showVal val="0"/>
          <c:showCatName val="0"/>
          <c:showSerName val="0"/>
          <c:showPercent val="0"/>
          <c:showBubbleSize val="0"/>
        </c:dLbls>
        <c:gapWidth val="100"/>
        <c:overlap val="100"/>
        <c:axId val="353748864"/>
        <c:axId val="353759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510</c:v>
                </c:pt>
                <c:pt idx="2">
                  <c:v>#N/A</c:v>
                </c:pt>
                <c:pt idx="3">
                  <c:v>#N/A</c:v>
                </c:pt>
                <c:pt idx="4">
                  <c:v>522</c:v>
                </c:pt>
                <c:pt idx="5">
                  <c:v>#N/A</c:v>
                </c:pt>
                <c:pt idx="6">
                  <c:v>#N/A</c:v>
                </c:pt>
                <c:pt idx="7">
                  <c:v>511</c:v>
                </c:pt>
                <c:pt idx="8">
                  <c:v>#N/A</c:v>
                </c:pt>
                <c:pt idx="9">
                  <c:v>#N/A</c:v>
                </c:pt>
                <c:pt idx="10">
                  <c:v>516</c:v>
                </c:pt>
                <c:pt idx="11">
                  <c:v>#N/A</c:v>
                </c:pt>
                <c:pt idx="12">
                  <c:v>#N/A</c:v>
                </c:pt>
                <c:pt idx="13">
                  <c:v>471</c:v>
                </c:pt>
                <c:pt idx="14">
                  <c:v>#N/A</c:v>
                </c:pt>
              </c:numCache>
            </c:numRef>
          </c:val>
          <c:smooth val="0"/>
          <c:extLst xmlns:c16r2="http://schemas.microsoft.com/office/drawing/2015/06/chart">
            <c:ext xmlns:c16="http://schemas.microsoft.com/office/drawing/2014/chart" uri="{C3380CC4-5D6E-409C-BE32-E72D297353CC}">
              <c16:uniqueId val="{00000008-680B-4BCE-A6B0-26B1C0EA8274}"/>
            </c:ext>
          </c:extLst>
        </c:ser>
        <c:dLbls>
          <c:showLegendKey val="0"/>
          <c:showVal val="0"/>
          <c:showCatName val="0"/>
          <c:showSerName val="0"/>
          <c:showPercent val="0"/>
          <c:showBubbleSize val="0"/>
        </c:dLbls>
        <c:marker val="1"/>
        <c:smooth val="0"/>
        <c:axId val="353748864"/>
        <c:axId val="353759232"/>
      </c:lineChart>
      <c:catAx>
        <c:axId val="35374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3759232"/>
        <c:crosses val="autoZero"/>
        <c:auto val="1"/>
        <c:lblAlgn val="ctr"/>
        <c:lblOffset val="100"/>
        <c:tickLblSkip val="1"/>
        <c:tickMarkSkip val="1"/>
        <c:noMultiLvlLbl val="0"/>
      </c:catAx>
      <c:valAx>
        <c:axId val="35375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74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11228</c:v>
                </c:pt>
                <c:pt idx="5">
                  <c:v>11437</c:v>
                </c:pt>
                <c:pt idx="8">
                  <c:v>11552</c:v>
                </c:pt>
                <c:pt idx="11">
                  <c:v>11881</c:v>
                </c:pt>
                <c:pt idx="14">
                  <c:v>11643</c:v>
                </c:pt>
              </c:numCache>
            </c:numRef>
          </c:val>
          <c:extLst xmlns:c16r2="http://schemas.microsoft.com/office/drawing/2015/06/chart">
            <c:ext xmlns:c16="http://schemas.microsoft.com/office/drawing/2014/chart" uri="{C3380CC4-5D6E-409C-BE32-E72D297353CC}">
              <c16:uniqueId val="{00000000-2096-4669-97D5-559E3F1E26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204</c:v>
                </c:pt>
                <c:pt idx="5">
                  <c:v>188</c:v>
                </c:pt>
                <c:pt idx="8">
                  <c:v>167</c:v>
                </c:pt>
                <c:pt idx="11">
                  <c:v>136</c:v>
                </c:pt>
                <c:pt idx="14">
                  <c:v>86</c:v>
                </c:pt>
              </c:numCache>
            </c:numRef>
          </c:val>
          <c:extLst xmlns:c16r2="http://schemas.microsoft.com/office/drawing/2015/06/chart">
            <c:ext xmlns:c16="http://schemas.microsoft.com/office/drawing/2014/chart" uri="{C3380CC4-5D6E-409C-BE32-E72D297353CC}">
              <c16:uniqueId val="{00000001-2096-4669-97D5-559E3F1E26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2313</c:v>
                </c:pt>
                <c:pt idx="5">
                  <c:v>2013</c:v>
                </c:pt>
                <c:pt idx="8">
                  <c:v>2018</c:v>
                </c:pt>
                <c:pt idx="11">
                  <c:v>2131</c:v>
                </c:pt>
                <c:pt idx="14">
                  <c:v>2171</c:v>
                </c:pt>
              </c:numCache>
            </c:numRef>
          </c:val>
          <c:extLst xmlns:c16r2="http://schemas.microsoft.com/office/drawing/2015/06/chart">
            <c:ext xmlns:c16="http://schemas.microsoft.com/office/drawing/2014/chart" uri="{C3380CC4-5D6E-409C-BE32-E72D297353CC}">
              <c16:uniqueId val="{00000002-2096-4669-97D5-559E3F1E26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96-4669-97D5-559E3F1E26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96-4669-97D5-559E3F1E26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96-4669-97D5-559E3F1E26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1393</c:v>
                </c:pt>
                <c:pt idx="3">
                  <c:v>1278</c:v>
                </c:pt>
                <c:pt idx="6">
                  <c:v>1166</c:v>
                </c:pt>
                <c:pt idx="9">
                  <c:v>1145</c:v>
                </c:pt>
                <c:pt idx="12">
                  <c:v>1084</c:v>
                </c:pt>
              </c:numCache>
            </c:numRef>
          </c:val>
          <c:extLst xmlns:c16r2="http://schemas.microsoft.com/office/drawing/2015/06/chart">
            <c:ext xmlns:c16="http://schemas.microsoft.com/office/drawing/2014/chart" uri="{C3380CC4-5D6E-409C-BE32-E72D297353CC}">
              <c16:uniqueId val="{00000006-2096-4669-97D5-559E3F1E26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239</c:v>
                </c:pt>
                <c:pt idx="3">
                  <c:v>163</c:v>
                </c:pt>
                <c:pt idx="6">
                  <c:v>107</c:v>
                </c:pt>
                <c:pt idx="9">
                  <c:v>88</c:v>
                </c:pt>
                <c:pt idx="12">
                  <c:v>69</c:v>
                </c:pt>
              </c:numCache>
            </c:numRef>
          </c:val>
          <c:extLst xmlns:c16r2="http://schemas.microsoft.com/office/drawing/2015/06/chart">
            <c:ext xmlns:c16="http://schemas.microsoft.com/office/drawing/2014/chart" uri="{C3380CC4-5D6E-409C-BE32-E72D297353CC}">
              <c16:uniqueId val="{00000007-2096-4669-97D5-559E3F1E26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7701</c:v>
                </c:pt>
                <c:pt idx="3">
                  <c:v>8340</c:v>
                </c:pt>
                <c:pt idx="6">
                  <c:v>8299</c:v>
                </c:pt>
                <c:pt idx="9">
                  <c:v>8010</c:v>
                </c:pt>
                <c:pt idx="12">
                  <c:v>7447</c:v>
                </c:pt>
              </c:numCache>
            </c:numRef>
          </c:val>
          <c:extLst xmlns:c16r2="http://schemas.microsoft.com/office/drawing/2015/06/chart">
            <c:ext xmlns:c16="http://schemas.microsoft.com/office/drawing/2014/chart" uri="{C3380CC4-5D6E-409C-BE32-E72D297353CC}">
              <c16:uniqueId val="{00000008-2096-4669-97D5-559E3F1E26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9-2096-4669-97D5-559E3F1E26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9632</c:v>
                </c:pt>
                <c:pt idx="3">
                  <c:v>10263</c:v>
                </c:pt>
                <c:pt idx="6">
                  <c:v>10766</c:v>
                </c:pt>
                <c:pt idx="9">
                  <c:v>11204</c:v>
                </c:pt>
                <c:pt idx="12">
                  <c:v>11271</c:v>
                </c:pt>
              </c:numCache>
            </c:numRef>
          </c:val>
          <c:extLst xmlns:c16r2="http://schemas.microsoft.com/office/drawing/2015/06/chart">
            <c:ext xmlns:c16="http://schemas.microsoft.com/office/drawing/2014/chart" uri="{C3380CC4-5D6E-409C-BE32-E72D297353CC}">
              <c16:uniqueId val="{0000000A-2096-4669-97D5-559E3F1E26F9}"/>
            </c:ext>
          </c:extLst>
        </c:ser>
        <c:dLbls>
          <c:showLegendKey val="0"/>
          <c:showVal val="0"/>
          <c:showCatName val="0"/>
          <c:showSerName val="0"/>
          <c:showPercent val="0"/>
          <c:showBubbleSize val="0"/>
        </c:dLbls>
        <c:gapWidth val="100"/>
        <c:overlap val="100"/>
        <c:axId val="366605056"/>
        <c:axId val="366606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5221</c:v>
                </c:pt>
                <c:pt idx="2">
                  <c:v>#N/A</c:v>
                </c:pt>
                <c:pt idx="3">
                  <c:v>#N/A</c:v>
                </c:pt>
                <c:pt idx="4">
                  <c:v>6407</c:v>
                </c:pt>
                <c:pt idx="5">
                  <c:v>#N/A</c:v>
                </c:pt>
                <c:pt idx="6">
                  <c:v>#N/A</c:v>
                </c:pt>
                <c:pt idx="7">
                  <c:v>6603</c:v>
                </c:pt>
                <c:pt idx="8">
                  <c:v>#N/A</c:v>
                </c:pt>
                <c:pt idx="9">
                  <c:v>#N/A</c:v>
                </c:pt>
                <c:pt idx="10">
                  <c:v>6299</c:v>
                </c:pt>
                <c:pt idx="11">
                  <c:v>#N/A</c:v>
                </c:pt>
                <c:pt idx="12">
                  <c:v>#N/A</c:v>
                </c:pt>
                <c:pt idx="13">
                  <c:v>5970</c:v>
                </c:pt>
                <c:pt idx="14">
                  <c:v>#N/A</c:v>
                </c:pt>
              </c:numCache>
            </c:numRef>
          </c:val>
          <c:smooth val="0"/>
          <c:extLst xmlns:c16r2="http://schemas.microsoft.com/office/drawing/2015/06/chart">
            <c:ext xmlns:c16="http://schemas.microsoft.com/office/drawing/2014/chart" uri="{C3380CC4-5D6E-409C-BE32-E72D297353CC}">
              <c16:uniqueId val="{0000000B-2096-4669-97D5-559E3F1E26F9}"/>
            </c:ext>
          </c:extLst>
        </c:ser>
        <c:dLbls>
          <c:showLegendKey val="0"/>
          <c:showVal val="0"/>
          <c:showCatName val="0"/>
          <c:showSerName val="0"/>
          <c:showPercent val="0"/>
          <c:showBubbleSize val="0"/>
        </c:dLbls>
        <c:marker val="1"/>
        <c:smooth val="0"/>
        <c:axId val="366605056"/>
        <c:axId val="366606976"/>
      </c:lineChart>
      <c:catAx>
        <c:axId val="36660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6606976"/>
        <c:crosses val="autoZero"/>
        <c:auto val="1"/>
        <c:lblAlgn val="ctr"/>
        <c:lblOffset val="100"/>
        <c:tickLblSkip val="1"/>
        <c:tickMarkSkip val="1"/>
        <c:noMultiLvlLbl val="0"/>
      </c:catAx>
      <c:valAx>
        <c:axId val="366606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60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1323</c:v>
                </c:pt>
                <c:pt idx="1">
                  <c:v>1375</c:v>
                </c:pt>
                <c:pt idx="2">
                  <c:v>1351</c:v>
                </c:pt>
              </c:numCache>
            </c:numRef>
          </c:val>
          <c:extLst xmlns:c16r2="http://schemas.microsoft.com/office/drawing/2015/06/chart">
            <c:ext xmlns:c16="http://schemas.microsoft.com/office/drawing/2014/chart" uri="{C3380CC4-5D6E-409C-BE32-E72D297353CC}">
              <c16:uniqueId val="{00000000-1967-4A46-98F8-E66C3595E5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967-4A46-98F8-E66C3595E5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328</c:v>
                </c:pt>
                <c:pt idx="1">
                  <c:v>342</c:v>
                </c:pt>
                <c:pt idx="2">
                  <c:v>365</c:v>
                </c:pt>
              </c:numCache>
            </c:numRef>
          </c:val>
          <c:extLst xmlns:c16r2="http://schemas.microsoft.com/office/drawing/2015/06/chart">
            <c:ext xmlns:c16="http://schemas.microsoft.com/office/drawing/2014/chart" uri="{C3380CC4-5D6E-409C-BE32-E72D297353CC}">
              <c16:uniqueId val="{00000002-1967-4A46-98F8-E66C3595E5AF}"/>
            </c:ext>
          </c:extLst>
        </c:ser>
        <c:dLbls>
          <c:showLegendKey val="0"/>
          <c:showVal val="0"/>
          <c:showCatName val="0"/>
          <c:showSerName val="0"/>
          <c:showPercent val="0"/>
          <c:showBubbleSize val="0"/>
        </c:dLbls>
        <c:gapWidth val="120"/>
        <c:overlap val="100"/>
        <c:axId val="366507520"/>
        <c:axId val="366509056"/>
      </c:barChart>
      <c:catAx>
        <c:axId val="36650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6509056"/>
        <c:crosses val="autoZero"/>
        <c:auto val="1"/>
        <c:lblAlgn val="ctr"/>
        <c:lblOffset val="100"/>
        <c:tickLblSkip val="1"/>
        <c:tickMarkSkip val="1"/>
        <c:noMultiLvlLbl val="0"/>
      </c:catAx>
      <c:valAx>
        <c:axId val="366509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650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{DA9DBDC6-6389-4DD8-BB87-4F81DEBE276C}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5A8-40DE-ADBE-98B437B152E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{D0EAB158-BAC5-4D31-9DBD-A7867B7BF403}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A8-40DE-ADBE-98B437B152E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{935C269E-BEC3-49BA-9893-BBA2EE0C108D}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A8-40DE-ADBE-98B437B152E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{6D6E46BB-C175-49CB-8798-E90E19A0BA7F}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A8-40DE-ADBE-98B437B152E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{42B04607-E2B1-4859-A057-5C6450342A57}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A8-40DE-ADBE-98B437B152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{61003936-D10D-4CF8-B335-FBFD3759021E}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5A8-40DE-ADBE-98B437B152E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{7ADBEA78-25E6-4A9C-ABBF-6C0E12B5D1FB}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5A8-40DE-ADBE-98B437B152E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{3F567BDE-0050-4716-A245-90C9D8784712}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5A8-40DE-ADBE-98B437B152E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{BFE1456B-F888-4954-AD40-F51234D4A2B6}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5A8-40DE-ADBE-98B437B152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59.4</c:v>
                </c:pt>
                <c:pt idx="32">
                  <c:v>61.1</c:v>
                </c:pt>
              </c:numCache>
            </c:numRef>
          </c:xVal>
          <c:yVal>
            <c:numRef>
              <c:f>公会計指標分析・財政指標組合せ分析表!$BP$51:$DC$51</c:f>
              <c:numCache>
                <c:formatCode>#,##0.0;"▲ "#,##0.0</c:formatCode>
                <c:ptCount val="40"/>
                <c:pt idx="24">
                  <c:v>143.6</c:v>
                </c:pt>
                <c:pt idx="32">
                  <c:v>137.6</c:v>
                </c:pt>
              </c:numCache>
            </c:numRef>
          </c:yVal>
          <c:smooth val="0"/>
          <c:extLst xmlns:c16r2="http://schemas.microsoft.com/office/drawing/2015/06/chart">
            <c:ext xmlns:c16="http://schemas.microsoft.com/office/drawing/2014/chart" uri="{C3380CC4-5D6E-409C-BE32-E72D297353CC}">
              <c16:uniqueId val="{00000009-D5A8-40DE-ADBE-98B437B152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{3304E6C2-1999-4429-A748-C7BD48DB0AA7}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5A8-40DE-ADBE-98B437B152E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{0139B813-3B09-4B79-8015-567994ADB37A}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A8-40DE-ADBE-98B437B152E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{73F7BF24-9A38-448E-A070-9208EDA44BF9}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A8-40DE-ADBE-98B437B152E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{34EFA191-6F69-433E-AB19-B0CF3BF57E78}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A8-40DE-ADBE-98B437B152E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{F4C8BE86-1B21-44EB-8F73-6AAD9A2ADBC5}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A8-40DE-ADBE-98B437B152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{6828567B-B114-46CE-8410-0E43FBC13CBD}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5A8-40DE-ADBE-98B437B152E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{2D8DB9F1-BE02-405D-8501-EE281945D565}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5A8-40DE-ADBE-98B437B152E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{BFA98A93-FD90-4C58-878C-34F7966F509F}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5A8-40DE-ADBE-98B437B152E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{3167EAA3-B0F5-432E-A623-6C1337FA26F1}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5A8-40DE-ADBE-98B437B152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62.6</c:v>
                </c:pt>
                <c:pt idx="32">
                  <c:v>62.9</c:v>
                </c:pt>
              </c:numCache>
            </c:numRef>
          </c:xVal>
          <c:yVal>
            <c:numRef>
              <c:f>公会計指標分析・財政指標組合せ分析表!$BP$55:$DC$55</c:f>
              <c:numCache>
                <c:formatCode>#,##0.0;"▲ "#,##0.0</c:formatCode>
                <c:ptCount val="40"/>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D5A8-40DE-ADBE-98B437B152E5}"/>
            </c:ext>
          </c:extLst>
        </c:ser>
        <c:dLbls>
          <c:showLegendKey val="0"/>
          <c:showVal val="1"/>
          <c:showCatName val="0"/>
          <c:showSerName val="0"/>
          <c:showPercent val="0"/>
          <c:showBubbleSize val="0"/>
        </c:dLbls>
        <c:axId val="367825280"/>
        <c:axId val="367827200"/>
      </c:scatterChart>
      <c:valAx>
        <c:axId val="367825280"/>
        <c:scaling>
          <c:orientation val="minMax"/>
          <c:max val="63.2"/>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7827200"/>
        <c:crosses val="autoZero"/>
        <c:crossBetween val="midCat"/>
      </c:valAx>
      <c:valAx>
        <c:axId val="36782720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7825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{146ADF5A-0148-476D-9A3E-A6D1B6FED1F1}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62B-4AEF-A24E-A9818DE8E48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{FAC0FD31-E867-419B-B77B-AB35A682560A}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2B-4AEF-A24E-A9818DE8E48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{D681B609-C14D-43E0-8D36-DED98F785BA0}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2B-4AEF-A24E-A9818DE8E48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{62CF64A0-9C10-41B9-985A-4B3748820176}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2B-4AEF-A24E-A9818DE8E48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{B1A6411A-5B0E-45FD-AB49-AA867FE84B86}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2B-4AEF-A24E-A9818DE8E48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{6687A24F-26E5-42F5-8A7E-E45A1A3DC7AB}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62B-4AEF-A24E-A9818DE8E48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{F9001034-10EB-4637-B174-351827A2B9EE}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62B-4AEF-A24E-A9818DE8E484}"/>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{8B097C2D-54C1-497D-BD76-1CDDAC15FB39}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62B-4AEF-A24E-A9818DE8E484}"/>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{E2181E41-CEFE-459C-B83F-F7F04921EC47}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62B-4AEF-A24E-A9818DE8E4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11.9</c:v>
                </c:pt>
                <c:pt idx="16">
                  <c:v>12.1</c:v>
                </c:pt>
                <c:pt idx="24">
                  <c:v>12</c:v>
                </c:pt>
                <c:pt idx="32">
                  <c:v>11.5</c:v>
                </c:pt>
              </c:numCache>
            </c:numRef>
          </c:xVal>
          <c:yVal>
            <c:numRef>
              <c:f>公会計指標分析・財政指標組合せ分析表!$BP$73:$DC$73</c:f>
              <c:numCache>
                <c:formatCode>#,##0.0;"▲ "#,##0.0</c:formatCode>
                <c:ptCount val="40"/>
                <c:pt idx="0">
                  <c:v>121.5</c:v>
                </c:pt>
                <c:pt idx="8">
                  <c:v>153.4</c:v>
                </c:pt>
                <c:pt idx="16">
                  <c:v>153.9</c:v>
                </c:pt>
                <c:pt idx="24">
                  <c:v>143.6</c:v>
                </c:pt>
                <c:pt idx="32">
                  <c:v>137.6</c:v>
                </c:pt>
              </c:numCache>
            </c:numRef>
          </c:yVal>
          <c:smooth val="0"/>
          <c:extLst xmlns:c16r2="http://schemas.microsoft.com/office/drawing/2015/06/chart">
            <c:ext xmlns:c16="http://schemas.microsoft.com/office/drawing/2014/chart" uri="{C3380CC4-5D6E-409C-BE32-E72D297353CC}">
              <c16:uniqueId val="{00000009-D62B-4AEF-A24E-A9818DE8E4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{2B8659CF-B359-4F31-90C2-FFEA5E0AEF44}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62B-4AEF-A24E-A9818DE8E4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{80B6B76B-EFC6-408F-B5B1-D8F79EB8F787}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2B-4AEF-A24E-A9818DE8E48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{41602B19-6EAA-450D-A02D-03DF56CC8297}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2B-4AEF-A24E-A9818DE8E48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{14B23B2B-088E-46B3-B8BD-66F32FAEFAAE}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2B-4AEF-A24E-A9818DE8E48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{4EEE4C15-4DF5-4FEA-8A82-E0AC52B26EF6}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2B-4AEF-A24E-A9818DE8E48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{30852EA1-91BC-45CA-86E9-1FD3B444C642}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62B-4AEF-A24E-A9818DE8E48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{EC1C551B-3433-47C3-A60A-AB372DBC9EA0}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62B-4AEF-A24E-A9818DE8E484}"/>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{CF3116E0-97AB-463F-B542-9B1EA763E041}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62B-4AEF-A24E-A9818DE8E484}"/>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{90E86C4F-6E51-4348-9523-C29856C3B481}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62B-4AEF-A24E-A9818DE8E4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D62B-4AEF-A24E-A9818DE8E484}"/>
            </c:ext>
          </c:extLst>
        </c:ser>
        <c:dLbls>
          <c:showLegendKey val="0"/>
          <c:showVal val="1"/>
          <c:showCatName val="0"/>
          <c:showSerName val="0"/>
          <c:showPercent val="0"/>
          <c:showBubbleSize val="0"/>
        </c:dLbls>
        <c:axId val="367689728"/>
        <c:axId val="367691648"/>
      </c:scatterChart>
      <c:valAx>
        <c:axId val="367689728"/>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7691648"/>
        <c:crosses val="autoZero"/>
        <c:crossBetween val="midCat"/>
      </c:valAx>
      <c:valAx>
        <c:axId val="367691648"/>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76897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spc="-130" baseline="0">
              <a:solidFill>
                <a:schemeClr val="dk1"/>
              </a:solidFill>
              <a:effectLst/>
              <a:latin typeface="+mn-lt"/>
              <a:ea typeface="+mn-ea"/>
              <a:cs typeface="+mn-cs"/>
            </a:rPr>
            <a:t>○元利償還金・・・平成</a:t>
          </a:r>
          <a:r>
            <a:rPr lang="en-US" altLang="ja-JP" sz="1100" b="0" i="0" spc="-130" baseline="0">
              <a:solidFill>
                <a:schemeClr val="dk1"/>
              </a:solidFill>
              <a:effectLst/>
              <a:latin typeface="+mn-lt"/>
              <a:ea typeface="+mn-ea"/>
              <a:cs typeface="+mn-cs"/>
            </a:rPr>
            <a:t>19</a:t>
          </a:r>
          <a:r>
            <a:rPr lang="ja-JP" altLang="ja-JP" sz="1100" b="0" i="0" spc="-130" baseline="0">
              <a:solidFill>
                <a:schemeClr val="dk1"/>
              </a:solidFill>
              <a:effectLst/>
              <a:latin typeface="+mn-lt"/>
              <a:ea typeface="+mn-ea"/>
              <a:cs typeface="+mn-cs"/>
            </a:rPr>
            <a:t>年度より利率の高い起債を繰上償還（</a:t>
          </a:r>
          <a:r>
            <a:rPr lang="en-US" altLang="ja-JP" sz="1100" b="0" i="0" spc="-130" baseline="0">
              <a:solidFill>
                <a:schemeClr val="dk1"/>
              </a:solidFill>
              <a:effectLst/>
              <a:latin typeface="+mn-lt"/>
              <a:ea typeface="+mn-ea"/>
              <a:cs typeface="+mn-cs"/>
            </a:rPr>
            <a:t>H19</a:t>
          </a:r>
          <a:r>
            <a:rPr lang="ja-JP" altLang="ja-JP" sz="1100" b="0" i="0" spc="-130" baseline="0">
              <a:solidFill>
                <a:schemeClr val="dk1"/>
              </a:solidFill>
              <a:effectLst/>
              <a:latin typeface="+mn-lt"/>
              <a:ea typeface="+mn-ea"/>
              <a:cs typeface="+mn-cs"/>
            </a:rPr>
            <a:t>～</a:t>
          </a:r>
          <a:r>
            <a:rPr lang="en-US" altLang="ja-JP" sz="1100" b="0" i="0" spc="-130" baseline="0">
              <a:solidFill>
                <a:schemeClr val="dk1"/>
              </a:solidFill>
              <a:effectLst/>
              <a:latin typeface="+mn-lt"/>
              <a:ea typeface="+mn-ea"/>
              <a:cs typeface="+mn-cs"/>
            </a:rPr>
            <a:t>H24</a:t>
          </a:r>
          <a:r>
            <a:rPr lang="ja-JP" altLang="ja-JP" sz="1100" b="0" i="0" spc="-130" baseline="0">
              <a:solidFill>
                <a:schemeClr val="dk1"/>
              </a:solidFill>
              <a:effectLst/>
              <a:latin typeface="+mn-lt"/>
              <a:ea typeface="+mn-ea"/>
              <a:cs typeface="+mn-cs"/>
            </a:rPr>
            <a:t>で</a:t>
          </a:r>
          <a:r>
            <a:rPr lang="en-US" altLang="ja-JP" sz="1100" b="0" i="0" spc="-130" baseline="0">
              <a:solidFill>
                <a:schemeClr val="dk1"/>
              </a:solidFill>
              <a:effectLst/>
              <a:latin typeface="+mn-lt"/>
              <a:ea typeface="+mn-ea"/>
              <a:cs typeface="+mn-cs"/>
            </a:rPr>
            <a:t>320</a:t>
          </a:r>
          <a:r>
            <a:rPr lang="ja-JP" altLang="ja-JP" sz="1100" b="0" i="0" spc="-130" baseline="0">
              <a:solidFill>
                <a:schemeClr val="dk1"/>
              </a:solidFill>
              <a:effectLst/>
              <a:latin typeface="+mn-lt"/>
              <a:ea typeface="+mn-ea"/>
              <a:cs typeface="+mn-cs"/>
            </a:rPr>
            <a:t>百万円）したが、臨時財政対策債の元利償還金が増加し続けているため、臨時財政対策債の増と比例し、元利償還金も増えている。</a:t>
          </a:r>
          <a:endParaRPr lang="ja-JP" altLang="ja-JP" sz="1400" spc="-130">
            <a:effectLst/>
          </a:endParaRPr>
        </a:p>
        <a:p>
          <a:pPr rtl="0" eaLnBrk="1" fontAlgn="auto" latinLnBrk="0" hangingPunct="1"/>
          <a:r>
            <a:rPr lang="ja-JP" altLang="ja-JP" sz="1100" b="0" i="0" spc="-130" baseline="0">
              <a:solidFill>
                <a:schemeClr val="dk1"/>
              </a:solidFill>
              <a:effectLst/>
              <a:latin typeface="+mn-lt"/>
              <a:ea typeface="+mn-ea"/>
              <a:cs typeface="+mn-cs"/>
            </a:rPr>
            <a:t>○公営企業債の元利償還金に対する繰入金・・・下水道事業</a:t>
          </a:r>
          <a:r>
            <a:rPr lang="ja-JP" altLang="en-US" sz="1100" b="0" i="0" spc="-130" baseline="0">
              <a:solidFill>
                <a:schemeClr val="dk1"/>
              </a:solidFill>
              <a:effectLst/>
              <a:latin typeface="+mn-lt"/>
              <a:ea typeface="+mn-ea"/>
              <a:cs typeface="+mn-cs"/>
            </a:rPr>
            <a:t>の減少により</a:t>
          </a:r>
          <a:r>
            <a:rPr lang="ja-JP" altLang="ja-JP" sz="1100" b="0" i="0" spc="-130" baseline="0">
              <a:solidFill>
                <a:schemeClr val="dk1"/>
              </a:solidFill>
              <a:effectLst/>
              <a:latin typeface="+mn-lt"/>
              <a:ea typeface="+mn-ea"/>
              <a:cs typeface="+mn-cs"/>
            </a:rPr>
            <a:t>、</a:t>
          </a:r>
          <a:r>
            <a:rPr lang="ja-JP" altLang="en-US" sz="1100" b="0" i="0" spc="-130" baseline="0">
              <a:solidFill>
                <a:schemeClr val="dk1"/>
              </a:solidFill>
              <a:effectLst/>
              <a:latin typeface="+mn-lt"/>
              <a:ea typeface="+mn-ea"/>
              <a:cs typeface="+mn-cs"/>
            </a:rPr>
            <a:t>平成</a:t>
          </a:r>
          <a:r>
            <a:rPr lang="en-US" altLang="ja-JP" sz="1100" b="0" i="0" spc="-130" baseline="0">
              <a:solidFill>
                <a:schemeClr val="dk1"/>
              </a:solidFill>
              <a:effectLst/>
              <a:latin typeface="+mn-lt"/>
              <a:ea typeface="+mn-ea"/>
              <a:cs typeface="+mn-cs"/>
            </a:rPr>
            <a:t>29</a:t>
          </a:r>
          <a:r>
            <a:rPr lang="ja-JP" altLang="en-US" sz="1100" b="0" i="0" spc="-130" baseline="0">
              <a:solidFill>
                <a:schemeClr val="dk1"/>
              </a:solidFill>
              <a:effectLst/>
              <a:latin typeface="+mn-lt"/>
              <a:ea typeface="+mn-ea"/>
              <a:cs typeface="+mn-cs"/>
            </a:rPr>
            <a:t>年度は減少に転じて</a:t>
          </a:r>
          <a:r>
            <a:rPr lang="ja-JP" altLang="ja-JP" sz="1100" b="0" i="0" spc="-130" baseline="0">
              <a:solidFill>
                <a:schemeClr val="dk1"/>
              </a:solidFill>
              <a:effectLst/>
              <a:latin typeface="+mn-lt"/>
              <a:ea typeface="+mn-ea"/>
              <a:cs typeface="+mn-cs"/>
            </a:rPr>
            <a:t>いる。</a:t>
          </a:r>
          <a:endParaRPr lang="ja-JP" altLang="ja-JP" sz="1400" spc="-130">
            <a:effectLst/>
          </a:endParaRPr>
        </a:p>
        <a:p>
          <a:pPr rtl="0" eaLnBrk="1" fontAlgn="auto" latinLnBrk="0" hangingPunct="1"/>
          <a:r>
            <a:rPr lang="ja-JP" altLang="ja-JP" sz="1100" b="0" i="0" spc="-130" baseline="0">
              <a:solidFill>
                <a:schemeClr val="dk1"/>
              </a:solidFill>
              <a:effectLst/>
              <a:latin typeface="+mn-lt"/>
              <a:ea typeface="+mn-ea"/>
              <a:cs typeface="+mn-cs"/>
            </a:rPr>
            <a:t>○組合等が起こした地方債の元利償還金に対する繰入金・・・</a:t>
          </a:r>
          <a:r>
            <a:rPr lang="ja-JP" altLang="en-US" sz="1100" b="0" i="0" spc="-130" baseline="0">
              <a:solidFill>
                <a:schemeClr val="dk1"/>
              </a:solidFill>
              <a:effectLst/>
              <a:latin typeface="+mn-lt"/>
              <a:ea typeface="+mn-ea"/>
              <a:cs typeface="+mn-cs"/>
            </a:rPr>
            <a:t>平成</a:t>
          </a:r>
          <a:r>
            <a:rPr lang="en-US" altLang="ja-JP" sz="1100" b="0" i="0" spc="-130" baseline="0">
              <a:solidFill>
                <a:schemeClr val="dk1"/>
              </a:solidFill>
              <a:effectLst/>
              <a:latin typeface="+mn-lt"/>
              <a:ea typeface="+mn-ea"/>
              <a:cs typeface="+mn-cs"/>
            </a:rPr>
            <a:t>27</a:t>
          </a:r>
          <a:r>
            <a:rPr lang="ja-JP" altLang="en-US" sz="1100" b="0" i="0" spc="-130" baseline="0">
              <a:solidFill>
                <a:schemeClr val="dk1"/>
              </a:solidFill>
              <a:effectLst/>
              <a:latin typeface="+mn-lt"/>
              <a:ea typeface="+mn-ea"/>
              <a:cs typeface="+mn-cs"/>
            </a:rPr>
            <a:t>年度に、</a:t>
          </a:r>
          <a:r>
            <a:rPr lang="ja-JP" altLang="ja-JP" sz="1100" b="0" i="0" spc="-130" baseline="0">
              <a:solidFill>
                <a:schemeClr val="dk1"/>
              </a:solidFill>
              <a:effectLst/>
              <a:latin typeface="+mn-lt"/>
              <a:ea typeface="+mn-ea"/>
              <a:cs typeface="+mn-cs"/>
            </a:rPr>
            <a:t>くれさか環境事務組合の全ての償還が完了し、</a:t>
          </a:r>
          <a:r>
            <a:rPr lang="ja-JP" altLang="en-US" sz="1100" b="0" i="0" spc="-130" baseline="0">
              <a:solidFill>
                <a:schemeClr val="dk1"/>
              </a:solidFill>
              <a:effectLst/>
              <a:latin typeface="+mn-lt"/>
              <a:ea typeface="+mn-ea"/>
              <a:cs typeface="+mn-cs"/>
            </a:rPr>
            <a:t>平成</a:t>
          </a:r>
          <a:r>
            <a:rPr lang="en-US" altLang="ja-JP" sz="1100" b="0" i="0" spc="-130" baseline="0">
              <a:solidFill>
                <a:schemeClr val="dk1"/>
              </a:solidFill>
              <a:effectLst/>
              <a:latin typeface="+mn-lt"/>
              <a:ea typeface="+mn-ea"/>
              <a:cs typeface="+mn-cs"/>
            </a:rPr>
            <a:t>28</a:t>
          </a:r>
          <a:r>
            <a:rPr lang="ja-JP" altLang="en-US" sz="1100" b="0" i="0" spc="-130" baseline="0">
              <a:solidFill>
                <a:schemeClr val="dk1"/>
              </a:solidFill>
              <a:effectLst/>
              <a:latin typeface="+mn-lt"/>
              <a:ea typeface="+mn-ea"/>
              <a:cs typeface="+mn-cs"/>
            </a:rPr>
            <a:t>年度以降、</a:t>
          </a:r>
          <a:r>
            <a:rPr lang="ja-JP" altLang="ja-JP" sz="1100" b="0" i="0" spc="-130" baseline="0">
              <a:solidFill>
                <a:schemeClr val="dk1"/>
              </a:solidFill>
              <a:effectLst/>
              <a:latin typeface="+mn-lt"/>
              <a:ea typeface="+mn-ea"/>
              <a:cs typeface="+mn-cs"/>
            </a:rPr>
            <a:t>中播衛生事務組合の償還のみと</a:t>
          </a:r>
          <a:r>
            <a:rPr lang="ja-JP" altLang="en-US" sz="1100" b="0" i="0" spc="-130" baseline="0">
              <a:solidFill>
                <a:schemeClr val="dk1"/>
              </a:solidFill>
              <a:effectLst/>
              <a:latin typeface="+mn-lt"/>
              <a:ea typeface="+mn-ea"/>
              <a:cs typeface="+mn-cs"/>
            </a:rPr>
            <a:t>なって</a:t>
          </a:r>
          <a:r>
            <a:rPr lang="ja-JP" altLang="ja-JP" sz="1100" b="0" i="0" spc="-130" baseline="0">
              <a:solidFill>
                <a:schemeClr val="dk1"/>
              </a:solidFill>
              <a:effectLst/>
              <a:latin typeface="+mn-lt"/>
              <a:ea typeface="+mn-ea"/>
              <a:cs typeface="+mn-cs"/>
            </a:rPr>
            <a:t>いる。</a:t>
          </a:r>
          <a:endParaRPr lang="ja-JP" altLang="ja-JP" sz="1400" spc="-130">
            <a:effectLst/>
          </a:endParaRPr>
        </a:p>
        <a:p>
          <a:pPr rtl="0" eaLnBrk="1" fontAlgn="auto" latinLnBrk="0" hangingPunct="1"/>
          <a:r>
            <a:rPr lang="ja-JP" altLang="ja-JP" sz="1100" b="0" i="0" spc="-130" baseline="0">
              <a:solidFill>
                <a:schemeClr val="dk1"/>
              </a:solidFill>
              <a:effectLst/>
              <a:latin typeface="+mn-lt"/>
              <a:ea typeface="+mn-ea"/>
              <a:cs typeface="+mn-cs"/>
            </a:rPr>
            <a:t>○算入公債費等・・・過去の起債に対する基準財政需要額に算入される額であるが、臨時財政対策債の借入増により年々増加傾向にある。</a:t>
          </a:r>
          <a:endParaRPr lang="ja-JP" altLang="ja-JP" sz="1400" spc="-130">
            <a:effectLst/>
          </a:endParaRPr>
        </a:p>
        <a:p>
          <a:pPr rtl="0" eaLnBrk="1" fontAlgn="auto" latinLnBrk="0" hangingPunct="1"/>
          <a:r>
            <a:rPr lang="ja-JP" altLang="ja-JP" sz="1100" b="0" i="0" spc="-130" baseline="0">
              <a:solidFill>
                <a:schemeClr val="dk1"/>
              </a:solidFill>
              <a:effectLst/>
              <a:latin typeface="+mn-lt"/>
              <a:ea typeface="+mn-ea"/>
              <a:cs typeface="+mn-cs"/>
            </a:rPr>
            <a:t>○実質公債費比率の分子・・・</a:t>
          </a:r>
          <a:r>
            <a:rPr lang="ja-JP" altLang="en-US" sz="1100" b="0" i="0" spc="-130" baseline="0">
              <a:solidFill>
                <a:schemeClr val="dk1"/>
              </a:solidFill>
              <a:effectLst/>
              <a:latin typeface="+mn-lt"/>
              <a:ea typeface="+mn-ea"/>
              <a:cs typeface="+mn-cs"/>
            </a:rPr>
            <a:t>平成</a:t>
          </a:r>
          <a:r>
            <a:rPr lang="en-US" altLang="ja-JP" sz="1100" b="0" i="0" spc="-130" baseline="0">
              <a:solidFill>
                <a:schemeClr val="dk1"/>
              </a:solidFill>
              <a:effectLst/>
              <a:latin typeface="+mn-lt"/>
              <a:ea typeface="+mn-ea"/>
              <a:cs typeface="+mn-cs"/>
            </a:rPr>
            <a:t>29</a:t>
          </a:r>
          <a:r>
            <a:rPr lang="ja-JP" altLang="en-US" sz="1100" b="0" i="0" spc="-130" baseline="0">
              <a:solidFill>
                <a:schemeClr val="dk1"/>
              </a:solidFill>
              <a:effectLst/>
              <a:latin typeface="+mn-lt"/>
              <a:ea typeface="+mn-ea"/>
              <a:cs typeface="+mn-cs"/>
            </a:rPr>
            <a:t>年度は、一般会計等の元利償還金は増加しているが、公営企業充当繰入金が減少し、基準財政需要額算入公債費、災害復旧等に係る基準財政需要額が増加したため、実質公債費比率の分子は前年度より</a:t>
          </a:r>
          <a:r>
            <a:rPr lang="en-US" altLang="ja-JP" sz="1100" b="0" i="0" spc="-130" baseline="0">
              <a:solidFill>
                <a:schemeClr val="dk1"/>
              </a:solidFill>
              <a:effectLst/>
              <a:latin typeface="+mn-lt"/>
              <a:ea typeface="+mn-ea"/>
              <a:cs typeface="+mn-cs"/>
            </a:rPr>
            <a:t>45</a:t>
          </a:r>
          <a:r>
            <a:rPr lang="ja-JP" altLang="en-US" sz="1100" b="0" i="0" spc="-130" baseline="0">
              <a:solidFill>
                <a:schemeClr val="dk1"/>
              </a:solidFill>
              <a:effectLst/>
              <a:latin typeface="+mn-lt"/>
              <a:ea typeface="+mn-ea"/>
              <a:cs typeface="+mn-cs"/>
            </a:rPr>
            <a:t>百万円の減となった。</a:t>
          </a:r>
          <a:endParaRPr lang="ja-JP" altLang="ja-JP" sz="1400" spc="-13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○一般会計等に係る地方債の現在高・・・地方債発行の抑制と繰上償還等の効果があるものの臨時財政対策債</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により年々増加している。</a:t>
          </a:r>
          <a:endParaRPr lang="ja-JP" altLang="ja-JP" sz="1100" kern="0" spc="0">
            <a:effectLst/>
            <a:latin typeface="ＭＳ Ｐゴシック" panose="020B0600070205080204" pitchFamily="50" charset="-128"/>
            <a:ea typeface="ＭＳ Ｐゴシック" panose="020B0600070205080204" pitchFamily="50" charset="-128"/>
          </a:endParaRPr>
        </a:p>
        <a:p>
          <a:pPr rtl="0"/>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○債務負担行為に基づく支出予定額・・・いちかわ園夢前分園建設にかかるもので、平成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で終了した</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kern="0" spc="0">
            <a:effectLst/>
            <a:latin typeface="ＭＳ Ｐゴシック" panose="020B0600070205080204" pitchFamily="50" charset="-128"/>
            <a:ea typeface="ＭＳ Ｐゴシック" panose="020B0600070205080204" pitchFamily="50" charset="-128"/>
          </a:endParaRPr>
        </a:p>
        <a:p>
          <a:pPr rtl="0"/>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○公営企業債等繰入見込額・・・下水道事業債が平成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年度以降、年々増加していたが、事業の減少により平成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年度から減少に転じている。</a:t>
          </a:r>
          <a:endParaRPr lang="ja-JP" altLang="ja-JP" sz="1100" kern="0" spc="0">
            <a:effectLst/>
            <a:latin typeface="ＭＳ Ｐゴシック" panose="020B0600070205080204" pitchFamily="50" charset="-128"/>
            <a:ea typeface="ＭＳ Ｐゴシック" panose="020B0600070205080204" pitchFamily="50" charset="-128"/>
          </a:endParaRPr>
        </a:p>
        <a:p>
          <a:pPr rtl="0" fontAlgn="base"/>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○組合等負担等見込額・・・一部事務組合への負担金であり、くれさか環境事務組合の償還が全て完了、中播衛生事務組合の償還が一部完了し、年々減少してきている。</a:t>
          </a:r>
          <a:endParaRPr lang="ja-JP" altLang="ja-JP" sz="1100" kern="0" spc="0">
            <a:effectLst/>
            <a:latin typeface="ＭＳ Ｐゴシック" panose="020B0600070205080204" pitchFamily="50" charset="-128"/>
            <a:ea typeface="ＭＳ Ｐゴシック" panose="020B0600070205080204" pitchFamily="50" charset="-128"/>
          </a:endParaRPr>
        </a:p>
        <a:p>
          <a:pPr rtl="0" fontAlgn="base"/>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○退職手当負担見込額・・・団塊の世代の大量退職が一段落したため、今後数年間は減少する見込み。</a:t>
          </a:r>
          <a:endParaRPr lang="ja-JP" altLang="ja-JP" sz="1100" kern="0" spc="0">
            <a:effectLst/>
            <a:latin typeface="ＭＳ Ｐゴシック" panose="020B0600070205080204" pitchFamily="50" charset="-128"/>
            <a:ea typeface="ＭＳ Ｐゴシック" panose="020B0600070205080204" pitchFamily="50" charset="-128"/>
          </a:endParaRPr>
        </a:p>
        <a:p>
          <a:pPr rtl="0" fontAlgn="base"/>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年度積立てた</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が平成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年度は取崩しを行い、財政調整基金は減少したが、ふるさと応援基金が増加したため、前年度並みとなっている。</a:t>
          </a:r>
          <a:endParaRPr lang="ja-JP" altLang="ja-JP" sz="1100" kern="0" spc="0">
            <a:effectLst/>
            <a:latin typeface="ＭＳ Ｐゴシック" panose="020B0600070205080204" pitchFamily="50" charset="-128"/>
            <a:ea typeface="ＭＳ Ｐゴシック" panose="020B0600070205080204" pitchFamily="50" charset="-128"/>
          </a:endParaRPr>
        </a:p>
        <a:p>
          <a:pPr rtl="0"/>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○充当可能特定財源・・・公営住宅使用料であり、老朽化による取り壊しにより、管理戸数が減少しているため、歳入も減少傾向にある。</a:t>
          </a:r>
          <a:endParaRPr lang="ja-JP" altLang="ja-JP" sz="1100" kern="0" spc="0">
            <a:effectLst/>
            <a:latin typeface="ＭＳ Ｐゴシック" panose="020B0600070205080204" pitchFamily="50" charset="-128"/>
            <a:ea typeface="ＭＳ Ｐゴシック" panose="020B0600070205080204" pitchFamily="50" charset="-128"/>
          </a:endParaRPr>
        </a:p>
        <a:p>
          <a:pPr rtl="0"/>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○基準財政需要額算入見込額・・・臨時財政対策債、下水道事業債の増加により年々増加してい</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たが、基準財政需要額算入終了の公債費が増加しているため、平成</a:t>
          </a:r>
          <a:r>
            <a:rPr lang="en-US"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年度は減少に転じている。</a:t>
          </a:r>
          <a:endParaRPr lang="ja-JP" altLang="ja-JP" sz="1100" kern="0" spc="0">
            <a:effectLst/>
            <a:latin typeface="ＭＳ Ｐゴシック" panose="020B0600070205080204" pitchFamily="50" charset="-128"/>
            <a:ea typeface="ＭＳ Ｐゴシック" panose="020B0600070205080204" pitchFamily="50" charset="-128"/>
          </a:endParaRPr>
        </a:p>
        <a:p>
          <a:pPr fontAlgn="base"/>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地方債現在高は増加しているが、公営企業等繰入見込額</a:t>
          </a:r>
          <a:r>
            <a:rPr kumimoji="1"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及び組合負担等見込額</a:t>
          </a:r>
          <a:r>
            <a:rPr kumimoji="1"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の減及び</a:t>
          </a:r>
          <a:r>
            <a:rPr kumimoji="1" lang="ja-JP" altLang="en-US"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基金積立による充当可能基金の増</a:t>
          </a:r>
          <a:r>
            <a:rPr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b="0" i="0" kern="0" spc="0" baseline="0">
              <a:solidFill>
                <a:schemeClr val="dk1"/>
              </a:solidFill>
              <a:effectLst/>
              <a:latin typeface="ＭＳ Ｐゴシック" panose="020B0600070205080204" pitchFamily="50" charset="-128"/>
              <a:ea typeface="ＭＳ Ｐゴシック" panose="020B0600070205080204" pitchFamily="50" charset="-128"/>
              <a:cs typeface="+mn-cs"/>
            </a:rPr>
            <a:t>より減少に転じている。</a:t>
          </a:r>
          <a:endParaRPr lang="ja-JP" altLang="ja-JP" sz="1100" kern="0" spc="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兵庫県福崎町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ふるさと応援寄附金の増加により、ふるさと応援基金に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百万円積立て、その他基金利息等で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百万円積立てたが、財政調整基金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百万円、農業農村活性化基金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財政調整基金の一定額を確保するとともに、ふるさと応援寄附金の増収に努め、基金を活用した事業を実施していく。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すこやかな長寿社会に備え、福祉活動の活性化と、総合的な福祉の振興、充実を図るため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・農業農村活性化基金：</a:t>
          </a:r>
          <a:r>
            <a:rPr lang="ja-JP" altLang="en-US" sz="1300">
              <a:effectLst/>
              <a:latin typeface="ＭＳ ゴシック" panose="020B0609070205080204" pitchFamily="49" charset="-128"/>
              <a:ea typeface="ＭＳ ゴシック" panose="020B0609070205080204" pitchFamily="49" charset="-128"/>
            </a:rPr>
            <a:t>農業に関する各種公益事業の隆盛を図ると共に、輪作農法の推進と地域営農集団及び担い手農家の育成を通じ、農業農村の活性化と農村文化の向上に資するため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民俗学の父柳田國男やその兄弟の偉業を顕彰し後世に伝える事業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大庄屋三木家住宅の保存整備</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活用に関する事業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次代を担う子どもたちの教育やその環境整備に関する事業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健康福祉・安全安心・産業振興などまちの発展、充実に資する事業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・大規模開発区域環境保全基金：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大規模開発区域及び周辺の良好な環境を保全するため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環境の保全に関する町民の意識の高揚及び活動の促進に資するため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基金の目的に応じた事業に、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百万円、農業農村活性化基金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を充当した一方で、返礼品の充実により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農業農村活性化基金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については、継続した事業があるため毎年取崩す予定。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ふるさと応援基金は、返礼品を充実させ、ふるさと応援寄附金の増収に努め、基金に積立てるとともに、基金を活用した事業にも取り組む。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地方交付税の減収及び単独事業の地方債を取りやめたことにより、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有形固定資産減価償却率は類似団体内平均値を若干下回っている。全体では</a:t>
          </a:r>
          <a:r>
            <a:rPr kumimoji="1" lang="en-US" altLang="ja-JP" sz="1100">
              <a:latin typeface="ＭＳ Ｐゴシック" panose="020B0600070205080204" pitchFamily="50" charset="-128"/>
              <a:ea typeface="ＭＳ Ｐゴシック" panose="020B0600070205080204" pitchFamily="50" charset="-128"/>
            </a:rPr>
            <a:t>61.1%</a:t>
          </a:r>
          <a:r>
            <a:rPr kumimoji="1" lang="ja-JP" altLang="en-US" sz="1100">
              <a:latin typeface="ＭＳ Ｐゴシック" panose="020B0600070205080204" pitchFamily="50" charset="-128"/>
              <a:ea typeface="ＭＳ Ｐゴシック" panose="020B0600070205080204" pitchFamily="50" charset="-128"/>
            </a:rPr>
            <a:t>となっているが、その中でも事業用工作物が</a:t>
          </a:r>
          <a:r>
            <a:rPr kumimoji="1" lang="en-US" altLang="ja-JP" sz="1100">
              <a:latin typeface="ＭＳ Ｐゴシック" panose="020B0600070205080204" pitchFamily="50" charset="-128"/>
              <a:ea typeface="ＭＳ Ｐゴシック" panose="020B0600070205080204" pitchFamily="50" charset="-128"/>
            </a:rPr>
            <a:t>73.2%</a:t>
          </a:r>
          <a:r>
            <a:rPr kumimoji="1" lang="ja-JP" altLang="en-US" sz="1100">
              <a:latin typeface="ＭＳ Ｐゴシック" panose="020B0600070205080204" pitchFamily="50" charset="-128"/>
              <a:ea typeface="ＭＳ Ｐゴシック" panose="020B0600070205080204" pitchFamily="50" charset="-128"/>
            </a:rPr>
            <a:t>、物品が</a:t>
          </a:r>
          <a:r>
            <a:rPr kumimoji="1" lang="en-US" altLang="ja-JP" sz="1100">
              <a:latin typeface="ＭＳ Ｐゴシック" panose="020B0600070205080204" pitchFamily="50" charset="-128"/>
              <a:ea typeface="ＭＳ Ｐゴシック" panose="020B0600070205080204" pitchFamily="50" charset="-128"/>
            </a:rPr>
            <a:t>85.7%</a:t>
          </a:r>
          <a:r>
            <a:rPr kumimoji="1" lang="ja-JP" altLang="en-US" sz="1100">
              <a:latin typeface="ＭＳ Ｐゴシック" panose="020B0600070205080204" pitchFamily="50" charset="-128"/>
              <a:ea typeface="ＭＳ Ｐゴシック" panose="020B0600070205080204" pitchFamily="50" charset="-128"/>
            </a:rPr>
            <a:t>と減価償却率が非常に高くなっている。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xdr:cNvCxnSpPr/>
      </xdr:nvCxnSpPr>
      <xdr:spPr>
        <a:xfrm flipV="1">
          <a:off x="47605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8780</xdr:rowOff>
    </xdr:from>
    <xdr:ext cx="405111" cy="259045"/>
    <xdr:sp macro="" textlink="">
      <xdr:nvSpPr>
        <xdr:cNvPr id="67" name="有形固定資産減価償却率平均値テキスト"/>
        <xdr:cNvSpPr txBox="1"/>
      </xdr:nvSpPr>
      <xdr:spPr>
        <a:xfrm>
          <a:off x="4813300" y="592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xdr:cNvSpPr/>
      </xdr:nvSpPr>
      <xdr:spPr>
        <a:xfrm>
          <a:off x="47117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xdr:cNvSpPr/>
      </xdr:nvSpPr>
      <xdr:spPr>
        <a:xfrm>
          <a:off x="3238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76" name="楕円 75"/>
        <xdr:cNvSpPr/>
      </xdr:nvSpPr>
      <xdr:spPr>
        <a:xfrm>
          <a:off x="47117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42054</xdr:rowOff>
    </xdr:from>
    <xdr:ext cx="405111" cy="259045"/>
    <xdr:sp macro="" textlink="">
      <xdr:nvSpPr>
        <xdr:cNvPr id="77" name="有形固定資産減価償却率該当値テキスト"/>
        <xdr:cNvSpPr txBox="1"/>
      </xdr:nvSpPr>
      <xdr:spPr>
        <a:xfrm>
          <a:off x="4813300" y="612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137033</xdr:rowOff>
    </xdr:from>
    <xdr:to>
      <xdr:col>19</xdr:col>
      <xdr:colOff>187325</xdr:colOff>
      <xdr:row>32</xdr:row>
      <xdr:rowOff>67183</xdr:rowOff>
    </xdr:to>
    <xdr:sp macro="" textlink="">
      <xdr:nvSpPr>
        <xdr:cNvPr id="78" name="楕円 77"/>
        <xdr:cNvSpPr/>
      </xdr:nvSpPr>
      <xdr:spPr>
        <a:xfrm>
          <a:off x="40005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114427</xdr:rowOff>
    </xdr:from>
    <xdr:to>
      <xdr:col>23</xdr:col>
      <xdr:colOff>85725</xdr:colOff>
      <xdr:row>32</xdr:row>
      <xdr:rowOff>16383</xdr:rowOff>
    </xdr:to>
    <xdr:cxnSp macro="">
      <xdr:nvCxnSpPr>
        <xdr:cNvPr id="79" name="直線コネクタ 78"/>
        <xdr:cNvCxnSpPr/>
      </xdr:nvCxnSpPr>
      <xdr:spPr>
        <a:xfrm flipV="1">
          <a:off x="4051300" y="6200902"/>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116984</xdr:rowOff>
    </xdr:from>
    <xdr:ext cx="405111" cy="259045"/>
    <xdr:sp macro="" textlink="">
      <xdr:nvSpPr>
        <xdr:cNvPr id="80" name="n_1aveValue有形固定資産減価償却率"/>
        <xdr:cNvSpPr txBox="1"/>
      </xdr:nvSpPr>
      <xdr:spPr>
        <a:xfrm>
          <a:off x="38360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81" name="n_2aveValue有形固定資産減価償却率"/>
        <xdr:cNvSpPr txBox="1"/>
      </xdr:nvSpPr>
      <xdr:spPr>
        <a:xfrm>
          <a:off x="3086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58310</xdr:rowOff>
    </xdr:from>
    <xdr:ext cx="405111" cy="259045"/>
    <xdr:sp macro="" textlink="">
      <xdr:nvSpPr>
        <xdr:cNvPr id="82" name="n_1mainValue有形固定資産減価償却率"/>
        <xdr:cNvSpPr txBox="1"/>
      </xdr:nvSpPr>
      <xdr:spPr>
        <a:xfrm>
          <a:off x="3836044"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下水道事業や幼児園建設、福崎駅周辺整備事業等の大型事業の起債により地方債残高が増加し、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大きく上回っている。今後数年は増加の見込みである。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12" name="直線コネクタ 111"/>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3" name="債務償還可能年数最小値テキスト"/>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4" name="直線コネクタ 113"/>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5" name="債務償還可能年数最大値テキスト"/>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6" name="直線コネクタ 115"/>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167217</xdr:rowOff>
    </xdr:from>
    <xdr:to>
      <xdr:col>76</xdr:col>
      <xdr:colOff>73025</xdr:colOff>
      <xdr:row>28</xdr:row>
      <xdr:rowOff>97367</xdr:rowOff>
    </xdr:to>
    <xdr:sp macro="" textlink="">
      <xdr:nvSpPr>
        <xdr:cNvPr id="124" name="楕円 123"/>
        <xdr:cNvSpPr/>
      </xdr:nvSpPr>
      <xdr:spPr>
        <a:xfrm>
          <a:off x="147447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82144</xdr:rowOff>
    </xdr:from>
    <xdr:ext cx="340478" cy="259045"/>
    <xdr:sp macro="" textlink="">
      <xdr:nvSpPr>
        <xdr:cNvPr id="125" name="債務償還可能年数該当値テキスト"/>
        <xdr:cNvSpPr txBox="1"/>
      </xdr:nvSpPr>
      <xdr:spPr>
        <a:xfrm>
          <a:off x="14846300" y="5482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101617</xdr:rowOff>
    </xdr:from>
    <xdr:ext cx="405111" cy="259045"/>
    <xdr:sp macro="" textlink="">
      <xdr:nvSpPr>
        <xdr:cNvPr id="61" name="【道路】&#10;有形固定資産減価償却率平均値テキスト"/>
        <xdr:cNvSpPr txBox="1"/>
      </xdr:nvSpPr>
      <xdr:spPr>
        <a:xfrm>
          <a:off x="46736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166370</xdr:rowOff>
    </xdr:from>
    <xdr:to>
      <xdr:col>24</xdr:col>
      <xdr:colOff>114300</xdr:colOff>
      <xdr:row>37</xdr:row>
      <xdr:rowOff>96520</xdr:rowOff>
    </xdr:to>
    <xdr:sp macro="" textlink="">
      <xdr:nvSpPr>
        <xdr:cNvPr id="70" name="楕円 69"/>
        <xdr:cNvSpPr/>
      </xdr:nvSpPr>
      <xdr:spPr>
        <a:xfrm>
          <a:off x="4584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144797</xdr:rowOff>
    </xdr:from>
    <xdr:ext cx="405111" cy="259045"/>
    <xdr:sp macro="" textlink="">
      <xdr:nvSpPr>
        <xdr:cNvPr id="71" name="【道路】&#10;有形固定資産減価償却率該当値テキスト"/>
        <xdr:cNvSpPr txBox="1"/>
      </xdr:nvSpPr>
      <xdr:spPr>
        <a:xfrm>
          <a:off x="4673600"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2" name="楕円 71"/>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114300</xdr:rowOff>
    </xdr:to>
    <xdr:cxnSp macro="">
      <xdr:nvCxnSpPr>
        <xdr:cNvPr id="73" name="直線コネクタ 72"/>
        <xdr:cNvCxnSpPr/>
      </xdr:nvCxnSpPr>
      <xdr:spPr>
        <a:xfrm flipV="1">
          <a:off x="3797300" y="63893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74"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5" name="n_2ave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156227</xdr:rowOff>
    </xdr:from>
    <xdr:ext cx="405111" cy="259045"/>
    <xdr:sp macro="" textlink="">
      <xdr:nvSpPr>
        <xdr:cNvPr id="76" name="n_1main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2" name="直線コネクタ 101"/>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3" name="【道路】&#10;一人当たり延長最小値テキスト"/>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4" name="直線コネクタ 103"/>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5" name="【道路】&#10;一人当たり延長最大値テキスト"/>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6" name="直線コネクタ 105"/>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88641</xdr:rowOff>
    </xdr:from>
    <xdr:ext cx="534377" cy="259045"/>
    <xdr:sp macro="" textlink="">
      <xdr:nvSpPr>
        <xdr:cNvPr id="107" name="【道路】&#10;一人当たり延長平均値テキスト"/>
        <xdr:cNvSpPr txBox="1"/>
      </xdr:nvSpPr>
      <xdr:spPr>
        <a:xfrm>
          <a:off x="10515600" y="6260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8" name="フローチャート: 判断 107"/>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9" name="フローチャート: 判断 108"/>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0" name="フローチャート: 判断 109"/>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95221</xdr:rowOff>
    </xdr:from>
    <xdr:to>
      <xdr:col>55</xdr:col>
      <xdr:colOff>50800</xdr:colOff>
      <xdr:row>40</xdr:row>
      <xdr:rowOff>25371</xdr:rowOff>
    </xdr:to>
    <xdr:sp macro="" textlink="">
      <xdr:nvSpPr>
        <xdr:cNvPr id="116" name="楕円 115"/>
        <xdr:cNvSpPr/>
      </xdr:nvSpPr>
      <xdr:spPr>
        <a:xfrm>
          <a:off x="10426700" y="67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73648</xdr:rowOff>
    </xdr:from>
    <xdr:ext cx="534377" cy="259045"/>
    <xdr:sp macro="" textlink="">
      <xdr:nvSpPr>
        <xdr:cNvPr id="117" name="【道路】&#10;一人当たり延長該当値テキスト"/>
        <xdr:cNvSpPr txBox="1"/>
      </xdr:nvSpPr>
      <xdr:spPr>
        <a:xfrm>
          <a:off x="10515600" y="676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101850</xdr:rowOff>
    </xdr:from>
    <xdr:to>
      <xdr:col>50</xdr:col>
      <xdr:colOff>165100</xdr:colOff>
      <xdr:row>40</xdr:row>
      <xdr:rowOff>32000</xdr:rowOff>
    </xdr:to>
    <xdr:sp macro="" textlink="">
      <xdr:nvSpPr>
        <xdr:cNvPr id="118" name="楕円 117"/>
        <xdr:cNvSpPr/>
      </xdr:nvSpPr>
      <xdr:spPr>
        <a:xfrm>
          <a:off x="9588500" y="67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146021</xdr:rowOff>
    </xdr:from>
    <xdr:to>
      <xdr:col>55</xdr:col>
      <xdr:colOff>0</xdr:colOff>
      <xdr:row>39</xdr:row>
      <xdr:rowOff>152650</xdr:rowOff>
    </xdr:to>
    <xdr:cxnSp macro="">
      <xdr:nvCxnSpPr>
        <xdr:cNvPr id="119" name="直線コネクタ 118"/>
        <xdr:cNvCxnSpPr/>
      </xdr:nvCxnSpPr>
      <xdr:spPr>
        <a:xfrm flipV="1">
          <a:off x="9639300" y="6832571"/>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46633</xdr:rowOff>
    </xdr:from>
    <xdr:ext cx="534377" cy="259045"/>
    <xdr:sp macro="" textlink="">
      <xdr:nvSpPr>
        <xdr:cNvPr id="120" name="n_1aveValue【道路】&#10;一人当たり延長"/>
        <xdr:cNvSpPr txBox="1"/>
      </xdr:nvSpPr>
      <xdr:spPr>
        <a:xfrm>
          <a:off x="9359411"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21" name="n_2aveValue【道路】&#10;一人当たり延長"/>
        <xdr:cNvSpPr txBox="1"/>
      </xdr:nvSpPr>
      <xdr:spPr>
        <a:xfrm>
          <a:off x="84831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23127</xdr:rowOff>
    </xdr:from>
    <xdr:ext cx="534377" cy="259045"/>
    <xdr:sp macro="" textlink="">
      <xdr:nvSpPr>
        <xdr:cNvPr id="122" name="n_1mainValue【道路】&#10;一人当たり延長"/>
        <xdr:cNvSpPr txBox="1"/>
      </xdr:nvSpPr>
      <xdr:spPr>
        <a:xfrm>
          <a:off x="9359411" y="68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6" name="直線コネクタ 145"/>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7" name="【橋りょう・トンネル】&#10;有形固定資産減価償却率最小値テキスト"/>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8" name="直線コネクタ 147"/>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9" name="【橋りょう・トンネル】&#10;有形固定資産減価償却率最大値テキスト"/>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0" name="直線コネクタ 149"/>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51" name="【橋りょう・トンネル】&#10;有形固定資産減価償却率平均値テキスト"/>
        <xdr:cNvSpPr txBox="1"/>
      </xdr:nvSpPr>
      <xdr:spPr>
        <a:xfrm>
          <a:off x="46736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2" name="フローチャート: 判断 151"/>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3" name="フローチャート: 判断 152"/>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54" name="フローチャート: 判断 153"/>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50165</xdr:rowOff>
    </xdr:from>
    <xdr:to>
      <xdr:col>24</xdr:col>
      <xdr:colOff>114300</xdr:colOff>
      <xdr:row>57</xdr:row>
      <xdr:rowOff>151765</xdr:rowOff>
    </xdr:to>
    <xdr:sp macro="" textlink="">
      <xdr:nvSpPr>
        <xdr:cNvPr id="160" name="楕円 159"/>
        <xdr:cNvSpPr/>
      </xdr:nvSpPr>
      <xdr:spPr>
        <a:xfrm>
          <a:off x="4584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73042</xdr:rowOff>
    </xdr:from>
    <xdr:ext cx="405111" cy="259045"/>
    <xdr:sp macro="" textlink="">
      <xdr:nvSpPr>
        <xdr:cNvPr id="161" name="【橋りょう・トンネル】&#10;有形固定資産減価償却率該当値テキスト"/>
        <xdr:cNvSpPr txBox="1"/>
      </xdr:nvSpPr>
      <xdr:spPr>
        <a:xfrm>
          <a:off x="4673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59690</xdr:rowOff>
    </xdr:from>
    <xdr:to>
      <xdr:col>20</xdr:col>
      <xdr:colOff>38100</xdr:colOff>
      <xdr:row>57</xdr:row>
      <xdr:rowOff>161290</xdr:rowOff>
    </xdr:to>
    <xdr:sp macro="" textlink="">
      <xdr:nvSpPr>
        <xdr:cNvPr id="162" name="楕円 161"/>
        <xdr:cNvSpPr/>
      </xdr:nvSpPr>
      <xdr:spPr>
        <a:xfrm>
          <a:off x="3746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100965</xdr:rowOff>
    </xdr:from>
    <xdr:to>
      <xdr:col>24</xdr:col>
      <xdr:colOff>63500</xdr:colOff>
      <xdr:row>57</xdr:row>
      <xdr:rowOff>110490</xdr:rowOff>
    </xdr:to>
    <xdr:cxnSp macro="">
      <xdr:nvCxnSpPr>
        <xdr:cNvPr id="163" name="直線コネクタ 162"/>
        <xdr:cNvCxnSpPr/>
      </xdr:nvCxnSpPr>
      <xdr:spPr>
        <a:xfrm flipV="1">
          <a:off x="3797300" y="98736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4"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65" name="n_2aveValue【橋りょう・トンネル】&#10;有形固定資産減価償却率"/>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6367</xdr:rowOff>
    </xdr:from>
    <xdr:ext cx="405111" cy="259045"/>
    <xdr:sp macro="" textlink="">
      <xdr:nvSpPr>
        <xdr:cNvPr id="166" name="n_1mainValue【橋りょう・トンネル】&#10;有形固定資産減価償却率"/>
        <xdr:cNvSpPr txBox="1"/>
      </xdr:nvSpPr>
      <xdr:spPr>
        <a:xfrm>
          <a:off x="35820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8" name="テキスト ボックス 17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0" name="テキスト ボックス 17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2" name="テキスト ボックス 18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4" name="テキスト ボックス 18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88" name="直線コネクタ 187"/>
        <xdr:cNvCxnSpPr/>
      </xdr:nvCxnSpPr>
      <xdr:spPr>
        <a:xfrm flipV="1">
          <a:off x="10476865"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89" name="【橋りょう・トンネル】&#10;一人当たり有形固定資産（償却資産）額最小値テキスト"/>
        <xdr:cNvSpPr txBox="1"/>
      </xdr:nvSpPr>
      <xdr:spPr>
        <a:xfrm>
          <a:off x="10515600"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90" name="直線コネクタ 189"/>
        <xdr:cNvCxnSpPr/>
      </xdr:nvCxnSpPr>
      <xdr:spPr>
        <a:xfrm>
          <a:off x="10388600" y="1096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191" name="【橋りょう・トンネル】&#10;一人当たり有形固定資産（償却資産）額最大値テキスト"/>
        <xdr:cNvSpPr txBox="1"/>
      </xdr:nvSpPr>
      <xdr:spPr>
        <a:xfrm>
          <a:off x="10515600"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192" name="直線コネクタ 191"/>
        <xdr:cNvCxnSpPr/>
      </xdr:nvCxnSpPr>
      <xdr:spPr>
        <a:xfrm>
          <a:off x="10388600" y="95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167494</xdr:rowOff>
    </xdr:from>
    <xdr:ext cx="599010" cy="259045"/>
    <xdr:sp macro="" textlink="">
      <xdr:nvSpPr>
        <xdr:cNvPr id="193" name="【橋りょう・トンネル】&#10;一人当たり有形固定資産（償却資産）額平均値テキスト"/>
        <xdr:cNvSpPr txBox="1"/>
      </xdr:nvSpPr>
      <xdr:spPr>
        <a:xfrm>
          <a:off x="10515600" y="10283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194" name="フローチャート: 判断 193"/>
        <xdr:cNvSpPr/>
      </xdr:nvSpPr>
      <xdr:spPr>
        <a:xfrm>
          <a:off x="10426700" y="104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195" name="フローチャート: 判断 194"/>
        <xdr:cNvSpPr/>
      </xdr:nvSpPr>
      <xdr:spPr>
        <a:xfrm>
          <a:off x="958850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196" name="フローチャート: 判断 195"/>
        <xdr:cNvSpPr/>
      </xdr:nvSpPr>
      <xdr:spPr>
        <a:xfrm>
          <a:off x="8699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12472</xdr:rowOff>
    </xdr:from>
    <xdr:to>
      <xdr:col>55</xdr:col>
      <xdr:colOff>50800</xdr:colOff>
      <xdr:row>62</xdr:row>
      <xdr:rowOff>114072</xdr:rowOff>
    </xdr:to>
    <xdr:sp macro="" textlink="">
      <xdr:nvSpPr>
        <xdr:cNvPr id="202" name="楕円 201"/>
        <xdr:cNvSpPr/>
      </xdr:nvSpPr>
      <xdr:spPr>
        <a:xfrm>
          <a:off x="10426700" y="10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162349</xdr:rowOff>
    </xdr:from>
    <xdr:ext cx="599010" cy="259045"/>
    <xdr:sp macro="" textlink="">
      <xdr:nvSpPr>
        <xdr:cNvPr id="203" name="【橋りょう・トンネル】&#10;一人当たり有形固定資産（償却資産）額該当値テキスト"/>
        <xdr:cNvSpPr txBox="1"/>
      </xdr:nvSpPr>
      <xdr:spPr>
        <a:xfrm>
          <a:off x="10515600" y="1062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19131</xdr:rowOff>
    </xdr:from>
    <xdr:to>
      <xdr:col>50</xdr:col>
      <xdr:colOff>165100</xdr:colOff>
      <xdr:row>62</xdr:row>
      <xdr:rowOff>120731</xdr:rowOff>
    </xdr:to>
    <xdr:sp macro="" textlink="">
      <xdr:nvSpPr>
        <xdr:cNvPr id="204" name="楕円 203"/>
        <xdr:cNvSpPr/>
      </xdr:nvSpPr>
      <xdr:spPr>
        <a:xfrm>
          <a:off x="9588500" y="106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63272</xdr:rowOff>
    </xdr:from>
    <xdr:to>
      <xdr:col>55</xdr:col>
      <xdr:colOff>0</xdr:colOff>
      <xdr:row>62</xdr:row>
      <xdr:rowOff>69931</xdr:rowOff>
    </xdr:to>
    <xdr:cxnSp macro="">
      <xdr:nvCxnSpPr>
        <xdr:cNvPr id="205" name="直線コネクタ 204"/>
        <xdr:cNvCxnSpPr/>
      </xdr:nvCxnSpPr>
      <xdr:spPr>
        <a:xfrm flipV="1">
          <a:off x="9639300" y="10693172"/>
          <a:ext cx="8382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106184</xdr:rowOff>
    </xdr:from>
    <xdr:ext cx="599010" cy="259045"/>
    <xdr:sp macro="" textlink="">
      <xdr:nvSpPr>
        <xdr:cNvPr id="206" name="n_1aveValue【橋りょう・トンネル】&#10;一人当たり有形固定資産（償却資産）額"/>
        <xdr:cNvSpPr txBox="1"/>
      </xdr:nvSpPr>
      <xdr:spPr>
        <a:xfrm>
          <a:off x="932709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207" name="n_2aveValue【橋りょう・トンネル】&#10;一人当たり有形固定資産（償却資産）額"/>
        <xdr:cNvSpPr txBox="1"/>
      </xdr:nvSpPr>
      <xdr:spPr>
        <a:xfrm>
          <a:off x="84507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111858</xdr:rowOff>
    </xdr:from>
    <xdr:ext cx="599010" cy="259045"/>
    <xdr:sp macro="" textlink="">
      <xdr:nvSpPr>
        <xdr:cNvPr id="208" name="n_1mainValue【橋りょう・トンネル】&#10;一人当たり有形固定資産（償却資産）額"/>
        <xdr:cNvSpPr txBox="1"/>
      </xdr:nvSpPr>
      <xdr:spPr>
        <a:xfrm>
          <a:off x="9327095" y="1074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34" name="直線コネクタ 233"/>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35" name="【公営住宅】&#10;有形固定資産減価償却率最小値テキスト"/>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36" name="直線コネクタ 235"/>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18341</xdr:rowOff>
    </xdr:from>
    <xdr:ext cx="405111" cy="259045"/>
    <xdr:sp macro="" textlink="">
      <xdr:nvSpPr>
        <xdr:cNvPr id="239" name="【公営住宅】&#10;有形固定資産減価償却率平均値テキスト"/>
        <xdr:cNvSpPr txBox="1"/>
      </xdr:nvSpPr>
      <xdr:spPr>
        <a:xfrm>
          <a:off x="4673600" y="1390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40" name="フローチャート: 判断 239"/>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41" name="フローチャート: 判断 240"/>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42" name="フローチャート: 判断 241"/>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91802</xdr:rowOff>
    </xdr:from>
    <xdr:to>
      <xdr:col>24</xdr:col>
      <xdr:colOff>114300</xdr:colOff>
      <xdr:row>83</xdr:row>
      <xdr:rowOff>21952</xdr:rowOff>
    </xdr:to>
    <xdr:sp macro="" textlink="">
      <xdr:nvSpPr>
        <xdr:cNvPr id="248" name="楕円 247"/>
        <xdr:cNvSpPr/>
      </xdr:nvSpPr>
      <xdr:spPr>
        <a:xfrm>
          <a:off x="4584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70229</xdr:rowOff>
    </xdr:from>
    <xdr:ext cx="405111" cy="259045"/>
    <xdr:sp macro="" textlink="">
      <xdr:nvSpPr>
        <xdr:cNvPr id="249" name="【公営住宅】&#10;有形固定資産減価償却率該当値テキスト"/>
        <xdr:cNvSpPr txBox="1"/>
      </xdr:nvSpPr>
      <xdr:spPr>
        <a:xfrm>
          <a:off x="4673600"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250" name="楕円 249"/>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2177</xdr:rowOff>
    </xdr:to>
    <xdr:cxnSp macro="">
      <xdr:nvCxnSpPr>
        <xdr:cNvPr id="251" name="直線コネクタ 250"/>
        <xdr:cNvCxnSpPr/>
      </xdr:nvCxnSpPr>
      <xdr:spPr>
        <a:xfrm flipV="1">
          <a:off x="3797300" y="142015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10721</xdr:rowOff>
    </xdr:from>
    <xdr:ext cx="405111" cy="259045"/>
    <xdr:sp macro="" textlink="">
      <xdr:nvSpPr>
        <xdr:cNvPr id="252" name="n_1aveValue【公営住宅】&#10;有形固定資産減価償却率"/>
        <xdr:cNvSpPr txBox="1"/>
      </xdr:nvSpPr>
      <xdr:spPr>
        <a:xfrm>
          <a:off x="3582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77669</xdr:rowOff>
    </xdr:from>
    <xdr:ext cx="405111" cy="259045"/>
    <xdr:sp macro="" textlink="">
      <xdr:nvSpPr>
        <xdr:cNvPr id="253" name="n_2aveValue【公営住宅】&#10;有形固定資産減価償却率"/>
        <xdr:cNvSpPr txBox="1"/>
      </xdr:nvSpPr>
      <xdr:spPr>
        <a:xfrm>
          <a:off x="2705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44104</xdr:rowOff>
    </xdr:from>
    <xdr:ext cx="405111" cy="259045"/>
    <xdr:sp macro="" textlink="">
      <xdr:nvSpPr>
        <xdr:cNvPr id="254" name="n_1mainValue【公営住宅】&#10;有形固定資産減価償却率"/>
        <xdr:cNvSpPr txBox="1"/>
      </xdr:nvSpPr>
      <xdr:spPr>
        <a:xfrm>
          <a:off x="3582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78" name="直線コネクタ 277"/>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79" name="【公営住宅】&#10;一人当たり面積最小値テキスト"/>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80" name="直線コネクタ 279"/>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81" name="【公営住宅】&#10;一人当たり面積最大値テキスト"/>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82" name="直線コネクタ 281"/>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80281</xdr:rowOff>
    </xdr:from>
    <xdr:ext cx="469744" cy="259045"/>
    <xdr:sp macro="" textlink="">
      <xdr:nvSpPr>
        <xdr:cNvPr id="283" name="【公営住宅】&#10;一人当たり面積平均値テキスト"/>
        <xdr:cNvSpPr txBox="1"/>
      </xdr:nvSpPr>
      <xdr:spPr>
        <a:xfrm>
          <a:off x="10515600" y="1413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84" name="フローチャート: 判断 283"/>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85" name="フローチャート: 判断 284"/>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86" name="フローチャート: 判断 285"/>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103124</xdr:rowOff>
    </xdr:from>
    <xdr:to>
      <xdr:col>55</xdr:col>
      <xdr:colOff>50800</xdr:colOff>
      <xdr:row>85</xdr:row>
      <xdr:rowOff>33274</xdr:rowOff>
    </xdr:to>
    <xdr:sp macro="" textlink="">
      <xdr:nvSpPr>
        <xdr:cNvPr id="292" name="楕円 291"/>
        <xdr:cNvSpPr/>
      </xdr:nvSpPr>
      <xdr:spPr>
        <a:xfrm>
          <a:off x="10426700" y="14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81551</xdr:rowOff>
    </xdr:from>
    <xdr:ext cx="469744" cy="259045"/>
    <xdr:sp macro="" textlink="">
      <xdr:nvSpPr>
        <xdr:cNvPr id="293" name="【公営住宅】&#10;一人当たり面積該当値テキスト"/>
        <xdr:cNvSpPr txBox="1"/>
      </xdr:nvSpPr>
      <xdr:spPr>
        <a:xfrm>
          <a:off x="10515600" y="1448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100076</xdr:rowOff>
    </xdr:from>
    <xdr:to>
      <xdr:col>50</xdr:col>
      <xdr:colOff>165100</xdr:colOff>
      <xdr:row>85</xdr:row>
      <xdr:rowOff>30226</xdr:rowOff>
    </xdr:to>
    <xdr:sp macro="" textlink="">
      <xdr:nvSpPr>
        <xdr:cNvPr id="294" name="楕円 293"/>
        <xdr:cNvSpPr/>
      </xdr:nvSpPr>
      <xdr:spPr>
        <a:xfrm>
          <a:off x="9588500" y="14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150876</xdr:rowOff>
    </xdr:from>
    <xdr:to>
      <xdr:col>55</xdr:col>
      <xdr:colOff>0</xdr:colOff>
      <xdr:row>84</xdr:row>
      <xdr:rowOff>153924</xdr:rowOff>
    </xdr:to>
    <xdr:cxnSp macro="">
      <xdr:nvCxnSpPr>
        <xdr:cNvPr id="295" name="直線コネクタ 294"/>
        <xdr:cNvCxnSpPr/>
      </xdr:nvCxnSpPr>
      <xdr:spPr>
        <a:xfrm>
          <a:off x="9639300" y="1455267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49040</xdr:rowOff>
    </xdr:from>
    <xdr:ext cx="469744" cy="259045"/>
    <xdr:sp macro="" textlink="">
      <xdr:nvSpPr>
        <xdr:cNvPr id="296" name="n_1aveValue【公営住宅】&#10;一人当たり面積"/>
        <xdr:cNvSpPr txBox="1"/>
      </xdr:nvSpPr>
      <xdr:spPr>
        <a:xfrm>
          <a:off x="9391727"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297" name="n_2aveValue【公営住宅】&#10;一人当たり面積"/>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21353</xdr:rowOff>
    </xdr:from>
    <xdr:ext cx="469744" cy="259045"/>
    <xdr:sp macro="" textlink="">
      <xdr:nvSpPr>
        <xdr:cNvPr id="298" name="n_1mainValue【公営住宅】&#10;一人当たり面積"/>
        <xdr:cNvSpPr txBox="1"/>
      </xdr:nvSpPr>
      <xdr:spPr>
        <a:xfrm>
          <a:off x="9391727" y="145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0" name="正方形/長方形 29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1" name="正方形/長方形 30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2" name="正方形/長方形 30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3" name="正方形/長方形 30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6" name="正方形/長方形 30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7" name="正方形/長方形 30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8" name="正方形/長方形 30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09" name="正方形/長方形 30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35" name="直線コネクタ 334"/>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36"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37" name="直線コネクタ 336"/>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9" name="直線コネクタ 3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340" name="【認定こども園・幼稚園・保育所】&#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41" name="フローチャート: 判断 34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42" name="フローチャート: 判断 341"/>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43" name="フローチャート: 判断 34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xdr:rowOff>
    </xdr:from>
    <xdr:to>
      <xdr:col>85</xdr:col>
      <xdr:colOff>177800</xdr:colOff>
      <xdr:row>41</xdr:row>
      <xdr:rowOff>117475</xdr:rowOff>
    </xdr:to>
    <xdr:sp macro="" textlink="">
      <xdr:nvSpPr>
        <xdr:cNvPr id="349" name="楕円 348"/>
        <xdr:cNvSpPr/>
      </xdr:nvSpPr>
      <xdr:spPr>
        <a:xfrm>
          <a:off x="162687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102252</xdr:rowOff>
    </xdr:from>
    <xdr:ext cx="405111" cy="259045"/>
    <xdr:sp macro="" textlink="">
      <xdr:nvSpPr>
        <xdr:cNvPr id="350" name="【認定こども園・幼稚園・保育所】&#10;有形固定資産減価償却率該当値テキスト"/>
        <xdr:cNvSpPr txBox="1"/>
      </xdr:nvSpPr>
      <xdr:spPr>
        <a:xfrm>
          <a:off x="16357600" y="696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57785</xdr:rowOff>
    </xdr:from>
    <xdr:to>
      <xdr:col>81</xdr:col>
      <xdr:colOff>101600</xdr:colOff>
      <xdr:row>41</xdr:row>
      <xdr:rowOff>159385</xdr:rowOff>
    </xdr:to>
    <xdr:sp macro="" textlink="">
      <xdr:nvSpPr>
        <xdr:cNvPr id="351" name="楕円 350"/>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66675</xdr:rowOff>
    </xdr:from>
    <xdr:to>
      <xdr:col>85</xdr:col>
      <xdr:colOff>127000</xdr:colOff>
      <xdr:row>41</xdr:row>
      <xdr:rowOff>108585</xdr:rowOff>
    </xdr:to>
    <xdr:cxnSp macro="">
      <xdr:nvCxnSpPr>
        <xdr:cNvPr id="352" name="直線コネクタ 351"/>
        <xdr:cNvCxnSpPr/>
      </xdr:nvCxnSpPr>
      <xdr:spPr>
        <a:xfrm flipV="1">
          <a:off x="15481300" y="70961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61612</xdr:rowOff>
    </xdr:from>
    <xdr:ext cx="405111" cy="259045"/>
    <xdr:sp macro="" textlink="">
      <xdr:nvSpPr>
        <xdr:cNvPr id="353" name="n_1aveValue【認定こども園・幼稚園・保育所】&#10;有形固定資産減価償却率"/>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354"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150512</xdr:rowOff>
    </xdr:from>
    <xdr:ext cx="405111" cy="259045"/>
    <xdr:sp macro="" textlink="">
      <xdr:nvSpPr>
        <xdr:cNvPr id="355" name="n_1mainValue【認定こども園・幼稚園・保育所】&#10;有形固定資産減価償却率"/>
        <xdr:cNvSpPr txBox="1"/>
      </xdr:nvSpPr>
      <xdr:spPr>
        <a:xfrm>
          <a:off x="15266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7" name="テキスト ボックス 3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9" name="テキスト ボックス 3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1" name="テキスト ボックス 3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3" name="テキスト ボックス 3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5" name="テキスト ボックス 3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7" name="テキスト ボックス 3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381" name="直線コネクタ 380"/>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82"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83" name="直線コネクタ 382"/>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84"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85" name="直線コネクタ 384"/>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386" name="【認定こども園・幼稚園・保育所】&#10;一人当たり面積平均値テキスト"/>
        <xdr:cNvSpPr txBox="1"/>
      </xdr:nvSpPr>
      <xdr:spPr>
        <a:xfrm>
          <a:off x="221996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387" name="フローチャート: 判断 386"/>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388" name="フローチャート: 判断 387"/>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89" name="フローチャート: 判断 388"/>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129903</xdr:rowOff>
    </xdr:from>
    <xdr:to>
      <xdr:col>116</xdr:col>
      <xdr:colOff>114300</xdr:colOff>
      <xdr:row>37</xdr:row>
      <xdr:rowOff>60053</xdr:rowOff>
    </xdr:to>
    <xdr:sp macro="" textlink="">
      <xdr:nvSpPr>
        <xdr:cNvPr id="395" name="楕円 394"/>
        <xdr:cNvSpPr/>
      </xdr:nvSpPr>
      <xdr:spPr>
        <a:xfrm>
          <a:off x="22110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152780</xdr:rowOff>
    </xdr:from>
    <xdr:ext cx="469744" cy="259045"/>
    <xdr:sp macro="" textlink="">
      <xdr:nvSpPr>
        <xdr:cNvPr id="396" name="【認定こども園・幼稚園・保育所】&#10;一人当たり面積該当値テキスト"/>
        <xdr:cNvSpPr txBox="1"/>
      </xdr:nvSpPr>
      <xdr:spPr>
        <a:xfrm>
          <a:off x="22199600"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136434</xdr:rowOff>
    </xdr:from>
    <xdr:to>
      <xdr:col>112</xdr:col>
      <xdr:colOff>38100</xdr:colOff>
      <xdr:row>37</xdr:row>
      <xdr:rowOff>66584</xdr:rowOff>
    </xdr:to>
    <xdr:sp macro="" textlink="">
      <xdr:nvSpPr>
        <xdr:cNvPr id="397" name="楕円 396"/>
        <xdr:cNvSpPr/>
      </xdr:nvSpPr>
      <xdr:spPr>
        <a:xfrm>
          <a:off x="21272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9253</xdr:rowOff>
    </xdr:from>
    <xdr:to>
      <xdr:col>116</xdr:col>
      <xdr:colOff>63500</xdr:colOff>
      <xdr:row>37</xdr:row>
      <xdr:rowOff>15784</xdr:rowOff>
    </xdr:to>
    <xdr:cxnSp macro="">
      <xdr:nvCxnSpPr>
        <xdr:cNvPr id="398" name="直線コネクタ 397"/>
        <xdr:cNvCxnSpPr/>
      </xdr:nvCxnSpPr>
      <xdr:spPr>
        <a:xfrm flipV="1">
          <a:off x="21323300" y="63529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82204</xdr:rowOff>
    </xdr:from>
    <xdr:ext cx="469744" cy="259045"/>
    <xdr:sp macro="" textlink="">
      <xdr:nvSpPr>
        <xdr:cNvPr id="399" name="n_1aveValue【認定こども園・幼稚園・保育所】&#10;一人当たり面積"/>
        <xdr:cNvSpPr txBox="1"/>
      </xdr:nvSpPr>
      <xdr:spPr>
        <a:xfrm>
          <a:off x="210757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00"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83111</xdr:rowOff>
    </xdr:from>
    <xdr:ext cx="469744" cy="259045"/>
    <xdr:sp macro="" textlink="">
      <xdr:nvSpPr>
        <xdr:cNvPr id="401" name="n_1mainValue【認定こども園・幼稚園・保育所】&#10;一人当たり面積"/>
        <xdr:cNvSpPr txBox="1"/>
      </xdr:nvSpPr>
      <xdr:spPr>
        <a:xfrm>
          <a:off x="210757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4" name="テキスト ボックス 4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4" name="テキスト ボックス 4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28" name="直線コネクタ 427"/>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29" name="【学校施設】&#10;有形固定資産減価償却率最小値テキスト"/>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30" name="直線コネクタ 429"/>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31" name="【学校施設】&#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32" name="直線コネクタ 431"/>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33" name="【学校施設】&#10;有形固定資産減価償却率平均値テキスト"/>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34" name="フローチャート: 判断 433"/>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35" name="フローチャート: 判断 434"/>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36" name="フローチャート: 判断 435"/>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442" name="楕円 441"/>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443" name="【学校施設】&#10;有形固定資産減価償却率該当値テキスト"/>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444" name="楕円 443"/>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60</xdr:row>
      <xdr:rowOff>3266</xdr:rowOff>
    </xdr:to>
    <xdr:cxnSp macro="">
      <xdr:nvCxnSpPr>
        <xdr:cNvPr id="445" name="直線コネクタ 444"/>
        <xdr:cNvCxnSpPr/>
      </xdr:nvCxnSpPr>
      <xdr:spPr>
        <a:xfrm flipV="1">
          <a:off x="15481300" y="102282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89280</xdr:rowOff>
    </xdr:from>
    <xdr:ext cx="405111" cy="259045"/>
    <xdr:sp macro="" textlink="">
      <xdr:nvSpPr>
        <xdr:cNvPr id="446" name="n_1aveValue【学校施設】&#10;有形固定資産減価償却率"/>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447" name="n_2aveValue【学校施設】&#10;有形固定資産減価償却率"/>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448" name="n_1main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9" name="テキスト ボックス 4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1" name="テキスト ボックス 4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475" name="直線コネクタ 474"/>
        <xdr:cNvCxnSpPr/>
      </xdr:nvCxnSpPr>
      <xdr:spPr>
        <a:xfrm flipV="1">
          <a:off x="221608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476" name="【学校施設】&#10;一人当たり面積最小値テキスト"/>
        <xdr:cNvSpPr txBox="1"/>
      </xdr:nvSpPr>
      <xdr:spPr>
        <a:xfrm>
          <a:off x="221996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477" name="直線コネクタ 476"/>
        <xdr:cNvCxnSpPr/>
      </xdr:nvCxnSpPr>
      <xdr:spPr>
        <a:xfrm>
          <a:off x="22072600" y="1089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478" name="【学校施設】&#10;一人当たり面積最大値テキスト"/>
        <xdr:cNvSpPr txBox="1"/>
      </xdr:nvSpPr>
      <xdr:spPr>
        <a:xfrm>
          <a:off x="221996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479" name="直線コネクタ 478"/>
        <xdr:cNvCxnSpPr/>
      </xdr:nvCxnSpPr>
      <xdr:spPr>
        <a:xfrm>
          <a:off x="22072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67871</xdr:rowOff>
    </xdr:from>
    <xdr:ext cx="469744" cy="259045"/>
    <xdr:sp macro="" textlink="">
      <xdr:nvSpPr>
        <xdr:cNvPr id="480" name="【学校施設】&#10;一人当たり面積平均値テキスト"/>
        <xdr:cNvSpPr txBox="1"/>
      </xdr:nvSpPr>
      <xdr:spPr>
        <a:xfrm>
          <a:off x="22199600" y="1018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481" name="フローチャート: 判断 480"/>
        <xdr:cNvSpPr/>
      </xdr:nvSpPr>
      <xdr:spPr>
        <a:xfrm>
          <a:off x="221107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482" name="フローチャート: 判断 481"/>
        <xdr:cNvSpPr/>
      </xdr:nvSpPr>
      <xdr:spPr>
        <a:xfrm>
          <a:off x="21272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483" name="フローチャート: 判断 482"/>
        <xdr:cNvSpPr/>
      </xdr:nvSpPr>
      <xdr:spPr>
        <a:xfrm>
          <a:off x="20383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140244</xdr:rowOff>
    </xdr:from>
    <xdr:to>
      <xdr:col>116</xdr:col>
      <xdr:colOff>114300</xdr:colOff>
      <xdr:row>62</xdr:row>
      <xdr:rowOff>70394</xdr:rowOff>
    </xdr:to>
    <xdr:sp macro="" textlink="">
      <xdr:nvSpPr>
        <xdr:cNvPr id="489" name="楕円 488"/>
        <xdr:cNvSpPr/>
      </xdr:nvSpPr>
      <xdr:spPr>
        <a:xfrm>
          <a:off x="22110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118671</xdr:rowOff>
    </xdr:from>
    <xdr:ext cx="469744" cy="259045"/>
    <xdr:sp macro="" textlink="">
      <xdr:nvSpPr>
        <xdr:cNvPr id="490" name="【学校施設】&#10;一人当たり面積該当値テキスト"/>
        <xdr:cNvSpPr txBox="1"/>
      </xdr:nvSpPr>
      <xdr:spPr>
        <a:xfrm>
          <a:off x="22199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152219</xdr:rowOff>
    </xdr:from>
    <xdr:to>
      <xdr:col>112</xdr:col>
      <xdr:colOff>38100</xdr:colOff>
      <xdr:row>62</xdr:row>
      <xdr:rowOff>82369</xdr:rowOff>
    </xdr:to>
    <xdr:sp macro="" textlink="">
      <xdr:nvSpPr>
        <xdr:cNvPr id="491" name="楕円 490"/>
        <xdr:cNvSpPr/>
      </xdr:nvSpPr>
      <xdr:spPr>
        <a:xfrm>
          <a:off x="21272500" y="10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19594</xdr:rowOff>
    </xdr:from>
    <xdr:to>
      <xdr:col>116</xdr:col>
      <xdr:colOff>63500</xdr:colOff>
      <xdr:row>62</xdr:row>
      <xdr:rowOff>31569</xdr:rowOff>
    </xdr:to>
    <xdr:cxnSp macro="">
      <xdr:nvCxnSpPr>
        <xdr:cNvPr id="492" name="直線コネクタ 491"/>
        <xdr:cNvCxnSpPr/>
      </xdr:nvCxnSpPr>
      <xdr:spPr>
        <a:xfrm flipV="1">
          <a:off x="21323300" y="1064949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146793</xdr:rowOff>
    </xdr:from>
    <xdr:ext cx="469744" cy="259045"/>
    <xdr:sp macro="" textlink="">
      <xdr:nvSpPr>
        <xdr:cNvPr id="493" name="n_1aveValue【学校施設】&#10;一人当たり面積"/>
        <xdr:cNvSpPr txBox="1"/>
      </xdr:nvSpPr>
      <xdr:spPr>
        <a:xfrm>
          <a:off x="2107572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494" name="n_2aveValue【学校施設】&#10;一人当たり面積"/>
        <xdr:cNvSpPr txBox="1"/>
      </xdr:nvSpPr>
      <xdr:spPr>
        <a:xfrm>
          <a:off x="2019942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73496</xdr:rowOff>
    </xdr:from>
    <xdr:ext cx="469744" cy="259045"/>
    <xdr:sp macro="" textlink="">
      <xdr:nvSpPr>
        <xdr:cNvPr id="495" name="n_1mainValue【学校施設】&#10;一人当たり面積"/>
        <xdr:cNvSpPr txBox="1"/>
      </xdr:nvSpPr>
      <xdr:spPr>
        <a:xfrm>
          <a:off x="21075727" y="1070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2" name="テキスト ボックス 5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24" name="テキスト ボックス 52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4" name="テキスト ボックス 53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6" name="テキスト ボックス 5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538" name="直線コネクタ 537"/>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539" name="【公民館】&#10;有形固定資産減価償却率最小値テキスト"/>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540" name="直線コネクタ 539"/>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541" name="【公民館】&#10;有形固定資産減価償却率最大値テキスト"/>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42" name="直線コネクタ 541"/>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49909</xdr:rowOff>
    </xdr:from>
    <xdr:ext cx="405111" cy="259045"/>
    <xdr:sp macro="" textlink="">
      <xdr:nvSpPr>
        <xdr:cNvPr id="543" name="【公民館】&#10;有形固定資産減価償却率平均値テキスト"/>
        <xdr:cNvSpPr txBox="1"/>
      </xdr:nvSpPr>
      <xdr:spPr>
        <a:xfrm>
          <a:off x="16357600" y="17880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544" name="フローチャート: 判断 543"/>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545" name="フローチャート: 判断 544"/>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546" name="フローチャート: 判断 545"/>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552" name="楕円 551"/>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553" name="【公民館】&#10;有形固定資産減価償却率該当値テキスト"/>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554" name="楕円 553"/>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125186</xdr:rowOff>
    </xdr:to>
    <xdr:cxnSp macro="">
      <xdr:nvCxnSpPr>
        <xdr:cNvPr id="555" name="直線コネクタ 554"/>
        <xdr:cNvCxnSpPr/>
      </xdr:nvCxnSpPr>
      <xdr:spPr>
        <a:xfrm flipV="1">
          <a:off x="15481300" y="1820744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169653</xdr:rowOff>
    </xdr:from>
    <xdr:ext cx="405111" cy="259045"/>
    <xdr:sp macro="" textlink="">
      <xdr:nvSpPr>
        <xdr:cNvPr id="556" name="n_1aveValue【公民館】&#10;有形固定資産減価償却率"/>
        <xdr:cNvSpPr txBox="1"/>
      </xdr:nvSpPr>
      <xdr:spPr>
        <a:xfrm>
          <a:off x="15266044" y="1800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104339</xdr:rowOff>
    </xdr:from>
    <xdr:ext cx="405111" cy="259045"/>
    <xdr:sp macro="" textlink="">
      <xdr:nvSpPr>
        <xdr:cNvPr id="557" name="n_2aveValue【公民館】&#10;有形固定資産減価償却率"/>
        <xdr:cNvSpPr txBox="1"/>
      </xdr:nvSpPr>
      <xdr:spPr>
        <a:xfrm>
          <a:off x="14389744" y="1793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558" name="n_1mainValue【公民館】&#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9" name="直線コネクタ 5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0" name="テキスト ボックス 5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1" name="直線コネクタ 5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2" name="テキスト ボックス 5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3" name="直線コネクタ 5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4" name="テキスト ボックス 5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5" name="直線コネクタ 5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6" name="テキスト ボックス 5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7" name="直線コネクタ 5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8" name="テキスト ボックス 5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582" name="直線コネクタ 581"/>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583"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584" name="直線コネクタ 583"/>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585" name="【公民館】&#10;一人当たり面積最大値テキスト"/>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586" name="直線コネクタ 585"/>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33038</xdr:rowOff>
    </xdr:from>
    <xdr:ext cx="469744" cy="259045"/>
    <xdr:sp macro="" textlink="">
      <xdr:nvSpPr>
        <xdr:cNvPr id="587" name="【公民館】&#10;一人当たり面積平均値テキスト"/>
        <xdr:cNvSpPr txBox="1"/>
      </xdr:nvSpPr>
      <xdr:spPr>
        <a:xfrm>
          <a:off x="22199600" y="18035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588" name="フローチャート: 判断 587"/>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89" name="フローチャート: 判断 58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590" name="フローチャート: 判断 589"/>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596" name="楕円 595"/>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12716</xdr:rowOff>
    </xdr:from>
    <xdr:ext cx="469744" cy="259045"/>
    <xdr:sp macro="" textlink="">
      <xdr:nvSpPr>
        <xdr:cNvPr id="597" name="【公民館】&#10;一人当たり面積該当値テキスト"/>
        <xdr:cNvSpPr txBox="1"/>
      </xdr:nvSpPr>
      <xdr:spPr>
        <a:xfrm>
          <a:off x="22199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99061</xdr:rowOff>
    </xdr:from>
    <xdr:to>
      <xdr:col>112</xdr:col>
      <xdr:colOff>38100</xdr:colOff>
      <xdr:row>108</xdr:row>
      <xdr:rowOff>29211</xdr:rowOff>
    </xdr:to>
    <xdr:sp macro="" textlink="">
      <xdr:nvSpPr>
        <xdr:cNvPr id="598" name="楕円 597"/>
        <xdr:cNvSpPr/>
      </xdr:nvSpPr>
      <xdr:spPr>
        <a:xfrm>
          <a:off x="21272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149861</xdr:rowOff>
    </xdr:to>
    <xdr:cxnSp macro="">
      <xdr:nvCxnSpPr>
        <xdr:cNvPr id="599" name="直線コネクタ 598"/>
        <xdr:cNvCxnSpPr/>
      </xdr:nvCxnSpPr>
      <xdr:spPr>
        <a:xfrm flipV="1">
          <a:off x="21323300" y="18493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0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601" name="n_2aveValue【公民館】&#10;一人当たり面積"/>
        <xdr:cNvSpPr txBox="1"/>
      </xdr:nvSpPr>
      <xdr:spPr>
        <a:xfrm>
          <a:off x="20199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20338</xdr:rowOff>
    </xdr:from>
    <xdr:ext cx="469744" cy="259045"/>
    <xdr:sp macro="" textlink="">
      <xdr:nvSpPr>
        <xdr:cNvPr id="602" name="n_1mainValue【公民館】&#10;一人当たり面積"/>
        <xdr:cNvSpPr txBox="1"/>
      </xdr:nvSpPr>
      <xdr:spPr>
        <a:xfrm>
          <a:off x="210757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a:t>
          </a:r>
          <a:r>
            <a:rPr kumimoji="1" lang="en-US" altLang="ja-JP" sz="1100">
              <a:latin typeface="+mn-ea"/>
              <a:ea typeface="+mn-ea"/>
            </a:rPr>
            <a:t>【</a:t>
          </a:r>
          <a:r>
            <a:rPr kumimoji="1" lang="ja-JP" altLang="en-US" sz="1100">
              <a:latin typeface="+mn-ea"/>
              <a:ea typeface="+mn-ea"/>
            </a:rPr>
            <a:t>道路</a:t>
          </a:r>
          <a:r>
            <a:rPr kumimoji="1" lang="en-US" altLang="ja-JP" sz="1100">
              <a:latin typeface="+mn-ea"/>
              <a:ea typeface="+mn-ea"/>
            </a:rPr>
            <a:t>】</a:t>
          </a:r>
          <a:r>
            <a:rPr kumimoji="1" lang="ja-JP" altLang="en-US" sz="1100">
              <a:latin typeface="+mn-ea"/>
              <a:ea typeface="+mn-ea"/>
            </a:rPr>
            <a:t>有形固定資産減価償却率は、近年、道路整備を進めたため類似団体内平均値より若干低くなっている。</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道路</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一人当たり延長</a:t>
          </a:r>
          <a:r>
            <a:rPr kumimoji="1" lang="ja-JP" altLang="ja-JP" sz="1100">
              <a:solidFill>
                <a:schemeClr val="dk1"/>
              </a:solidFill>
              <a:effectLst/>
              <a:latin typeface="+mn-ea"/>
              <a:ea typeface="+mn-ea"/>
              <a:cs typeface="+mn-cs"/>
            </a:rPr>
            <a:t>は、</a:t>
          </a:r>
          <a:r>
            <a:rPr kumimoji="1" lang="ja-JP" altLang="en-US" sz="1100">
              <a:solidFill>
                <a:schemeClr val="dk1"/>
              </a:solidFill>
              <a:effectLst/>
              <a:latin typeface="+mn-ea"/>
              <a:ea typeface="+mn-ea"/>
              <a:cs typeface="+mn-cs"/>
            </a:rPr>
            <a:t>町の面積が小さいため類似団体内平均値を大きく下回っている。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有形固定資産減価償却率は、</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21</a:t>
          </a:r>
          <a:r>
            <a:rPr kumimoji="1" lang="ja-JP" altLang="en-US" sz="1100">
              <a:solidFill>
                <a:schemeClr val="dk1"/>
              </a:solidFill>
              <a:effectLst/>
              <a:latin typeface="+mn-ea"/>
              <a:ea typeface="+mn-ea"/>
              <a:cs typeface="+mn-cs"/>
            </a:rPr>
            <a:t>年～平成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年に各認定こども園を整備したため、</a:t>
          </a:r>
          <a:r>
            <a:rPr kumimoji="1" lang="ja-JP" altLang="ja-JP" sz="1100">
              <a:solidFill>
                <a:schemeClr val="dk1"/>
              </a:solidFill>
              <a:effectLst/>
              <a:latin typeface="+mn-ea"/>
              <a:ea typeface="+mn-ea"/>
              <a:cs typeface="+mn-cs"/>
            </a:rPr>
            <a:t>類似団体内平均値を大きく下回っている。</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一人当たり面積</a:t>
          </a:r>
          <a:r>
            <a:rPr kumimoji="1" lang="ja-JP" altLang="ja-JP" sz="1100">
              <a:solidFill>
                <a:schemeClr val="dk1"/>
              </a:solidFill>
              <a:effectLst/>
              <a:latin typeface="+mn-ea"/>
              <a:ea typeface="+mn-ea"/>
              <a:cs typeface="+mn-cs"/>
            </a:rPr>
            <a:t>は、</a:t>
          </a:r>
          <a:r>
            <a:rPr kumimoji="1" lang="ja-JP" altLang="en-US" sz="1100">
              <a:solidFill>
                <a:schemeClr val="dk1"/>
              </a:solidFill>
              <a:effectLst/>
              <a:latin typeface="+mn-ea"/>
              <a:ea typeface="+mn-ea"/>
              <a:cs typeface="+mn-cs"/>
            </a:rPr>
            <a:t>比較的新しい施設のため、</a:t>
          </a:r>
          <a:r>
            <a:rPr kumimoji="1" lang="ja-JP" altLang="ja-JP" sz="1100">
              <a:solidFill>
                <a:schemeClr val="dk1"/>
              </a:solidFill>
              <a:effectLst/>
              <a:latin typeface="+mn-ea"/>
              <a:ea typeface="+mn-ea"/>
              <a:cs typeface="+mn-cs"/>
            </a:rPr>
            <a:t>、類似団体内平均値</a:t>
          </a:r>
          <a:r>
            <a:rPr kumimoji="1" lang="ja-JP" altLang="en-US" sz="1100">
              <a:solidFill>
                <a:schemeClr val="dk1"/>
              </a:solidFill>
              <a:effectLst/>
              <a:latin typeface="+mn-ea"/>
              <a:ea typeface="+mn-ea"/>
              <a:cs typeface="+mn-cs"/>
            </a:rPr>
            <a:t>を上回っている。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橋りょう・トンネル</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有形固定資産減価償却率は、橋りょう</a:t>
          </a:r>
          <a:r>
            <a:rPr kumimoji="1" lang="ja-JP" altLang="en-US" sz="1100">
              <a:solidFill>
                <a:schemeClr val="dk1"/>
              </a:solidFill>
              <a:effectLst/>
              <a:latin typeface="+mn-ea"/>
              <a:ea typeface="+mn-ea"/>
              <a:cs typeface="+mn-cs"/>
            </a:rPr>
            <a:t>の老朽化が進んできているため、</a:t>
          </a:r>
          <a:r>
            <a:rPr kumimoji="1" lang="ja-JP" altLang="ja-JP" sz="1100">
              <a:solidFill>
                <a:schemeClr val="dk1"/>
              </a:solidFill>
              <a:effectLst/>
              <a:latin typeface="+mn-ea"/>
              <a:ea typeface="+mn-ea"/>
              <a:cs typeface="+mn-cs"/>
            </a:rPr>
            <a:t>類似団体内平均値を上回っている。</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橋りょう・トンネル</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有形固定資産（償却資産）額</a:t>
          </a:r>
          <a:r>
            <a:rPr kumimoji="1" lang="ja-JP" altLang="ja-JP" sz="1100">
              <a:solidFill>
                <a:schemeClr val="dk1"/>
              </a:solidFill>
              <a:effectLst/>
              <a:latin typeface="+mn-ea"/>
              <a:ea typeface="+mn-ea"/>
              <a:cs typeface="+mn-cs"/>
            </a:rPr>
            <a:t>は、町の面積が小さいため類似団体内平均値を大きく下回っている。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学校施設</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有形固定資産減価償却率は、</a:t>
          </a:r>
          <a:r>
            <a:rPr kumimoji="1" lang="ja-JP" altLang="en-US" sz="1100">
              <a:solidFill>
                <a:schemeClr val="dk1"/>
              </a:solidFill>
              <a:effectLst/>
              <a:latin typeface="+mn-ea"/>
              <a:ea typeface="+mn-ea"/>
              <a:cs typeface="+mn-cs"/>
            </a:rPr>
            <a:t>学校施設</a:t>
          </a:r>
          <a:r>
            <a:rPr kumimoji="1" lang="ja-JP" altLang="ja-JP" sz="1100">
              <a:solidFill>
                <a:schemeClr val="dk1"/>
              </a:solidFill>
              <a:effectLst/>
              <a:latin typeface="+mn-ea"/>
              <a:ea typeface="+mn-ea"/>
              <a:cs typeface="+mn-cs"/>
            </a:rPr>
            <a:t>の老朽化が進んできているため、類似団体内平均値を上回っている。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学校施設</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一人当たり面積は、</a:t>
          </a:r>
          <a:r>
            <a:rPr kumimoji="1" lang="ja-JP" altLang="en-US" sz="1100">
              <a:solidFill>
                <a:schemeClr val="dk1"/>
              </a:solidFill>
              <a:effectLst/>
              <a:latin typeface="+mn-ea"/>
              <a:ea typeface="+mn-ea"/>
              <a:cs typeface="+mn-cs"/>
            </a:rPr>
            <a:t>児童・生徒数が比較的多いため、類似団体内平均値を下回っている。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公営住宅</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有形固定資産減価償却率は、</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12</a:t>
          </a:r>
          <a:r>
            <a:rPr kumimoji="1" lang="ja-JP" altLang="en-US" sz="1100">
              <a:solidFill>
                <a:schemeClr val="dk1"/>
              </a:solidFill>
              <a:effectLst/>
              <a:latin typeface="+mn-ea"/>
              <a:ea typeface="+mn-ea"/>
              <a:cs typeface="+mn-cs"/>
            </a:rPr>
            <a:t>年～平成</a:t>
          </a:r>
          <a:r>
            <a:rPr kumimoji="1" lang="en-US" altLang="ja-JP" sz="1100">
              <a:solidFill>
                <a:schemeClr val="dk1"/>
              </a:solidFill>
              <a:effectLst/>
              <a:latin typeface="+mn-ea"/>
              <a:ea typeface="+mn-ea"/>
              <a:cs typeface="+mn-cs"/>
            </a:rPr>
            <a:t>17</a:t>
          </a:r>
          <a:r>
            <a:rPr kumimoji="1" lang="ja-JP" altLang="en-US" sz="1100">
              <a:solidFill>
                <a:schemeClr val="dk1"/>
              </a:solidFill>
              <a:effectLst/>
              <a:latin typeface="+mn-ea"/>
              <a:ea typeface="+mn-ea"/>
              <a:cs typeface="+mn-cs"/>
            </a:rPr>
            <a:t>年に一部建替えを行ったため、</a:t>
          </a:r>
          <a:r>
            <a:rPr kumimoji="1" lang="ja-JP" altLang="ja-JP" sz="1100">
              <a:solidFill>
                <a:schemeClr val="dk1"/>
              </a:solidFill>
              <a:effectLst/>
              <a:latin typeface="+mn-ea"/>
              <a:ea typeface="+mn-ea"/>
              <a:cs typeface="+mn-cs"/>
            </a:rPr>
            <a:t>類似団体内平均値を下回っている。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公営住宅</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一人当たり面積は、</a:t>
          </a:r>
          <a:r>
            <a:rPr kumimoji="1" lang="ja-JP" altLang="en-US" sz="1100">
              <a:solidFill>
                <a:schemeClr val="dk1"/>
              </a:solidFill>
              <a:effectLst/>
              <a:latin typeface="+mn-ea"/>
              <a:ea typeface="+mn-ea"/>
              <a:cs typeface="+mn-cs"/>
            </a:rPr>
            <a:t>集合住宅が多いため、</a:t>
          </a:r>
          <a:r>
            <a:rPr kumimoji="1" lang="ja-JP" altLang="ja-JP" sz="1100">
              <a:solidFill>
                <a:schemeClr val="dk1"/>
              </a:solidFill>
              <a:effectLst/>
              <a:latin typeface="+mn-ea"/>
              <a:ea typeface="+mn-ea"/>
              <a:cs typeface="+mn-cs"/>
            </a:rPr>
            <a:t>類似団体内平均値を下回っている。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公民館</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有形固定資産減価償却率は、</a:t>
          </a:r>
          <a:r>
            <a:rPr kumimoji="1" lang="ja-JP" altLang="en-US" sz="1100">
              <a:solidFill>
                <a:schemeClr val="dk1"/>
              </a:solidFill>
              <a:effectLst/>
              <a:latin typeface="+mn-ea"/>
              <a:ea typeface="+mn-ea"/>
              <a:cs typeface="+mn-cs"/>
            </a:rPr>
            <a:t>改修工事を多く行っているため、</a:t>
          </a:r>
          <a:r>
            <a:rPr kumimoji="1" lang="ja-JP" altLang="ja-JP" sz="1100">
              <a:solidFill>
                <a:schemeClr val="dk1"/>
              </a:solidFill>
              <a:effectLst/>
              <a:latin typeface="+mn-ea"/>
              <a:ea typeface="+mn-ea"/>
              <a:cs typeface="+mn-cs"/>
            </a:rPr>
            <a:t>類似団体内平均値を下回っている。</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公民館</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一人当たり面積は、</a:t>
          </a:r>
          <a:r>
            <a:rPr kumimoji="1" lang="ja-JP" altLang="en-US" sz="1100">
              <a:solidFill>
                <a:schemeClr val="dk1"/>
              </a:solidFill>
              <a:effectLst/>
              <a:latin typeface="+mn-ea"/>
              <a:ea typeface="+mn-ea"/>
              <a:cs typeface="+mn-cs"/>
            </a:rPr>
            <a:t>公民館の数が少ないため、</a:t>
          </a:r>
          <a:r>
            <a:rPr kumimoji="1" lang="ja-JP" altLang="ja-JP" sz="1100">
              <a:solidFill>
                <a:schemeClr val="dk1"/>
              </a:solidFill>
              <a:effectLst/>
              <a:latin typeface="+mn-ea"/>
              <a:ea typeface="+mn-ea"/>
              <a:cs typeface="+mn-cs"/>
            </a:rPr>
            <a:t>類似団体内平均値を下回っている。</a:t>
          </a:r>
          <a:endParaRPr kumimoji="1" lang="en-US" altLang="ja-JP" sz="1100">
            <a:solidFill>
              <a:schemeClr val="dk1"/>
            </a:solidFill>
            <a:effectLst/>
            <a:latin typeface="+mn-ea"/>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37338</xdr:rowOff>
    </xdr:to>
    <xdr:cxnSp macro="">
      <xdr:nvCxnSpPr>
        <xdr:cNvPr id="54" name="直線コネクタ 53"/>
        <xdr:cNvCxnSpPr/>
      </xdr:nvCxnSpPr>
      <xdr:spPr>
        <a:xfrm flipV="1">
          <a:off x="4634865" y="574548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41165</xdr:rowOff>
    </xdr:from>
    <xdr:ext cx="405111" cy="259045"/>
    <xdr:sp macro="" textlink="">
      <xdr:nvSpPr>
        <xdr:cNvPr id="55" name="【図書館】&#10;有形固定資産減価償却率最小値テキスト"/>
        <xdr:cNvSpPr txBox="1"/>
      </xdr:nvSpPr>
      <xdr:spPr>
        <a:xfrm>
          <a:off x="4673600" y="70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37338</xdr:rowOff>
    </xdr:from>
    <xdr:to>
      <xdr:col>24</xdr:col>
      <xdr:colOff>152400</xdr:colOff>
      <xdr:row>41</xdr:row>
      <xdr:rowOff>37338</xdr:rowOff>
    </xdr:to>
    <xdr:cxnSp macro="">
      <xdr:nvCxnSpPr>
        <xdr:cNvPr id="56" name="直線コネクタ 55"/>
        <xdr:cNvCxnSpPr/>
      </xdr:nvCxnSpPr>
      <xdr:spPr>
        <a:xfrm>
          <a:off x="4546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7" name="【図書館】&#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58" name="直線コネクタ 57"/>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50563</xdr:rowOff>
    </xdr:from>
    <xdr:ext cx="405111" cy="259045"/>
    <xdr:sp macro="" textlink="">
      <xdr:nvSpPr>
        <xdr:cNvPr id="59" name="【図書館】&#10;有形固定資産減価償却率平均値テキスト"/>
        <xdr:cNvSpPr txBox="1"/>
      </xdr:nvSpPr>
      <xdr:spPr>
        <a:xfrm>
          <a:off x="4673600" y="639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60" name="フローチャート: 判断 59"/>
        <xdr:cNvSpPr/>
      </xdr:nvSpPr>
      <xdr:spPr>
        <a:xfrm>
          <a:off x="45847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1" name="フローチャート: 判断 60"/>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68" name="楕円 67"/>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31767</xdr:rowOff>
    </xdr:from>
    <xdr:ext cx="405111" cy="259045"/>
    <xdr:sp macro="" textlink="">
      <xdr:nvSpPr>
        <xdr:cNvPr id="69" name="【図書館】&#10;有形固定資産減価償却率該当値テキスト"/>
        <xdr:cNvSpPr txBox="1"/>
      </xdr:nvSpPr>
      <xdr:spPr>
        <a:xfrm>
          <a:off x="46736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0" name="楕円 69"/>
        <xdr:cNvSpPr/>
      </xdr:nvSpPr>
      <xdr:spPr>
        <a:xfrm>
          <a:off x="3746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41910</xdr:rowOff>
    </xdr:to>
    <xdr:cxnSp macro="">
      <xdr:nvCxnSpPr>
        <xdr:cNvPr id="71" name="直線コネクタ 70"/>
        <xdr:cNvCxnSpPr/>
      </xdr:nvCxnSpPr>
      <xdr:spPr>
        <a:xfrm flipV="1">
          <a:off x="3797300" y="7025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72" name="n_1aveValue【図書館】&#10;有形固定資産減価償却率"/>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42943</xdr:rowOff>
    </xdr:from>
    <xdr:ext cx="405111" cy="259045"/>
    <xdr:sp macro="" textlink="">
      <xdr:nvSpPr>
        <xdr:cNvPr id="73" name="n_2aveValue【図書館】&#10;有形固定資産減価償却率"/>
        <xdr:cNvSpPr txBox="1"/>
      </xdr:nvSpPr>
      <xdr:spPr>
        <a:xfrm>
          <a:off x="2705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74" name="n_1mainValue【図書館】&#10;有形固定資産減価償却率"/>
        <xdr:cNvSpPr txBox="1"/>
      </xdr:nvSpPr>
      <xdr:spPr>
        <a:xfrm>
          <a:off x="3582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89807</xdr:rowOff>
    </xdr:to>
    <xdr:cxnSp macro="">
      <xdr:nvCxnSpPr>
        <xdr:cNvPr id="100" name="直線コネクタ 99"/>
        <xdr:cNvCxnSpPr/>
      </xdr:nvCxnSpPr>
      <xdr:spPr>
        <a:xfrm flipV="1">
          <a:off x="10476865" y="56279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93634</xdr:rowOff>
    </xdr:from>
    <xdr:ext cx="469744" cy="259045"/>
    <xdr:sp macro="" textlink="">
      <xdr:nvSpPr>
        <xdr:cNvPr id="101" name="【図書館】&#10;一人当たり面積最小値テキスト"/>
        <xdr:cNvSpPr txBox="1"/>
      </xdr:nvSpPr>
      <xdr:spPr>
        <a:xfrm>
          <a:off x="10515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89807</xdr:rowOff>
    </xdr:from>
    <xdr:to>
      <xdr:col>55</xdr:col>
      <xdr:colOff>88900</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3"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4" name="直線コネクタ 103"/>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104520</xdr:rowOff>
    </xdr:from>
    <xdr:ext cx="469744" cy="259045"/>
    <xdr:sp macro="" textlink="">
      <xdr:nvSpPr>
        <xdr:cNvPr id="105" name="【図書館】&#10;一人当たり面積平均値テキスト"/>
        <xdr:cNvSpPr txBox="1"/>
      </xdr:nvSpPr>
      <xdr:spPr>
        <a:xfrm>
          <a:off x="10515600" y="644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126093</xdr:rowOff>
    </xdr:from>
    <xdr:to>
      <xdr:col>55</xdr:col>
      <xdr:colOff>50800</xdr:colOff>
      <xdr:row>38</xdr:row>
      <xdr:rowOff>56243</xdr:rowOff>
    </xdr:to>
    <xdr:sp macro="" textlink="">
      <xdr:nvSpPr>
        <xdr:cNvPr id="106" name="フローチャート: 判断 105"/>
        <xdr:cNvSpPr/>
      </xdr:nvSpPr>
      <xdr:spPr>
        <a:xfrm>
          <a:off x="10426700" y="646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07" name="フローチャート: 判断 106"/>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74385</xdr:rowOff>
    </xdr:from>
    <xdr:to>
      <xdr:col>46</xdr:col>
      <xdr:colOff>38100</xdr:colOff>
      <xdr:row>39</xdr:row>
      <xdr:rowOff>4535</xdr:rowOff>
    </xdr:to>
    <xdr:sp macro="" textlink="">
      <xdr:nvSpPr>
        <xdr:cNvPr id="108" name="フローチャート: 判断 107"/>
        <xdr:cNvSpPr/>
      </xdr:nvSpPr>
      <xdr:spPr>
        <a:xfrm>
          <a:off x="8699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145143</xdr:rowOff>
    </xdr:from>
    <xdr:to>
      <xdr:col>55</xdr:col>
      <xdr:colOff>50800</xdr:colOff>
      <xdr:row>37</xdr:row>
      <xdr:rowOff>75293</xdr:rowOff>
    </xdr:to>
    <xdr:sp macro="" textlink="">
      <xdr:nvSpPr>
        <xdr:cNvPr id="114" name="楕円 113"/>
        <xdr:cNvSpPr/>
      </xdr:nvSpPr>
      <xdr:spPr>
        <a:xfrm>
          <a:off x="104267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168020</xdr:rowOff>
    </xdr:from>
    <xdr:ext cx="469744" cy="259045"/>
    <xdr:sp macro="" textlink="">
      <xdr:nvSpPr>
        <xdr:cNvPr id="115" name="【図書館】&#10;一人当たり面積該当値テキスト"/>
        <xdr:cNvSpPr txBox="1"/>
      </xdr:nvSpPr>
      <xdr:spPr>
        <a:xfrm>
          <a:off x="10515600"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145143</xdr:rowOff>
    </xdr:from>
    <xdr:to>
      <xdr:col>50</xdr:col>
      <xdr:colOff>165100</xdr:colOff>
      <xdr:row>37</xdr:row>
      <xdr:rowOff>75293</xdr:rowOff>
    </xdr:to>
    <xdr:sp macro="" textlink="">
      <xdr:nvSpPr>
        <xdr:cNvPr id="116" name="楕円 115"/>
        <xdr:cNvSpPr/>
      </xdr:nvSpPr>
      <xdr:spPr>
        <a:xfrm>
          <a:off x="9588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24493</xdr:rowOff>
    </xdr:from>
    <xdr:to>
      <xdr:col>55</xdr:col>
      <xdr:colOff>0</xdr:colOff>
      <xdr:row>37</xdr:row>
      <xdr:rowOff>24493</xdr:rowOff>
    </xdr:to>
    <xdr:cxnSp macro="">
      <xdr:nvCxnSpPr>
        <xdr:cNvPr id="117" name="直線コネクタ 116"/>
        <xdr:cNvCxnSpPr/>
      </xdr:nvCxnSpPr>
      <xdr:spPr>
        <a:xfrm>
          <a:off x="9639300" y="6368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134455</xdr:rowOff>
    </xdr:from>
    <xdr:ext cx="469744" cy="259045"/>
    <xdr:sp macro="" textlink="">
      <xdr:nvSpPr>
        <xdr:cNvPr id="118" name="n_1ave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21063</xdr:rowOff>
    </xdr:from>
    <xdr:ext cx="469744" cy="259045"/>
    <xdr:sp macro="" textlink="">
      <xdr:nvSpPr>
        <xdr:cNvPr id="119" name="n_2aveValue【図書館】&#10;一人当たり面積"/>
        <xdr:cNvSpPr txBox="1"/>
      </xdr:nvSpPr>
      <xdr:spPr>
        <a:xfrm>
          <a:off x="8515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91820</xdr:rowOff>
    </xdr:from>
    <xdr:ext cx="469744" cy="259045"/>
    <xdr:sp macro="" textlink="">
      <xdr:nvSpPr>
        <xdr:cNvPr id="120" name="n_1mainValue【図書館】&#10;一人当たり面積"/>
        <xdr:cNvSpPr txBox="1"/>
      </xdr:nvSpPr>
      <xdr:spPr>
        <a:xfrm>
          <a:off x="93917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9" name="テキスト ボックス 13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143" name="直線コネクタ 142"/>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144" name="【体育館・プール】&#10;有形固定資産減価償却率最小値テキスト"/>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145" name="直線コネクタ 144"/>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46"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47" name="直線コネクタ 146"/>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148" name="【体育館・プール】&#10;有形固定資産減価償却率平均値テキスト"/>
        <xdr:cNvSpPr txBox="1"/>
      </xdr:nvSpPr>
      <xdr:spPr>
        <a:xfrm>
          <a:off x="46736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149" name="フローチャート: 判断 148"/>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150" name="フローチャート: 判断 149"/>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136652</xdr:rowOff>
    </xdr:from>
    <xdr:to>
      <xdr:col>15</xdr:col>
      <xdr:colOff>101600</xdr:colOff>
      <xdr:row>59</xdr:row>
      <xdr:rowOff>66802</xdr:rowOff>
    </xdr:to>
    <xdr:sp macro="" textlink="">
      <xdr:nvSpPr>
        <xdr:cNvPr id="151" name="フローチャート: 判断 150"/>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157226</xdr:rowOff>
    </xdr:from>
    <xdr:to>
      <xdr:col>24</xdr:col>
      <xdr:colOff>114300</xdr:colOff>
      <xdr:row>60</xdr:row>
      <xdr:rowOff>87376</xdr:rowOff>
    </xdr:to>
    <xdr:sp macro="" textlink="">
      <xdr:nvSpPr>
        <xdr:cNvPr id="157" name="楕円 156"/>
        <xdr:cNvSpPr/>
      </xdr:nvSpPr>
      <xdr:spPr>
        <a:xfrm>
          <a:off x="4584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8653</xdr:rowOff>
    </xdr:from>
    <xdr:ext cx="405111" cy="259045"/>
    <xdr:sp macro="" textlink="">
      <xdr:nvSpPr>
        <xdr:cNvPr id="158" name="【体育館・プール】&#10;有形固定資産減価償却率該当値テキスト"/>
        <xdr:cNvSpPr txBox="1"/>
      </xdr:nvSpPr>
      <xdr:spPr>
        <a:xfrm>
          <a:off x="4673600" y="1012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xdr:rowOff>
    </xdr:from>
    <xdr:to>
      <xdr:col>20</xdr:col>
      <xdr:colOff>38100</xdr:colOff>
      <xdr:row>60</xdr:row>
      <xdr:rowOff>117094</xdr:rowOff>
    </xdr:to>
    <xdr:sp macro="" textlink="">
      <xdr:nvSpPr>
        <xdr:cNvPr id="159" name="楕円 158"/>
        <xdr:cNvSpPr/>
      </xdr:nvSpPr>
      <xdr:spPr>
        <a:xfrm>
          <a:off x="3746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36576</xdr:rowOff>
    </xdr:from>
    <xdr:to>
      <xdr:col>24</xdr:col>
      <xdr:colOff>63500</xdr:colOff>
      <xdr:row>60</xdr:row>
      <xdr:rowOff>66294</xdr:rowOff>
    </xdr:to>
    <xdr:cxnSp macro="">
      <xdr:nvCxnSpPr>
        <xdr:cNvPr id="160" name="直線コネクタ 159"/>
        <xdr:cNvCxnSpPr/>
      </xdr:nvCxnSpPr>
      <xdr:spPr>
        <a:xfrm flipV="1">
          <a:off x="3797300" y="103235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83329</xdr:rowOff>
    </xdr:from>
    <xdr:ext cx="405111" cy="259045"/>
    <xdr:sp macro="" textlink="">
      <xdr:nvSpPr>
        <xdr:cNvPr id="161" name="n_1aveValue【体育館・プール】&#10;有形固定資産減価償却率"/>
        <xdr:cNvSpPr txBox="1"/>
      </xdr:nvSpPr>
      <xdr:spPr>
        <a:xfrm>
          <a:off x="35820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83329</xdr:rowOff>
    </xdr:from>
    <xdr:ext cx="405111" cy="259045"/>
    <xdr:sp macro="" textlink="">
      <xdr:nvSpPr>
        <xdr:cNvPr id="162" name="n_2ave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108221</xdr:rowOff>
    </xdr:from>
    <xdr:ext cx="405111" cy="259045"/>
    <xdr:sp macro="" textlink="">
      <xdr:nvSpPr>
        <xdr:cNvPr id="163" name="n_1mainValue【体育館・プール】&#10;有形固定資産減価償却率"/>
        <xdr:cNvSpPr txBox="1"/>
      </xdr:nvSpPr>
      <xdr:spPr>
        <a:xfrm>
          <a:off x="35820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89" name="直線コネクタ 188"/>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90"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91" name="直線コネクタ 190"/>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92" name="【体育館・プール】&#10;一人当たり面積最大値テキスト"/>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93" name="直線コネクタ 192"/>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70049</xdr:rowOff>
    </xdr:from>
    <xdr:ext cx="469744" cy="259045"/>
    <xdr:sp macro="" textlink="">
      <xdr:nvSpPr>
        <xdr:cNvPr id="194" name="【体育館・プール】&#10;一人当たり面積平均値テキスト"/>
        <xdr:cNvSpPr txBox="1"/>
      </xdr:nvSpPr>
      <xdr:spPr>
        <a:xfrm>
          <a:off x="10515600" y="10357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95" name="フローチャート: 判断 194"/>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96" name="フローチャート: 判断 195"/>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127181</xdr:rowOff>
    </xdr:from>
    <xdr:to>
      <xdr:col>46</xdr:col>
      <xdr:colOff>38100</xdr:colOff>
      <xdr:row>61</xdr:row>
      <xdr:rowOff>57331</xdr:rowOff>
    </xdr:to>
    <xdr:sp macro="" textlink="">
      <xdr:nvSpPr>
        <xdr:cNvPr id="197" name="フローチャート: 判断 196"/>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xdr:rowOff>
    </xdr:from>
    <xdr:to>
      <xdr:col>55</xdr:col>
      <xdr:colOff>50800</xdr:colOff>
      <xdr:row>63</xdr:row>
      <xdr:rowOff>116115</xdr:rowOff>
    </xdr:to>
    <xdr:sp macro="" textlink="">
      <xdr:nvSpPr>
        <xdr:cNvPr id="203" name="楕円 202"/>
        <xdr:cNvSpPr/>
      </xdr:nvSpPr>
      <xdr:spPr>
        <a:xfrm>
          <a:off x="10426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100892</xdr:rowOff>
    </xdr:from>
    <xdr:ext cx="469744" cy="259045"/>
    <xdr:sp macro="" textlink="">
      <xdr:nvSpPr>
        <xdr:cNvPr id="204" name="【体育館・プール】&#10;一人当たり面積該当値テキスト"/>
        <xdr:cNvSpPr txBox="1"/>
      </xdr:nvSpPr>
      <xdr:spPr>
        <a:xfrm>
          <a:off x="10515600" y="1073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16147</xdr:rowOff>
    </xdr:from>
    <xdr:to>
      <xdr:col>50</xdr:col>
      <xdr:colOff>165100</xdr:colOff>
      <xdr:row>63</xdr:row>
      <xdr:rowOff>117747</xdr:rowOff>
    </xdr:to>
    <xdr:sp macro="" textlink="">
      <xdr:nvSpPr>
        <xdr:cNvPr id="205" name="楕円 204"/>
        <xdr:cNvSpPr/>
      </xdr:nvSpPr>
      <xdr:spPr>
        <a:xfrm>
          <a:off x="9588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65315</xdr:rowOff>
    </xdr:from>
    <xdr:to>
      <xdr:col>55</xdr:col>
      <xdr:colOff>0</xdr:colOff>
      <xdr:row>63</xdr:row>
      <xdr:rowOff>66947</xdr:rowOff>
    </xdr:to>
    <xdr:cxnSp macro="">
      <xdr:nvCxnSpPr>
        <xdr:cNvPr id="206" name="直線コネクタ 205"/>
        <xdr:cNvCxnSpPr/>
      </xdr:nvCxnSpPr>
      <xdr:spPr>
        <a:xfrm flipV="1">
          <a:off x="9639300" y="108666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07"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08"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108874</xdr:rowOff>
    </xdr:from>
    <xdr:ext cx="469744" cy="259045"/>
    <xdr:sp macro="" textlink="">
      <xdr:nvSpPr>
        <xdr:cNvPr id="209" name="n_1mainValue【体育館・プール】&#10;一人当たり面積"/>
        <xdr:cNvSpPr txBox="1"/>
      </xdr:nvSpPr>
      <xdr:spPr>
        <a:xfrm>
          <a:off x="93917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8" name="テキスト ボックス 22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232" name="直線コネクタ 231"/>
        <xdr:cNvCxnSpPr/>
      </xdr:nvCxnSpPr>
      <xdr:spPr>
        <a:xfrm flipV="1">
          <a:off x="46348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33" name="【福祉施設】&#10;有形固定資産減価償却率最小値テキスト"/>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34" name="直線コネクタ 233"/>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235" name="【福祉施設】&#10;有形固定資産減価償却率最大値テキスト"/>
        <xdr:cNvSpPr txBox="1"/>
      </xdr:nvSpPr>
      <xdr:spPr>
        <a:xfrm>
          <a:off x="46736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236" name="直線コネクタ 235"/>
        <xdr:cNvCxnSpPr/>
      </xdr:nvCxnSpPr>
      <xdr:spPr>
        <a:xfrm>
          <a:off x="4546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75455</xdr:rowOff>
    </xdr:from>
    <xdr:ext cx="405111" cy="259045"/>
    <xdr:sp macro="" textlink="">
      <xdr:nvSpPr>
        <xdr:cNvPr id="237" name="【福祉施設】&#10;有形固定資産減価償却率平均値テキスト"/>
        <xdr:cNvSpPr txBox="1"/>
      </xdr:nvSpPr>
      <xdr:spPr>
        <a:xfrm>
          <a:off x="46736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38" name="フローチャート: 判断 237"/>
        <xdr:cNvSpPr/>
      </xdr:nvSpPr>
      <xdr:spPr>
        <a:xfrm>
          <a:off x="45847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239" name="フローチャート: 判断 238"/>
        <xdr:cNvSpPr/>
      </xdr:nvSpPr>
      <xdr:spPr>
        <a:xfrm>
          <a:off x="3746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85598</xdr:rowOff>
    </xdr:from>
    <xdr:to>
      <xdr:col>15</xdr:col>
      <xdr:colOff>101600</xdr:colOff>
      <xdr:row>84</xdr:row>
      <xdr:rowOff>15748</xdr:rowOff>
    </xdr:to>
    <xdr:sp macro="" textlink="">
      <xdr:nvSpPr>
        <xdr:cNvPr id="240" name="フローチャート: 判断 239"/>
        <xdr:cNvSpPr/>
      </xdr:nvSpPr>
      <xdr:spPr>
        <a:xfrm>
          <a:off x="2857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151892</xdr:rowOff>
    </xdr:from>
    <xdr:to>
      <xdr:col>24</xdr:col>
      <xdr:colOff>114300</xdr:colOff>
      <xdr:row>81</xdr:row>
      <xdr:rowOff>82042</xdr:rowOff>
    </xdr:to>
    <xdr:sp macro="" textlink="">
      <xdr:nvSpPr>
        <xdr:cNvPr id="246" name="楕円 245"/>
        <xdr:cNvSpPr/>
      </xdr:nvSpPr>
      <xdr:spPr>
        <a:xfrm>
          <a:off x="4584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3319</xdr:rowOff>
    </xdr:from>
    <xdr:ext cx="405111" cy="259045"/>
    <xdr:sp macro="" textlink="">
      <xdr:nvSpPr>
        <xdr:cNvPr id="247" name="【福祉施設】&#10;有形固定資産減価償却率該当値テキスト"/>
        <xdr:cNvSpPr txBox="1"/>
      </xdr:nvSpPr>
      <xdr:spPr>
        <a:xfrm>
          <a:off x="4673600" y="1371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71882</xdr:rowOff>
    </xdr:from>
    <xdr:to>
      <xdr:col>20</xdr:col>
      <xdr:colOff>38100</xdr:colOff>
      <xdr:row>82</xdr:row>
      <xdr:rowOff>2032</xdr:rowOff>
    </xdr:to>
    <xdr:sp macro="" textlink="">
      <xdr:nvSpPr>
        <xdr:cNvPr id="248" name="楕円 247"/>
        <xdr:cNvSpPr/>
      </xdr:nvSpPr>
      <xdr:spPr>
        <a:xfrm>
          <a:off x="3746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31242</xdr:rowOff>
    </xdr:from>
    <xdr:to>
      <xdr:col>24</xdr:col>
      <xdr:colOff>63500</xdr:colOff>
      <xdr:row>81</xdr:row>
      <xdr:rowOff>122682</xdr:rowOff>
    </xdr:to>
    <xdr:cxnSp macro="">
      <xdr:nvCxnSpPr>
        <xdr:cNvPr id="249" name="直線コネクタ 248"/>
        <xdr:cNvCxnSpPr/>
      </xdr:nvCxnSpPr>
      <xdr:spPr>
        <a:xfrm flipV="1">
          <a:off x="3797300" y="139186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9162</xdr:rowOff>
    </xdr:from>
    <xdr:ext cx="405111" cy="259045"/>
    <xdr:sp macro="" textlink="">
      <xdr:nvSpPr>
        <xdr:cNvPr id="250" name="n_1aveValue【福祉施設】&#10;有形固定資産減価償却率"/>
        <xdr:cNvSpPr txBox="1"/>
      </xdr:nvSpPr>
      <xdr:spPr>
        <a:xfrm>
          <a:off x="35820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32275</xdr:rowOff>
    </xdr:from>
    <xdr:ext cx="405111" cy="259045"/>
    <xdr:sp macro="" textlink="">
      <xdr:nvSpPr>
        <xdr:cNvPr id="251" name="n_2aveValue【福祉施設】&#10;有形固定資産減価償却率"/>
        <xdr:cNvSpPr txBox="1"/>
      </xdr:nvSpPr>
      <xdr:spPr>
        <a:xfrm>
          <a:off x="2705744" y="1409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18559</xdr:rowOff>
    </xdr:from>
    <xdr:ext cx="405111" cy="259045"/>
    <xdr:sp macro="" textlink="">
      <xdr:nvSpPr>
        <xdr:cNvPr id="252" name="n_1mainValue【福祉施設】&#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4" name="テキスト ボックス 27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278" name="直線コネクタ 277"/>
        <xdr:cNvCxnSpPr/>
      </xdr:nvCxnSpPr>
      <xdr:spPr>
        <a:xfrm flipV="1">
          <a:off x="10476865"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79"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80" name="直線コネクタ 279"/>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281" name="【福祉施設】&#10;一人当たり面積最大値テキスト"/>
        <xdr:cNvSpPr txBox="1"/>
      </xdr:nvSpPr>
      <xdr:spPr>
        <a:xfrm>
          <a:off x="10515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82" name="直線コネクタ 281"/>
        <xdr:cNvCxnSpPr/>
      </xdr:nvCxnSpPr>
      <xdr:spPr>
        <a:xfrm>
          <a:off x="10388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81659</xdr:rowOff>
    </xdr:from>
    <xdr:ext cx="469744" cy="259045"/>
    <xdr:sp macro="" textlink="">
      <xdr:nvSpPr>
        <xdr:cNvPr id="283" name="【福祉施設】&#10;一人当たり面積平均値テキスト"/>
        <xdr:cNvSpPr txBox="1"/>
      </xdr:nvSpPr>
      <xdr:spPr>
        <a:xfrm>
          <a:off x="105156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84" name="フローチャート: 判断 283"/>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85" name="フローチャート: 判断 284"/>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166914</xdr:rowOff>
    </xdr:from>
    <xdr:to>
      <xdr:col>46</xdr:col>
      <xdr:colOff>38100</xdr:colOff>
      <xdr:row>83</xdr:row>
      <xdr:rowOff>97064</xdr:rowOff>
    </xdr:to>
    <xdr:sp macro="" textlink="">
      <xdr:nvSpPr>
        <xdr:cNvPr id="286" name="フローチャート: 判断 285"/>
        <xdr:cNvSpPr/>
      </xdr:nvSpPr>
      <xdr:spPr>
        <a:xfrm>
          <a:off x="8699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73842</xdr:rowOff>
    </xdr:from>
    <xdr:to>
      <xdr:col>55</xdr:col>
      <xdr:colOff>50800</xdr:colOff>
      <xdr:row>84</xdr:row>
      <xdr:rowOff>3992</xdr:rowOff>
    </xdr:to>
    <xdr:sp macro="" textlink="">
      <xdr:nvSpPr>
        <xdr:cNvPr id="292" name="楕円 291"/>
        <xdr:cNvSpPr/>
      </xdr:nvSpPr>
      <xdr:spPr>
        <a:xfrm>
          <a:off x="10426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96719</xdr:rowOff>
    </xdr:from>
    <xdr:ext cx="469744" cy="259045"/>
    <xdr:sp macro="" textlink="">
      <xdr:nvSpPr>
        <xdr:cNvPr id="293" name="【福祉施設】&#10;一人当たり面積該当値テキスト"/>
        <xdr:cNvSpPr txBox="1"/>
      </xdr:nvSpPr>
      <xdr:spPr>
        <a:xfrm>
          <a:off x="10515600" y="1415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294" name="楕円 293"/>
        <xdr:cNvSpPr/>
      </xdr:nvSpPr>
      <xdr:spPr>
        <a:xfrm>
          <a:off x="958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124642</xdr:rowOff>
    </xdr:from>
    <xdr:to>
      <xdr:col>55</xdr:col>
      <xdr:colOff>0</xdr:colOff>
      <xdr:row>83</xdr:row>
      <xdr:rowOff>127907</xdr:rowOff>
    </xdr:to>
    <xdr:cxnSp macro="">
      <xdr:nvCxnSpPr>
        <xdr:cNvPr id="295" name="直線コネクタ 294"/>
        <xdr:cNvCxnSpPr/>
      </xdr:nvCxnSpPr>
      <xdr:spPr>
        <a:xfrm flipV="1">
          <a:off x="9639300" y="143549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129920</xdr:rowOff>
    </xdr:from>
    <xdr:ext cx="469744" cy="259045"/>
    <xdr:sp macro="" textlink="">
      <xdr:nvSpPr>
        <xdr:cNvPr id="296" name="n_1aveValue【福祉施設】&#10;一人当たり面積"/>
        <xdr:cNvSpPr txBox="1"/>
      </xdr:nvSpPr>
      <xdr:spPr>
        <a:xfrm>
          <a:off x="9391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113591</xdr:rowOff>
    </xdr:from>
    <xdr:ext cx="469744" cy="259045"/>
    <xdr:sp macro="" textlink="">
      <xdr:nvSpPr>
        <xdr:cNvPr id="297" name="n_2aveValue【福祉施設】&#10;一人当たり面積"/>
        <xdr:cNvSpPr txBox="1"/>
      </xdr:nvSpPr>
      <xdr:spPr>
        <a:xfrm>
          <a:off x="8515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298" name="n_1main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9" name="テキスト ボックス 30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0" name="直線コネクタ 30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1" name="テキスト ボックス 31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2" name="直線コネクタ 31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3" name="テキスト ボックス 31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4" name="直線コネクタ 31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5" name="テキスト ボックス 31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6" name="直線コネクタ 31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7" name="テキスト ボックス 31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51054</xdr:rowOff>
    </xdr:to>
    <xdr:cxnSp macro="">
      <xdr:nvCxnSpPr>
        <xdr:cNvPr id="321" name="直線コネクタ 320"/>
        <xdr:cNvCxnSpPr/>
      </xdr:nvCxnSpPr>
      <xdr:spPr>
        <a:xfrm flipV="1">
          <a:off x="4634865" y="172212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54881</xdr:rowOff>
    </xdr:from>
    <xdr:ext cx="405111" cy="259045"/>
    <xdr:sp macro="" textlink="">
      <xdr:nvSpPr>
        <xdr:cNvPr id="322" name="【市民会館】&#10;有形固定資産減価償却率最小値テキスト"/>
        <xdr:cNvSpPr txBox="1"/>
      </xdr:nvSpPr>
      <xdr:spPr>
        <a:xfrm>
          <a:off x="4673600" y="184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51054</xdr:rowOff>
    </xdr:from>
    <xdr:to>
      <xdr:col>24</xdr:col>
      <xdr:colOff>152400</xdr:colOff>
      <xdr:row>107</xdr:row>
      <xdr:rowOff>51054</xdr:rowOff>
    </xdr:to>
    <xdr:cxnSp macro="">
      <xdr:nvCxnSpPr>
        <xdr:cNvPr id="323" name="直線コネクタ 322"/>
        <xdr:cNvCxnSpPr/>
      </xdr:nvCxnSpPr>
      <xdr:spPr>
        <a:xfrm>
          <a:off x="4546600" y="1839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25" name="直線コネクタ 32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104412</xdr:rowOff>
    </xdr:from>
    <xdr:ext cx="405111" cy="259045"/>
    <xdr:sp macro="" textlink="">
      <xdr:nvSpPr>
        <xdr:cNvPr id="326" name="【市民会館】&#10;有形固定資産減価償却率平均値テキスト"/>
        <xdr:cNvSpPr txBox="1"/>
      </xdr:nvSpPr>
      <xdr:spPr>
        <a:xfrm>
          <a:off x="4673600" y="1793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125985</xdr:rowOff>
    </xdr:from>
    <xdr:to>
      <xdr:col>24</xdr:col>
      <xdr:colOff>114300</xdr:colOff>
      <xdr:row>105</xdr:row>
      <xdr:rowOff>56135</xdr:rowOff>
    </xdr:to>
    <xdr:sp macro="" textlink="">
      <xdr:nvSpPr>
        <xdr:cNvPr id="327" name="フローチャート: 判断 326"/>
        <xdr:cNvSpPr/>
      </xdr:nvSpPr>
      <xdr:spPr>
        <a:xfrm>
          <a:off x="45847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28" name="フローチャート: 判断 327"/>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43687</xdr:rowOff>
    </xdr:from>
    <xdr:to>
      <xdr:col>15</xdr:col>
      <xdr:colOff>101600</xdr:colOff>
      <xdr:row>105</xdr:row>
      <xdr:rowOff>145287</xdr:rowOff>
    </xdr:to>
    <xdr:sp macro="" textlink="">
      <xdr:nvSpPr>
        <xdr:cNvPr id="329" name="フローチャート: 判断 328"/>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50546</xdr:rowOff>
    </xdr:from>
    <xdr:to>
      <xdr:col>24</xdr:col>
      <xdr:colOff>114300</xdr:colOff>
      <xdr:row>103</xdr:row>
      <xdr:rowOff>152146</xdr:rowOff>
    </xdr:to>
    <xdr:sp macro="" textlink="">
      <xdr:nvSpPr>
        <xdr:cNvPr id="335" name="楕円 334"/>
        <xdr:cNvSpPr/>
      </xdr:nvSpPr>
      <xdr:spPr>
        <a:xfrm>
          <a:off x="45847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73423</xdr:rowOff>
    </xdr:from>
    <xdr:ext cx="405111" cy="259045"/>
    <xdr:sp macro="" textlink="">
      <xdr:nvSpPr>
        <xdr:cNvPr id="336" name="【市民会館】&#10;有形固定資産減価償却率該当値テキスト"/>
        <xdr:cNvSpPr txBox="1"/>
      </xdr:nvSpPr>
      <xdr:spPr>
        <a:xfrm>
          <a:off x="4673600" y="1756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337" name="楕円 336"/>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101346</xdr:rowOff>
    </xdr:from>
    <xdr:to>
      <xdr:col>24</xdr:col>
      <xdr:colOff>63500</xdr:colOff>
      <xdr:row>103</xdr:row>
      <xdr:rowOff>144780</xdr:rowOff>
    </xdr:to>
    <xdr:cxnSp macro="">
      <xdr:nvCxnSpPr>
        <xdr:cNvPr id="338" name="直線コネクタ 337"/>
        <xdr:cNvCxnSpPr/>
      </xdr:nvCxnSpPr>
      <xdr:spPr>
        <a:xfrm flipV="1">
          <a:off x="3797300" y="177606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339" name="n_1ave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161814</xdr:rowOff>
    </xdr:from>
    <xdr:ext cx="405111" cy="259045"/>
    <xdr:sp macro="" textlink="">
      <xdr:nvSpPr>
        <xdr:cNvPr id="340" name="n_2aveValue【市民会館】&#10;有形固定資産減価償却率"/>
        <xdr:cNvSpPr txBox="1"/>
      </xdr:nvSpPr>
      <xdr:spPr>
        <a:xfrm>
          <a:off x="2705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341" name="n_1mainValue【市民会館】&#10;有形固定資産減価償却率"/>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76200</xdr:rowOff>
    </xdr:from>
    <xdr:to>
      <xdr:col>54</xdr:col>
      <xdr:colOff>189865</xdr:colOff>
      <xdr:row>107</xdr:row>
      <xdr:rowOff>114300</xdr:rowOff>
    </xdr:to>
    <xdr:cxnSp macro="">
      <xdr:nvCxnSpPr>
        <xdr:cNvPr id="365" name="直線コネクタ 364"/>
        <xdr:cNvCxnSpPr/>
      </xdr:nvCxnSpPr>
      <xdr:spPr>
        <a:xfrm flipV="1">
          <a:off x="10476865" y="170497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118127</xdr:rowOff>
    </xdr:from>
    <xdr:ext cx="469744" cy="259045"/>
    <xdr:sp macro="" textlink="">
      <xdr:nvSpPr>
        <xdr:cNvPr id="366" name="【市民会館】&#10;一人当たり面積最小値テキスト"/>
        <xdr:cNvSpPr txBox="1"/>
      </xdr:nvSpPr>
      <xdr:spPr>
        <a:xfrm>
          <a:off x="105156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114300</xdr:rowOff>
    </xdr:from>
    <xdr:to>
      <xdr:col>55</xdr:col>
      <xdr:colOff>88900</xdr:colOff>
      <xdr:row>107</xdr:row>
      <xdr:rowOff>114300</xdr:rowOff>
    </xdr:to>
    <xdr:cxnSp macro="">
      <xdr:nvCxnSpPr>
        <xdr:cNvPr id="367" name="直線コネクタ 366"/>
        <xdr:cNvCxnSpPr/>
      </xdr:nvCxnSpPr>
      <xdr:spPr>
        <a:xfrm>
          <a:off x="10388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22877</xdr:rowOff>
    </xdr:from>
    <xdr:ext cx="469744" cy="259045"/>
    <xdr:sp macro="" textlink="">
      <xdr:nvSpPr>
        <xdr:cNvPr id="368" name="【市民会館】&#10;一人当たり面積最大値テキスト"/>
        <xdr:cNvSpPr txBox="1"/>
      </xdr:nvSpPr>
      <xdr:spPr>
        <a:xfrm>
          <a:off x="10515600" y="168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76200</xdr:rowOff>
    </xdr:from>
    <xdr:to>
      <xdr:col>55</xdr:col>
      <xdr:colOff>88900</xdr:colOff>
      <xdr:row>99</xdr:row>
      <xdr:rowOff>76200</xdr:rowOff>
    </xdr:to>
    <xdr:cxnSp macro="">
      <xdr:nvCxnSpPr>
        <xdr:cNvPr id="369" name="直線コネクタ 368"/>
        <xdr:cNvCxnSpPr/>
      </xdr:nvCxnSpPr>
      <xdr:spPr>
        <a:xfrm>
          <a:off x="10388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70" name="【市民会館】&#10;一人当たり面積平均値テキスト"/>
        <xdr:cNvSpPr txBox="1"/>
      </xdr:nvSpPr>
      <xdr:spPr>
        <a:xfrm>
          <a:off x="10515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71" name="フローチャート: 判断 370"/>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372" name="フローチャート: 判断 371"/>
        <xdr:cNvSpPr/>
      </xdr:nvSpPr>
      <xdr:spPr>
        <a:xfrm>
          <a:off x="9588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71120</xdr:rowOff>
    </xdr:from>
    <xdr:to>
      <xdr:col>46</xdr:col>
      <xdr:colOff>38100</xdr:colOff>
      <xdr:row>105</xdr:row>
      <xdr:rowOff>1270</xdr:rowOff>
    </xdr:to>
    <xdr:sp macro="" textlink="">
      <xdr:nvSpPr>
        <xdr:cNvPr id="373" name="フローチャート: 判断 372"/>
        <xdr:cNvSpPr/>
      </xdr:nvSpPr>
      <xdr:spPr>
        <a:xfrm>
          <a:off x="869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79" name="楕円 378"/>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72407</xdr:rowOff>
    </xdr:from>
    <xdr:ext cx="469744" cy="259045"/>
    <xdr:sp macro="" textlink="">
      <xdr:nvSpPr>
        <xdr:cNvPr id="380" name="【市民会館】&#10;一人当たり面積該当値テキスト"/>
        <xdr:cNvSpPr txBox="1"/>
      </xdr:nvSpPr>
      <xdr:spPr>
        <a:xfrm>
          <a:off x="10515600"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97789</xdr:rowOff>
    </xdr:from>
    <xdr:to>
      <xdr:col>50</xdr:col>
      <xdr:colOff>165100</xdr:colOff>
      <xdr:row>105</xdr:row>
      <xdr:rowOff>27939</xdr:rowOff>
    </xdr:to>
    <xdr:sp macro="" textlink="">
      <xdr:nvSpPr>
        <xdr:cNvPr id="381" name="楕円 380"/>
        <xdr:cNvSpPr/>
      </xdr:nvSpPr>
      <xdr:spPr>
        <a:xfrm>
          <a:off x="9588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148589</xdr:rowOff>
    </xdr:to>
    <xdr:cxnSp macro="">
      <xdr:nvCxnSpPr>
        <xdr:cNvPr id="382" name="直線コネクタ 381"/>
        <xdr:cNvCxnSpPr/>
      </xdr:nvCxnSpPr>
      <xdr:spPr>
        <a:xfrm flipV="1">
          <a:off x="9639300" y="179755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113047</xdr:rowOff>
    </xdr:from>
    <xdr:ext cx="469744" cy="259045"/>
    <xdr:sp macro="" textlink="">
      <xdr:nvSpPr>
        <xdr:cNvPr id="383" name="n_1aveValue【市民会館】&#10;一人当たり面積"/>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384" name="n_2aveValue【市民会館】&#10;一人当たり面積"/>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19066</xdr:rowOff>
    </xdr:from>
    <xdr:ext cx="469744" cy="259045"/>
    <xdr:sp macro="" textlink="">
      <xdr:nvSpPr>
        <xdr:cNvPr id="385" name="n_1mainValue【市民会館】&#10;一人当たり面積"/>
        <xdr:cNvSpPr txBox="1"/>
      </xdr:nvSpPr>
      <xdr:spPr>
        <a:xfrm>
          <a:off x="93917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6" name="テキスト ボックス 39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04" name="テキスト ボックス 403"/>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6" name="テキスト ボックス 4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73914</xdr:rowOff>
    </xdr:from>
    <xdr:to>
      <xdr:col>85</xdr:col>
      <xdr:colOff>126364</xdr:colOff>
      <xdr:row>42</xdr:row>
      <xdr:rowOff>53340</xdr:rowOff>
    </xdr:to>
    <xdr:cxnSp macro="">
      <xdr:nvCxnSpPr>
        <xdr:cNvPr id="408" name="直線コネクタ 407"/>
        <xdr:cNvCxnSpPr/>
      </xdr:nvCxnSpPr>
      <xdr:spPr>
        <a:xfrm flipV="1">
          <a:off x="16318864" y="590321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20591</xdr:rowOff>
    </xdr:from>
    <xdr:ext cx="405111" cy="259045"/>
    <xdr:sp macro="" textlink="">
      <xdr:nvSpPr>
        <xdr:cNvPr id="411" name="【一般廃棄物処理施設】&#10;有形固定資産減価償却率最大値テキスト"/>
        <xdr:cNvSpPr txBox="1"/>
      </xdr:nvSpPr>
      <xdr:spPr>
        <a:xfrm>
          <a:off x="163576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73914</xdr:rowOff>
    </xdr:from>
    <xdr:to>
      <xdr:col>86</xdr:col>
      <xdr:colOff>25400</xdr:colOff>
      <xdr:row>34</xdr:row>
      <xdr:rowOff>73914</xdr:rowOff>
    </xdr:to>
    <xdr:cxnSp macro="">
      <xdr:nvCxnSpPr>
        <xdr:cNvPr id="412" name="直線コネクタ 411"/>
        <xdr:cNvCxnSpPr/>
      </xdr:nvCxnSpPr>
      <xdr:spPr>
        <a:xfrm>
          <a:off x="16230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102125</xdr:rowOff>
    </xdr:from>
    <xdr:ext cx="405111" cy="259045"/>
    <xdr:sp macro="" textlink="">
      <xdr:nvSpPr>
        <xdr:cNvPr id="413" name="【一般廃棄物処理施設】&#10;有形固定資産減価償却率平均値テキスト"/>
        <xdr:cNvSpPr txBox="1"/>
      </xdr:nvSpPr>
      <xdr:spPr>
        <a:xfrm>
          <a:off x="16357600" y="66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414" name="フローチャート: 判断 413"/>
        <xdr:cNvSpPr/>
      </xdr:nvSpPr>
      <xdr:spPr>
        <a:xfrm>
          <a:off x="16268700" y="663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167132</xdr:rowOff>
    </xdr:from>
    <xdr:to>
      <xdr:col>81</xdr:col>
      <xdr:colOff>101600</xdr:colOff>
      <xdr:row>39</xdr:row>
      <xdr:rowOff>97282</xdr:rowOff>
    </xdr:to>
    <xdr:sp macro="" textlink="">
      <xdr:nvSpPr>
        <xdr:cNvPr id="415" name="フローチャート: 判断 414"/>
        <xdr:cNvSpPr/>
      </xdr:nvSpPr>
      <xdr:spPr>
        <a:xfrm>
          <a:off x="1543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16" name="フローチャート: 判断 415"/>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18542</xdr:rowOff>
    </xdr:from>
    <xdr:to>
      <xdr:col>85</xdr:col>
      <xdr:colOff>177800</xdr:colOff>
      <xdr:row>36</xdr:row>
      <xdr:rowOff>120142</xdr:rowOff>
    </xdr:to>
    <xdr:sp macro="" textlink="">
      <xdr:nvSpPr>
        <xdr:cNvPr id="422" name="楕円 421"/>
        <xdr:cNvSpPr/>
      </xdr:nvSpPr>
      <xdr:spPr>
        <a:xfrm>
          <a:off x="162687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41419</xdr:rowOff>
    </xdr:from>
    <xdr:ext cx="405111" cy="259045"/>
    <xdr:sp macro="" textlink="">
      <xdr:nvSpPr>
        <xdr:cNvPr id="423" name="【一般廃棄物処理施設】&#10;有形固定資産減価償却率該当値テキスト"/>
        <xdr:cNvSpPr txBox="1"/>
      </xdr:nvSpPr>
      <xdr:spPr>
        <a:xfrm>
          <a:off x="16357600" y="604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103124</xdr:rowOff>
    </xdr:from>
    <xdr:to>
      <xdr:col>81</xdr:col>
      <xdr:colOff>101600</xdr:colOff>
      <xdr:row>37</xdr:row>
      <xdr:rowOff>33274</xdr:rowOff>
    </xdr:to>
    <xdr:sp macro="" textlink="">
      <xdr:nvSpPr>
        <xdr:cNvPr id="424" name="楕円 423"/>
        <xdr:cNvSpPr/>
      </xdr:nvSpPr>
      <xdr:spPr>
        <a:xfrm>
          <a:off x="15430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69342</xdr:rowOff>
    </xdr:from>
    <xdr:to>
      <xdr:col>85</xdr:col>
      <xdr:colOff>127000</xdr:colOff>
      <xdr:row>36</xdr:row>
      <xdr:rowOff>153924</xdr:rowOff>
    </xdr:to>
    <xdr:cxnSp macro="">
      <xdr:nvCxnSpPr>
        <xdr:cNvPr id="425" name="直線コネクタ 424"/>
        <xdr:cNvCxnSpPr/>
      </xdr:nvCxnSpPr>
      <xdr:spPr>
        <a:xfrm flipV="1">
          <a:off x="15481300" y="6241542"/>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88409</xdr:rowOff>
    </xdr:from>
    <xdr:ext cx="405111" cy="259045"/>
    <xdr:sp macro="" textlink="">
      <xdr:nvSpPr>
        <xdr:cNvPr id="426" name="n_1aveValue【一般廃棄物処理施設】&#10;有形固定資産減価償却率"/>
        <xdr:cNvSpPr txBox="1"/>
      </xdr:nvSpPr>
      <xdr:spPr>
        <a:xfrm>
          <a:off x="15266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27" name="n_2ave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49801</xdr:rowOff>
    </xdr:from>
    <xdr:ext cx="405111" cy="259045"/>
    <xdr:sp macro="" textlink="">
      <xdr:nvSpPr>
        <xdr:cNvPr id="428" name="n_1mainValue【一般廃棄物処理施設】&#10;有形固定資産減価償却率"/>
        <xdr:cNvSpPr txBox="1"/>
      </xdr:nvSpPr>
      <xdr:spPr>
        <a:xfrm>
          <a:off x="15266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9" name="直線コネクタ 4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0" name="テキスト ボックス 43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1" name="直線コネクタ 4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2" name="テキスト ボックス 44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4" name="テキスト ボックス 44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5" name="直線コネクタ 4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6" name="テキスト ボックス 44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7" name="直線コネクタ 4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8" name="テキスト ボックス 44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0" name="テキスト ボックス 4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65220</xdr:rowOff>
    </xdr:from>
    <xdr:to>
      <xdr:col>116</xdr:col>
      <xdr:colOff>62864</xdr:colOff>
      <xdr:row>42</xdr:row>
      <xdr:rowOff>28716</xdr:rowOff>
    </xdr:to>
    <xdr:cxnSp macro="">
      <xdr:nvCxnSpPr>
        <xdr:cNvPr id="452" name="直線コネクタ 451"/>
        <xdr:cNvCxnSpPr/>
      </xdr:nvCxnSpPr>
      <xdr:spPr>
        <a:xfrm flipV="1">
          <a:off x="22160864" y="5894520"/>
          <a:ext cx="0" cy="133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32543</xdr:rowOff>
    </xdr:from>
    <xdr:ext cx="469744" cy="259045"/>
    <xdr:sp macro="" textlink="">
      <xdr:nvSpPr>
        <xdr:cNvPr id="453" name="【一般廃棄物処理施設】&#10;一人当たり有形固定資産（償却資産）額最小値テキスト"/>
        <xdr:cNvSpPr txBox="1"/>
      </xdr:nvSpPr>
      <xdr:spPr>
        <a:xfrm>
          <a:off x="22199600" y="72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28716</xdr:rowOff>
    </xdr:from>
    <xdr:to>
      <xdr:col>116</xdr:col>
      <xdr:colOff>152400</xdr:colOff>
      <xdr:row>42</xdr:row>
      <xdr:rowOff>28716</xdr:rowOff>
    </xdr:to>
    <xdr:cxnSp macro="">
      <xdr:nvCxnSpPr>
        <xdr:cNvPr id="454" name="直線コネクタ 453"/>
        <xdr:cNvCxnSpPr/>
      </xdr:nvCxnSpPr>
      <xdr:spPr>
        <a:xfrm>
          <a:off x="22072600" y="7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11897</xdr:rowOff>
    </xdr:from>
    <xdr:ext cx="599010" cy="259045"/>
    <xdr:sp macro="" textlink="">
      <xdr:nvSpPr>
        <xdr:cNvPr id="455" name="【一般廃棄物処理施設】&#10;一人当たり有形固定資産（償却資産）額最大値テキスト"/>
        <xdr:cNvSpPr txBox="1"/>
      </xdr:nvSpPr>
      <xdr:spPr>
        <a:xfrm>
          <a:off x="22199600" y="566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65220</xdr:rowOff>
    </xdr:from>
    <xdr:to>
      <xdr:col>116</xdr:col>
      <xdr:colOff>152400</xdr:colOff>
      <xdr:row>34</xdr:row>
      <xdr:rowOff>65220</xdr:rowOff>
    </xdr:to>
    <xdr:cxnSp macro="">
      <xdr:nvCxnSpPr>
        <xdr:cNvPr id="456" name="直線コネクタ 455"/>
        <xdr:cNvCxnSpPr/>
      </xdr:nvCxnSpPr>
      <xdr:spPr>
        <a:xfrm>
          <a:off x="22072600" y="58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63156</xdr:rowOff>
    </xdr:from>
    <xdr:ext cx="599010" cy="259045"/>
    <xdr:sp macro="" textlink="">
      <xdr:nvSpPr>
        <xdr:cNvPr id="457" name="【一般廃棄物処理施設】&#10;一人当たり有形固定資産（償却資産）額平均値テキスト"/>
        <xdr:cNvSpPr txBox="1"/>
      </xdr:nvSpPr>
      <xdr:spPr>
        <a:xfrm>
          <a:off x="22199600" y="6749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84729</xdr:rowOff>
    </xdr:from>
    <xdr:to>
      <xdr:col>116</xdr:col>
      <xdr:colOff>114300</xdr:colOff>
      <xdr:row>40</xdr:row>
      <xdr:rowOff>14879</xdr:rowOff>
    </xdr:to>
    <xdr:sp macro="" textlink="">
      <xdr:nvSpPr>
        <xdr:cNvPr id="458" name="フローチャート: 判断 457"/>
        <xdr:cNvSpPr/>
      </xdr:nvSpPr>
      <xdr:spPr>
        <a:xfrm>
          <a:off x="22110700" y="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99112</xdr:rowOff>
    </xdr:from>
    <xdr:to>
      <xdr:col>112</xdr:col>
      <xdr:colOff>38100</xdr:colOff>
      <xdr:row>40</xdr:row>
      <xdr:rowOff>29262</xdr:rowOff>
    </xdr:to>
    <xdr:sp macro="" textlink="">
      <xdr:nvSpPr>
        <xdr:cNvPr id="459" name="フローチャート: 判断 458"/>
        <xdr:cNvSpPr/>
      </xdr:nvSpPr>
      <xdr:spPr>
        <a:xfrm>
          <a:off x="21272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15269</xdr:rowOff>
    </xdr:from>
    <xdr:to>
      <xdr:col>107</xdr:col>
      <xdr:colOff>101600</xdr:colOff>
      <xdr:row>40</xdr:row>
      <xdr:rowOff>116869</xdr:rowOff>
    </xdr:to>
    <xdr:sp macro="" textlink="">
      <xdr:nvSpPr>
        <xdr:cNvPr id="460" name="フローチャート: 判断 459"/>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146448</xdr:rowOff>
    </xdr:from>
    <xdr:to>
      <xdr:col>116</xdr:col>
      <xdr:colOff>114300</xdr:colOff>
      <xdr:row>37</xdr:row>
      <xdr:rowOff>76598</xdr:rowOff>
    </xdr:to>
    <xdr:sp macro="" textlink="">
      <xdr:nvSpPr>
        <xdr:cNvPr id="466" name="楕円 465"/>
        <xdr:cNvSpPr/>
      </xdr:nvSpPr>
      <xdr:spPr>
        <a:xfrm>
          <a:off x="22110700" y="63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169325</xdr:rowOff>
    </xdr:from>
    <xdr:ext cx="599010" cy="259045"/>
    <xdr:sp macro="" textlink="">
      <xdr:nvSpPr>
        <xdr:cNvPr id="467" name="【一般廃棄物処理施設】&#10;一人当たり有形固定資産（償却資産）額該当値テキスト"/>
        <xdr:cNvSpPr txBox="1"/>
      </xdr:nvSpPr>
      <xdr:spPr>
        <a:xfrm>
          <a:off x="22199600" y="61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127466</xdr:rowOff>
    </xdr:from>
    <xdr:to>
      <xdr:col>112</xdr:col>
      <xdr:colOff>38100</xdr:colOff>
      <xdr:row>37</xdr:row>
      <xdr:rowOff>57616</xdr:rowOff>
    </xdr:to>
    <xdr:sp macro="" textlink="">
      <xdr:nvSpPr>
        <xdr:cNvPr id="468" name="楕円 467"/>
        <xdr:cNvSpPr/>
      </xdr:nvSpPr>
      <xdr:spPr>
        <a:xfrm>
          <a:off x="21272500" y="62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6816</xdr:rowOff>
    </xdr:from>
    <xdr:to>
      <xdr:col>116</xdr:col>
      <xdr:colOff>63500</xdr:colOff>
      <xdr:row>37</xdr:row>
      <xdr:rowOff>25798</xdr:rowOff>
    </xdr:to>
    <xdr:cxnSp macro="">
      <xdr:nvCxnSpPr>
        <xdr:cNvPr id="469" name="直線コネクタ 468"/>
        <xdr:cNvCxnSpPr/>
      </xdr:nvCxnSpPr>
      <xdr:spPr>
        <a:xfrm>
          <a:off x="21323300" y="6350466"/>
          <a:ext cx="8382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20389</xdr:rowOff>
    </xdr:from>
    <xdr:ext cx="599010" cy="259045"/>
    <xdr:sp macro="" textlink="">
      <xdr:nvSpPr>
        <xdr:cNvPr id="470" name="n_1aveValue【一般廃棄物処理施設】&#10;一人当たり有形固定資産（償却資産）額"/>
        <xdr:cNvSpPr txBox="1"/>
      </xdr:nvSpPr>
      <xdr:spPr>
        <a:xfrm>
          <a:off x="21011095" y="68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133396</xdr:rowOff>
    </xdr:from>
    <xdr:ext cx="534377" cy="259045"/>
    <xdr:sp macro="" textlink="">
      <xdr:nvSpPr>
        <xdr:cNvPr id="471"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74143</xdr:rowOff>
    </xdr:from>
    <xdr:ext cx="599010" cy="259045"/>
    <xdr:sp macro="" textlink="">
      <xdr:nvSpPr>
        <xdr:cNvPr id="472" name="n_1mainValue【一般廃棄物処理施設】&#10;一人当たり有形固定資産（償却資産）額"/>
        <xdr:cNvSpPr txBox="1"/>
      </xdr:nvSpPr>
      <xdr:spPr>
        <a:xfrm>
          <a:off x="21011095" y="607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3" name="テキスト ボックス 48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4" name="直線コネクタ 4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5" name="テキスト ボックス 4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6" name="直線コネクタ 4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7" name="テキスト ボックス 4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8" name="直線コネクタ 4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9" name="テキスト ボックス 4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0" name="直線コネクタ 4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1" name="テキスト ボックス 4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164592</xdr:rowOff>
    </xdr:from>
    <xdr:to>
      <xdr:col>85</xdr:col>
      <xdr:colOff>126364</xdr:colOff>
      <xdr:row>64</xdr:row>
      <xdr:rowOff>105156</xdr:rowOff>
    </xdr:to>
    <xdr:cxnSp macro="">
      <xdr:nvCxnSpPr>
        <xdr:cNvPr id="495" name="直線コネクタ 494"/>
        <xdr:cNvCxnSpPr/>
      </xdr:nvCxnSpPr>
      <xdr:spPr>
        <a:xfrm flipV="1">
          <a:off x="16318864" y="976579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108983</xdr:rowOff>
    </xdr:from>
    <xdr:ext cx="405111" cy="259045"/>
    <xdr:sp macro="" textlink="">
      <xdr:nvSpPr>
        <xdr:cNvPr id="496" name="【保健センター・保健所】&#10;有形固定資産減価償却率最小値テキスト"/>
        <xdr:cNvSpPr txBox="1"/>
      </xdr:nvSpPr>
      <xdr:spPr>
        <a:xfrm>
          <a:off x="16357600" y="110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105156</xdr:rowOff>
    </xdr:from>
    <xdr:to>
      <xdr:col>86</xdr:col>
      <xdr:colOff>25400</xdr:colOff>
      <xdr:row>64</xdr:row>
      <xdr:rowOff>105156</xdr:rowOff>
    </xdr:to>
    <xdr:cxnSp macro="">
      <xdr:nvCxnSpPr>
        <xdr:cNvPr id="497" name="直線コネクタ 496"/>
        <xdr:cNvCxnSpPr/>
      </xdr:nvCxnSpPr>
      <xdr:spPr>
        <a:xfrm>
          <a:off x="16230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111269</xdr:rowOff>
    </xdr:from>
    <xdr:ext cx="405111" cy="259045"/>
    <xdr:sp macro="" textlink="">
      <xdr:nvSpPr>
        <xdr:cNvPr id="498" name="【保健センター・保健所】&#10;有形固定資産減価償却率最大値テキスト"/>
        <xdr:cNvSpPr txBox="1"/>
      </xdr:nvSpPr>
      <xdr:spPr>
        <a:xfrm>
          <a:off x="16357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164592</xdr:rowOff>
    </xdr:from>
    <xdr:to>
      <xdr:col>86</xdr:col>
      <xdr:colOff>25400</xdr:colOff>
      <xdr:row>56</xdr:row>
      <xdr:rowOff>164592</xdr:rowOff>
    </xdr:to>
    <xdr:cxnSp macro="">
      <xdr:nvCxnSpPr>
        <xdr:cNvPr id="499" name="直線コネクタ 498"/>
        <xdr:cNvCxnSpPr/>
      </xdr:nvCxnSpPr>
      <xdr:spPr>
        <a:xfrm>
          <a:off x="16230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14495</xdr:rowOff>
    </xdr:from>
    <xdr:ext cx="405111" cy="259045"/>
    <xdr:sp macro="" textlink="">
      <xdr:nvSpPr>
        <xdr:cNvPr id="500" name="【保健センター・保健所】&#10;有形固定資産減価償却率平均値テキスト"/>
        <xdr:cNvSpPr txBox="1"/>
      </xdr:nvSpPr>
      <xdr:spPr>
        <a:xfrm>
          <a:off x="16357600" y="106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501" name="フローチャート: 判断 500"/>
        <xdr:cNvSpPr/>
      </xdr:nvSpPr>
      <xdr:spPr>
        <a:xfrm>
          <a:off x="162687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502" name="フローチャート: 判断 501"/>
        <xdr:cNvSpPr/>
      </xdr:nvSpPr>
      <xdr:spPr>
        <a:xfrm>
          <a:off x="15430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150368</xdr:rowOff>
    </xdr:from>
    <xdr:to>
      <xdr:col>76</xdr:col>
      <xdr:colOff>165100</xdr:colOff>
      <xdr:row>63</xdr:row>
      <xdr:rowOff>80518</xdr:rowOff>
    </xdr:to>
    <xdr:sp macro="" textlink="">
      <xdr:nvSpPr>
        <xdr:cNvPr id="503" name="フローチャート: 判断 502"/>
        <xdr:cNvSpPr/>
      </xdr:nvSpPr>
      <xdr:spPr>
        <a:xfrm>
          <a:off x="14541500" y="1078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33782</xdr:rowOff>
    </xdr:from>
    <xdr:to>
      <xdr:col>85</xdr:col>
      <xdr:colOff>177800</xdr:colOff>
      <xdr:row>57</xdr:row>
      <xdr:rowOff>135382</xdr:rowOff>
    </xdr:to>
    <xdr:sp macro="" textlink="">
      <xdr:nvSpPr>
        <xdr:cNvPr id="509" name="楕円 508"/>
        <xdr:cNvSpPr/>
      </xdr:nvSpPr>
      <xdr:spPr>
        <a:xfrm>
          <a:off x="16268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120159</xdr:rowOff>
    </xdr:from>
    <xdr:ext cx="405111" cy="259045"/>
    <xdr:sp macro="" textlink="">
      <xdr:nvSpPr>
        <xdr:cNvPr id="510" name="【保健センター・保健所】&#10;有形固定資産減価償却率該当値テキスト"/>
        <xdr:cNvSpPr txBox="1"/>
      </xdr:nvSpPr>
      <xdr:spPr>
        <a:xfrm>
          <a:off x="16357600" y="9721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511" name="楕円 510"/>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84582</xdr:rowOff>
    </xdr:from>
    <xdr:to>
      <xdr:col>85</xdr:col>
      <xdr:colOff>127000</xdr:colOff>
      <xdr:row>58</xdr:row>
      <xdr:rowOff>0</xdr:rowOff>
    </xdr:to>
    <xdr:cxnSp macro="">
      <xdr:nvCxnSpPr>
        <xdr:cNvPr id="512" name="直線コネクタ 511"/>
        <xdr:cNvCxnSpPr/>
      </xdr:nvCxnSpPr>
      <xdr:spPr>
        <a:xfrm flipV="1">
          <a:off x="15481300" y="98572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30497</xdr:rowOff>
    </xdr:from>
    <xdr:ext cx="405111" cy="259045"/>
    <xdr:sp macro="" textlink="">
      <xdr:nvSpPr>
        <xdr:cNvPr id="513" name="n_1aveValue【保健センター・保健所】&#10;有形固定資産減価償却率"/>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97045</xdr:rowOff>
    </xdr:from>
    <xdr:ext cx="405111" cy="259045"/>
    <xdr:sp macro="" textlink="">
      <xdr:nvSpPr>
        <xdr:cNvPr id="514" name="n_2aveValue【保健センター・保健所】&#10;有形固定資産減価償却率"/>
        <xdr:cNvSpPr txBox="1"/>
      </xdr:nvSpPr>
      <xdr:spPr>
        <a:xfrm>
          <a:off x="14389744"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515" name="n_1mainValue【保健センター・保健所】&#10;有形固定資産減価償却率"/>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539" name="直線コネクタ 538"/>
        <xdr:cNvCxnSpPr/>
      </xdr:nvCxnSpPr>
      <xdr:spPr>
        <a:xfrm flipV="1">
          <a:off x="221608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540" name="【保健センター・保健所】&#10;一人当たり面積最小値テキスト"/>
        <xdr:cNvSpPr txBox="1"/>
      </xdr:nvSpPr>
      <xdr:spPr>
        <a:xfrm>
          <a:off x="221996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541" name="直線コネクタ 540"/>
        <xdr:cNvCxnSpPr/>
      </xdr:nvCxnSpPr>
      <xdr:spPr>
        <a:xfrm>
          <a:off x="22072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542" name="【保健センター・保健所】&#10;一人当たり面積最大値テキスト"/>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543" name="直線コネクタ 542"/>
        <xdr:cNvCxnSpPr/>
      </xdr:nvCxnSpPr>
      <xdr:spPr>
        <a:xfrm>
          <a:off x="22072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44"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45" name="フローチャート: 判断 544"/>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546" name="フローチャート: 判断 545"/>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59690</xdr:rowOff>
    </xdr:from>
    <xdr:to>
      <xdr:col>107</xdr:col>
      <xdr:colOff>101600</xdr:colOff>
      <xdr:row>62</xdr:row>
      <xdr:rowOff>161290</xdr:rowOff>
    </xdr:to>
    <xdr:sp macro="" textlink="">
      <xdr:nvSpPr>
        <xdr:cNvPr id="547" name="フローチャート: 判断 546"/>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553" name="楕円 552"/>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554" name="【保健センター・保健所】&#10;一人当たり面積該当値テキスト"/>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555" name="楕円 554"/>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68580</xdr:rowOff>
    </xdr:to>
    <xdr:cxnSp macro="">
      <xdr:nvCxnSpPr>
        <xdr:cNvPr id="556" name="直線コネクタ 555"/>
        <xdr:cNvCxnSpPr/>
      </xdr:nvCxnSpPr>
      <xdr:spPr>
        <a:xfrm>
          <a:off x="21323300" y="1086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557"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558" name="n_2aveValue【保健センター・保健所】&#10;一人当たり面積"/>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559" name="n_1main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0" name="テキスト ボックス 5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1" name="直線コネクタ 5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2" name="テキスト ボックス 5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3" name="直線コネクタ 5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4" name="テキスト ボックス 5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5" name="直線コネクタ 5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6" name="テキスト ボックス 5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7" name="直線コネクタ 5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8" name="テキスト ボックス 5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9" name="直線コネクタ 5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0" name="テキスト ボックス 5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2" name="テキスト ボックス 5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584" name="直線コネクタ 583"/>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585" name="【消防施設】&#10;有形固定資産減価償却率最小値テキスト"/>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586" name="直線コネクタ 585"/>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587" name="【消防施設】&#10;有形固定資産減価償却率最大値テキスト"/>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588" name="直線コネクタ 587"/>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89"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90" name="フローチャート: 判断 589"/>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91" name="フローチャート: 判断 590"/>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93980</xdr:rowOff>
    </xdr:from>
    <xdr:to>
      <xdr:col>76</xdr:col>
      <xdr:colOff>165100</xdr:colOff>
      <xdr:row>82</xdr:row>
      <xdr:rowOff>24130</xdr:rowOff>
    </xdr:to>
    <xdr:sp macro="" textlink="">
      <xdr:nvSpPr>
        <xdr:cNvPr id="592" name="フローチャート: 判断 591"/>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3" name="テキスト ボックス 5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4" name="テキスト ボックス 5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5" name="テキスト ボックス 5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6" name="テキスト ボックス 5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7" name="テキスト ボックス 5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598" name="楕円 597"/>
        <xdr:cNvSpPr/>
      </xdr:nvSpPr>
      <xdr:spPr>
        <a:xfrm>
          <a:off x="16268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59707</xdr:rowOff>
    </xdr:from>
    <xdr:ext cx="405111" cy="259045"/>
    <xdr:sp macro="" textlink="">
      <xdr:nvSpPr>
        <xdr:cNvPr id="599" name="【消防施設】&#10;有形固定資産減価償却率該当値テキスト"/>
        <xdr:cNvSpPr txBox="1"/>
      </xdr:nvSpPr>
      <xdr:spPr>
        <a:xfrm>
          <a:off x="16357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600" name="楕円 599"/>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118111</xdr:rowOff>
    </xdr:to>
    <xdr:cxnSp macro="">
      <xdr:nvCxnSpPr>
        <xdr:cNvPr id="601" name="直線コネクタ 600"/>
        <xdr:cNvCxnSpPr/>
      </xdr:nvCxnSpPr>
      <xdr:spPr>
        <a:xfrm flipV="1">
          <a:off x="15481300" y="138036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602" name="n_1aveValue【消防施設】&#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603" name="n_2ave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604" name="n_1mainValue【消防施設】&#10;有形固定資産減価償却率"/>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3" name="テキスト ボックス 6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4" name="直線コネクタ 6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5" name="直線コネクタ 61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6" name="テキスト ボックス 61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7" name="直線コネクタ 61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8" name="テキスト ボックス 61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9" name="直線コネクタ 61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0" name="テキスト ボックス 61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1" name="直線コネクタ 62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2" name="テキスト ボックス 62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3" name="直線コネクタ 62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4" name="テキスト ボックス 62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5" name="直線コネクタ 6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6" name="テキスト ボックス 6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628" name="直線コネクタ 627"/>
        <xdr:cNvCxnSpPr/>
      </xdr:nvCxnSpPr>
      <xdr:spPr>
        <a:xfrm flipV="1">
          <a:off x="221608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629" name="【消防施設】&#10;一人当たり面積最小値テキスト"/>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630" name="直線コネクタ 629"/>
        <xdr:cNvCxnSpPr/>
      </xdr:nvCxnSpPr>
      <xdr:spPr>
        <a:xfrm>
          <a:off x="22072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631" name="【消防施設】&#10;一人当たり面積最大値テキスト"/>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632" name="直線コネクタ 631"/>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128288</xdr:rowOff>
    </xdr:from>
    <xdr:ext cx="469744" cy="259045"/>
    <xdr:sp macro="" textlink="">
      <xdr:nvSpPr>
        <xdr:cNvPr id="633" name="【消防施設】&#10;一人当たり面積平均値テキスト"/>
        <xdr:cNvSpPr txBox="1"/>
      </xdr:nvSpPr>
      <xdr:spPr>
        <a:xfrm>
          <a:off x="22199600" y="1384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634" name="フローチャート: 判断 633"/>
        <xdr:cNvSpPr/>
      </xdr:nvSpPr>
      <xdr:spPr>
        <a:xfrm>
          <a:off x="22110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635" name="フローチャート: 判断 634"/>
        <xdr:cNvSpPr/>
      </xdr:nvSpPr>
      <xdr:spPr>
        <a:xfrm>
          <a:off x="2127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63500</xdr:rowOff>
    </xdr:from>
    <xdr:to>
      <xdr:col>107</xdr:col>
      <xdr:colOff>101600</xdr:colOff>
      <xdr:row>80</xdr:row>
      <xdr:rowOff>165100</xdr:rowOff>
    </xdr:to>
    <xdr:sp macro="" textlink="">
      <xdr:nvSpPr>
        <xdr:cNvPr id="636" name="フローチャート: 判断 635"/>
        <xdr:cNvSpPr/>
      </xdr:nvSpPr>
      <xdr:spPr>
        <a:xfrm>
          <a:off x="20383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642" name="楕円 641"/>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3827</xdr:rowOff>
    </xdr:from>
    <xdr:ext cx="469744" cy="259045"/>
    <xdr:sp macro="" textlink="">
      <xdr:nvSpPr>
        <xdr:cNvPr id="643" name="【消防施設】&#10;一人当たり面積該当値テキスト"/>
        <xdr:cNvSpPr txBox="1"/>
      </xdr:nvSpPr>
      <xdr:spPr>
        <a:xfrm>
          <a:off x="221996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644" name="楕円 643"/>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83820</xdr:rowOff>
    </xdr:to>
    <xdr:cxnSp macro="">
      <xdr:nvCxnSpPr>
        <xdr:cNvPr id="645" name="直線コネクタ 644"/>
        <xdr:cNvCxnSpPr/>
      </xdr:nvCxnSpPr>
      <xdr:spPr>
        <a:xfrm flipV="1">
          <a:off x="21323300" y="14135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166388</xdr:rowOff>
    </xdr:from>
    <xdr:ext cx="469744" cy="259045"/>
    <xdr:sp macro="" textlink="">
      <xdr:nvSpPr>
        <xdr:cNvPr id="646" name="n_1aveValue【消防施設】&#10;一人当たり面積"/>
        <xdr:cNvSpPr txBox="1"/>
      </xdr:nvSpPr>
      <xdr:spPr>
        <a:xfrm>
          <a:off x="21075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47" name="n_2aveValue【消防施設】&#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125747</xdr:rowOff>
    </xdr:from>
    <xdr:ext cx="469744" cy="259045"/>
    <xdr:sp macro="" textlink="">
      <xdr:nvSpPr>
        <xdr:cNvPr id="648" name="n_1mainValue【消防施設】&#10;一人当たり面積"/>
        <xdr:cNvSpPr txBox="1"/>
      </xdr:nvSpPr>
      <xdr:spPr>
        <a:xfrm>
          <a:off x="210757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674" name="直線コネクタ 673"/>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75"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76" name="直線コネクタ 675"/>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677" name="【庁舎】&#10;有形固定資産減価償却率最大値テキスト"/>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78" name="直線コネクタ 677"/>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79"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80" name="フローチャート: 判断 679"/>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681" name="フローチャート: 判断 680"/>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682" name="フローチャート: 判断 681"/>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120106</xdr:rowOff>
    </xdr:from>
    <xdr:to>
      <xdr:col>85</xdr:col>
      <xdr:colOff>177800</xdr:colOff>
      <xdr:row>102</xdr:row>
      <xdr:rowOff>50256</xdr:rowOff>
    </xdr:to>
    <xdr:sp macro="" textlink="">
      <xdr:nvSpPr>
        <xdr:cNvPr id="688" name="楕円 687"/>
        <xdr:cNvSpPr/>
      </xdr:nvSpPr>
      <xdr:spPr>
        <a:xfrm>
          <a:off x="162687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142983</xdr:rowOff>
    </xdr:from>
    <xdr:ext cx="405111" cy="259045"/>
    <xdr:sp macro="" textlink="">
      <xdr:nvSpPr>
        <xdr:cNvPr id="689" name="【庁舎】&#10;有形固定資産減価償却率該当値テキスト"/>
        <xdr:cNvSpPr txBox="1"/>
      </xdr:nvSpPr>
      <xdr:spPr>
        <a:xfrm>
          <a:off x="16357600"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72752</xdr:rowOff>
    </xdr:from>
    <xdr:to>
      <xdr:col>81</xdr:col>
      <xdr:colOff>101600</xdr:colOff>
      <xdr:row>102</xdr:row>
      <xdr:rowOff>2902</xdr:rowOff>
    </xdr:to>
    <xdr:sp macro="" textlink="">
      <xdr:nvSpPr>
        <xdr:cNvPr id="690" name="楕円 689"/>
        <xdr:cNvSpPr/>
      </xdr:nvSpPr>
      <xdr:spPr>
        <a:xfrm>
          <a:off x="15430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101</xdr:row>
      <xdr:rowOff>170906</xdr:rowOff>
    </xdr:to>
    <xdr:cxnSp macro="">
      <xdr:nvCxnSpPr>
        <xdr:cNvPr id="691" name="直線コネクタ 690"/>
        <xdr:cNvCxnSpPr/>
      </xdr:nvCxnSpPr>
      <xdr:spPr>
        <a:xfrm>
          <a:off x="15481300" y="1744000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124658</xdr:rowOff>
    </xdr:from>
    <xdr:ext cx="405111" cy="259045"/>
    <xdr:sp macro="" textlink="">
      <xdr:nvSpPr>
        <xdr:cNvPr id="692" name="n_1aveValue【庁舎】&#10;有形固定資産減価償却率"/>
        <xdr:cNvSpPr txBox="1"/>
      </xdr:nvSpPr>
      <xdr:spPr>
        <a:xfrm>
          <a:off x="152660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693"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19429</xdr:rowOff>
    </xdr:from>
    <xdr:ext cx="405111" cy="259045"/>
    <xdr:sp macro="" textlink="">
      <xdr:nvSpPr>
        <xdr:cNvPr id="694" name="n_1mainValue【庁舎】&#10;有形固定資産減価償却率"/>
        <xdr:cNvSpPr txBox="1"/>
      </xdr:nvSpPr>
      <xdr:spPr>
        <a:xfrm>
          <a:off x="15266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5" name="テキスト ボックス 7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721" name="直線コネクタ 720"/>
        <xdr:cNvCxnSpPr/>
      </xdr:nvCxnSpPr>
      <xdr:spPr>
        <a:xfrm flipV="1">
          <a:off x="221608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722" name="【庁舎】&#10;一人当たり面積最小値テキスト"/>
        <xdr:cNvSpPr txBox="1"/>
      </xdr:nvSpPr>
      <xdr:spPr>
        <a:xfrm>
          <a:off x="221996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723" name="直線コネクタ 722"/>
        <xdr:cNvCxnSpPr/>
      </xdr:nvCxnSpPr>
      <xdr:spPr>
        <a:xfrm>
          <a:off x="22072600" y="187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24"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25" name="直線コネクタ 724"/>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726"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27" name="フローチャート: 判断 726"/>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728" name="フローチャート: 判断 727"/>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9" name="フローチャート: 判断 72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109</xdr:row>
      <xdr:rowOff>7438</xdr:rowOff>
    </xdr:from>
    <xdr:to>
      <xdr:col>116</xdr:col>
      <xdr:colOff>114300</xdr:colOff>
      <xdr:row>109</xdr:row>
      <xdr:rowOff>109038</xdr:rowOff>
    </xdr:to>
    <xdr:sp macro="" textlink="">
      <xdr:nvSpPr>
        <xdr:cNvPr id="735" name="楕円 734"/>
        <xdr:cNvSpPr/>
      </xdr:nvSpPr>
      <xdr:spPr>
        <a:xfrm>
          <a:off x="22110700" y="186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93815</xdr:rowOff>
    </xdr:from>
    <xdr:ext cx="469744" cy="259045"/>
    <xdr:sp macro="" textlink="">
      <xdr:nvSpPr>
        <xdr:cNvPr id="736" name="【庁舎】&#10;一人当たり面積該当値テキスト"/>
        <xdr:cNvSpPr txBox="1"/>
      </xdr:nvSpPr>
      <xdr:spPr>
        <a:xfrm>
          <a:off x="22199600" y="1861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109</xdr:row>
      <xdr:rowOff>10705</xdr:rowOff>
    </xdr:from>
    <xdr:to>
      <xdr:col>112</xdr:col>
      <xdr:colOff>38100</xdr:colOff>
      <xdr:row>109</xdr:row>
      <xdr:rowOff>112305</xdr:rowOff>
    </xdr:to>
    <xdr:sp macro="" textlink="">
      <xdr:nvSpPr>
        <xdr:cNvPr id="737" name="楕円 736"/>
        <xdr:cNvSpPr/>
      </xdr:nvSpPr>
      <xdr:spPr>
        <a:xfrm>
          <a:off x="21272500" y="186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58238</xdr:rowOff>
    </xdr:from>
    <xdr:to>
      <xdr:col>116</xdr:col>
      <xdr:colOff>63500</xdr:colOff>
      <xdr:row>109</xdr:row>
      <xdr:rowOff>61505</xdr:rowOff>
    </xdr:to>
    <xdr:cxnSp macro="">
      <xdr:nvCxnSpPr>
        <xdr:cNvPr id="738" name="直線コネクタ 737"/>
        <xdr:cNvCxnSpPr/>
      </xdr:nvCxnSpPr>
      <xdr:spPr>
        <a:xfrm flipV="1">
          <a:off x="21323300" y="187462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739" name="n_1aveValue【庁舎】&#10;一人当たり面積"/>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0" name="n_2aveValue【庁舎】&#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103432</xdr:rowOff>
    </xdr:from>
    <xdr:ext cx="469744" cy="259045"/>
    <xdr:sp macro="" textlink="">
      <xdr:nvSpPr>
        <xdr:cNvPr id="741" name="n_1mainValue【庁舎】&#10;一人当たり面積"/>
        <xdr:cNvSpPr txBox="1"/>
      </xdr:nvSpPr>
      <xdr:spPr>
        <a:xfrm>
          <a:off x="21075727" y="1879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spc="-140" baseline="0">
              <a:solidFill>
                <a:schemeClr val="dk1"/>
              </a:solidFill>
              <a:effectLst/>
              <a:latin typeface="+mn-ea"/>
              <a:ea typeface="+mn-ea"/>
              <a:cs typeface="+mn-cs"/>
            </a:rPr>
            <a:t>　</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図書館</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平成</a:t>
          </a:r>
          <a:r>
            <a:rPr kumimoji="1" lang="en-US" altLang="ja-JP" sz="1100" spc="-140" baseline="0">
              <a:solidFill>
                <a:schemeClr val="dk1"/>
              </a:solidFill>
              <a:effectLst/>
              <a:latin typeface="+mn-ea"/>
              <a:ea typeface="+mn-ea"/>
              <a:cs typeface="+mn-cs"/>
            </a:rPr>
            <a:t>17</a:t>
          </a:r>
          <a:r>
            <a:rPr kumimoji="1" lang="ja-JP" altLang="en-US" sz="1100" spc="-140" baseline="0">
              <a:solidFill>
                <a:schemeClr val="dk1"/>
              </a:solidFill>
              <a:effectLst/>
              <a:latin typeface="+mn-ea"/>
              <a:ea typeface="+mn-ea"/>
              <a:cs typeface="+mn-cs"/>
            </a:rPr>
            <a:t>年新築で、比較的施設が新しいため、</a:t>
          </a:r>
          <a:r>
            <a:rPr kumimoji="1" lang="ja-JP" altLang="ja-JP" sz="1100" spc="-140" baseline="0">
              <a:solidFill>
                <a:schemeClr val="dk1"/>
              </a:solidFill>
              <a:effectLst/>
              <a:latin typeface="+mn-ea"/>
              <a:ea typeface="+mn-ea"/>
              <a:cs typeface="+mn-cs"/>
            </a:rPr>
            <a:t>類似団体内平均値</a:t>
          </a:r>
          <a:r>
            <a:rPr kumimoji="1" lang="ja-JP" altLang="en-US" sz="1100" spc="-140" baseline="0">
              <a:solidFill>
                <a:schemeClr val="dk1"/>
              </a:solidFill>
              <a:effectLst/>
              <a:latin typeface="+mn-ea"/>
              <a:ea typeface="+mn-ea"/>
              <a:cs typeface="+mn-cs"/>
            </a:rPr>
            <a:t>を大きく下回っている</a:t>
          </a:r>
          <a:r>
            <a:rPr kumimoji="1" lang="ja-JP" altLang="ja-JP" sz="1100" spc="-140" baseline="0">
              <a:solidFill>
                <a:schemeClr val="dk1"/>
              </a:solidFill>
              <a:effectLst/>
              <a:latin typeface="+mn-ea"/>
              <a:ea typeface="+mn-ea"/>
              <a:cs typeface="+mn-cs"/>
            </a:rPr>
            <a:t>。</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図書館</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一人当たり面積は、比較的施設が新しいため、類似団体内平均値を</a:t>
          </a:r>
          <a:r>
            <a:rPr kumimoji="1" lang="ja-JP" altLang="en-US" sz="1100" spc="-140" baseline="0">
              <a:solidFill>
                <a:schemeClr val="dk1"/>
              </a:solidFill>
              <a:effectLst/>
              <a:latin typeface="+mn-ea"/>
              <a:ea typeface="+mn-ea"/>
              <a:cs typeface="+mn-cs"/>
            </a:rPr>
            <a:t>上</a:t>
          </a:r>
          <a:r>
            <a:rPr kumimoji="1" lang="ja-JP" altLang="ja-JP" sz="1100" spc="-140" baseline="0">
              <a:solidFill>
                <a:schemeClr val="dk1"/>
              </a:solidFill>
              <a:effectLst/>
              <a:latin typeface="+mn-ea"/>
              <a:ea typeface="+mn-ea"/>
              <a:cs typeface="+mn-cs"/>
            </a:rPr>
            <a:t>回っている。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一般廃棄物処理施設</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整備後相当の年数が経過しているため、</a:t>
          </a:r>
          <a:r>
            <a:rPr kumimoji="1" lang="ja-JP" altLang="ja-JP" sz="1100" spc="-140" baseline="0">
              <a:solidFill>
                <a:schemeClr val="dk1"/>
              </a:solidFill>
              <a:effectLst/>
              <a:latin typeface="+mn-ea"/>
              <a:ea typeface="+mn-ea"/>
              <a:cs typeface="+mn-cs"/>
            </a:rPr>
            <a:t>類似団体内平均値を</a:t>
          </a:r>
          <a:r>
            <a:rPr kumimoji="1" lang="ja-JP" altLang="en-US" sz="1100" spc="-140" baseline="0">
              <a:solidFill>
                <a:schemeClr val="dk1"/>
              </a:solidFill>
              <a:effectLst/>
              <a:latin typeface="+mn-ea"/>
              <a:ea typeface="+mn-ea"/>
              <a:cs typeface="+mn-cs"/>
            </a:rPr>
            <a:t>大きく</a:t>
          </a:r>
          <a:r>
            <a:rPr kumimoji="1" lang="ja-JP" altLang="ja-JP" sz="1100" spc="-140" baseline="0">
              <a:solidFill>
                <a:schemeClr val="dk1"/>
              </a:solidFill>
              <a:effectLst/>
              <a:latin typeface="+mn-ea"/>
              <a:ea typeface="+mn-ea"/>
              <a:cs typeface="+mn-cs"/>
            </a:rPr>
            <a:t>上回っている。</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一般廃棄物処理施設</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一人当たり有形固定資産（償却資産）</a:t>
          </a:r>
          <a:r>
            <a:rPr kumimoji="1" lang="ja-JP" altLang="ja-JP" sz="1100" spc="-140" baseline="0">
              <a:solidFill>
                <a:schemeClr val="dk1"/>
              </a:solidFill>
              <a:effectLst/>
              <a:latin typeface="+mn-ea"/>
              <a:ea typeface="+mn-ea"/>
              <a:cs typeface="+mn-cs"/>
            </a:rPr>
            <a:t>は、</a:t>
          </a:r>
          <a:r>
            <a:rPr kumimoji="1" lang="ja-JP" altLang="en-US" sz="1100" spc="-140" baseline="0">
              <a:solidFill>
                <a:schemeClr val="dk1"/>
              </a:solidFill>
              <a:effectLst/>
              <a:latin typeface="+mn-ea"/>
              <a:ea typeface="+mn-ea"/>
              <a:cs typeface="+mn-cs"/>
            </a:rPr>
            <a:t>ごみ・し尿処理施設を広域（一部事務組合）で所有しているため、</a:t>
          </a:r>
          <a:r>
            <a:rPr kumimoji="1" lang="ja-JP" altLang="ja-JP" sz="1100" spc="-140" baseline="0">
              <a:solidFill>
                <a:schemeClr val="dk1"/>
              </a:solidFill>
              <a:effectLst/>
              <a:latin typeface="+mn-ea"/>
              <a:ea typeface="+mn-ea"/>
              <a:cs typeface="+mn-cs"/>
            </a:rPr>
            <a:t>類似団体内平均値を</a:t>
          </a:r>
          <a:r>
            <a:rPr kumimoji="1" lang="ja-JP" altLang="en-US" sz="1100" spc="-140" baseline="0">
              <a:solidFill>
                <a:schemeClr val="dk1"/>
              </a:solidFill>
              <a:effectLst/>
              <a:latin typeface="+mn-ea"/>
              <a:ea typeface="+mn-ea"/>
              <a:cs typeface="+mn-cs"/>
            </a:rPr>
            <a:t>大きく</a:t>
          </a:r>
          <a:r>
            <a:rPr kumimoji="1" lang="ja-JP" altLang="ja-JP" sz="1100" spc="-140" baseline="0">
              <a:solidFill>
                <a:schemeClr val="dk1"/>
              </a:solidFill>
              <a:effectLst/>
              <a:latin typeface="+mn-ea"/>
              <a:ea typeface="+mn-ea"/>
              <a:cs typeface="+mn-cs"/>
            </a:rPr>
            <a:t>上回っている。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体育館・プール</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昭和</a:t>
          </a:r>
          <a:r>
            <a:rPr kumimoji="1" lang="en-US" altLang="ja-JP" sz="1100" spc="-140" baseline="0">
              <a:solidFill>
                <a:schemeClr val="dk1"/>
              </a:solidFill>
              <a:effectLst/>
              <a:latin typeface="+mn-ea"/>
              <a:ea typeface="+mn-ea"/>
              <a:cs typeface="+mn-cs"/>
            </a:rPr>
            <a:t>50</a:t>
          </a:r>
          <a:r>
            <a:rPr kumimoji="1" lang="ja-JP" altLang="en-US" sz="1100" spc="-140" baseline="0">
              <a:solidFill>
                <a:schemeClr val="dk1"/>
              </a:solidFill>
              <a:effectLst/>
              <a:latin typeface="+mn-ea"/>
              <a:ea typeface="+mn-ea"/>
              <a:cs typeface="+mn-cs"/>
            </a:rPr>
            <a:t>年～昭和</a:t>
          </a:r>
          <a:r>
            <a:rPr kumimoji="1" lang="en-US" altLang="ja-JP" sz="1100" spc="-140" baseline="0">
              <a:solidFill>
                <a:schemeClr val="dk1"/>
              </a:solidFill>
              <a:effectLst/>
              <a:latin typeface="+mn-ea"/>
              <a:ea typeface="+mn-ea"/>
              <a:cs typeface="+mn-cs"/>
            </a:rPr>
            <a:t>60</a:t>
          </a:r>
          <a:r>
            <a:rPr kumimoji="1" lang="ja-JP" altLang="en-US" sz="1100" spc="-140" baseline="0">
              <a:solidFill>
                <a:schemeClr val="dk1"/>
              </a:solidFill>
              <a:effectLst/>
              <a:latin typeface="+mn-ea"/>
              <a:ea typeface="+mn-ea"/>
              <a:cs typeface="+mn-cs"/>
            </a:rPr>
            <a:t>年に整備されたものが多く、老朽化が進んでおり、</a:t>
          </a:r>
          <a:r>
            <a:rPr kumimoji="1" lang="ja-JP" altLang="ja-JP" sz="1100" spc="-140" baseline="0">
              <a:solidFill>
                <a:schemeClr val="dk1"/>
              </a:solidFill>
              <a:effectLst/>
              <a:latin typeface="+mn-ea"/>
              <a:ea typeface="+mn-ea"/>
              <a:cs typeface="+mn-cs"/>
            </a:rPr>
            <a:t>類似団体内平均値</a:t>
          </a:r>
          <a:r>
            <a:rPr kumimoji="1" lang="ja-JP" altLang="en-US" sz="1100" spc="-140" baseline="0">
              <a:solidFill>
                <a:schemeClr val="dk1"/>
              </a:solidFill>
              <a:effectLst/>
              <a:latin typeface="+mn-ea"/>
              <a:ea typeface="+mn-ea"/>
              <a:cs typeface="+mn-cs"/>
            </a:rPr>
            <a:t>に近い数値となっている。</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体育館・プール</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a:t>
          </a:r>
          <a:r>
            <a:rPr kumimoji="1" lang="ja-JP" altLang="en-US" sz="1100" spc="-140" baseline="0">
              <a:solidFill>
                <a:schemeClr val="dk1"/>
              </a:solidFill>
              <a:effectLst/>
              <a:latin typeface="+mn-ea"/>
              <a:ea typeface="+mn-ea"/>
              <a:cs typeface="+mn-cs"/>
            </a:rPr>
            <a:t>児童・生徒数が比較的多いため、</a:t>
          </a:r>
          <a:r>
            <a:rPr kumimoji="1" lang="ja-JP" altLang="ja-JP" sz="1100" spc="-140" baseline="0">
              <a:solidFill>
                <a:schemeClr val="dk1"/>
              </a:solidFill>
              <a:effectLst/>
              <a:latin typeface="+mn-ea"/>
              <a:ea typeface="+mn-ea"/>
              <a:cs typeface="+mn-cs"/>
            </a:rPr>
            <a:t>類似団体内平均値を下回っている。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保健センター</a:t>
          </a:r>
          <a:r>
            <a:rPr kumimoji="1" lang="ja-JP"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保健所</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有形固定資産減価償却率は、昭和</a:t>
          </a:r>
          <a:r>
            <a:rPr kumimoji="1" lang="en-US" altLang="ja-JP" sz="1100" spc="-140" baseline="0">
              <a:solidFill>
                <a:schemeClr val="dk1"/>
              </a:solidFill>
              <a:effectLst/>
              <a:latin typeface="+mn-ea"/>
              <a:ea typeface="+mn-ea"/>
              <a:cs typeface="+mn-cs"/>
            </a:rPr>
            <a:t>60</a:t>
          </a:r>
          <a:r>
            <a:rPr kumimoji="1" lang="ja-JP" altLang="ja-JP" sz="1100" spc="-140" baseline="0">
              <a:solidFill>
                <a:schemeClr val="dk1"/>
              </a:solidFill>
              <a:effectLst/>
              <a:latin typeface="+mn-ea"/>
              <a:ea typeface="+mn-ea"/>
              <a:cs typeface="+mn-cs"/>
            </a:rPr>
            <a:t>年に整備</a:t>
          </a:r>
          <a:r>
            <a:rPr kumimoji="1" lang="ja-JP" altLang="en-US" sz="1100" spc="-140" baseline="0">
              <a:solidFill>
                <a:schemeClr val="dk1"/>
              </a:solidFill>
              <a:effectLst/>
              <a:latin typeface="+mn-ea"/>
              <a:ea typeface="+mn-ea"/>
              <a:cs typeface="+mn-cs"/>
            </a:rPr>
            <a:t>し</a:t>
          </a:r>
          <a:r>
            <a:rPr kumimoji="1" lang="ja-JP" altLang="ja-JP" sz="1100" spc="-140" baseline="0">
              <a:solidFill>
                <a:schemeClr val="dk1"/>
              </a:solidFill>
              <a:effectLst/>
              <a:latin typeface="+mn-ea"/>
              <a:ea typeface="+mn-ea"/>
              <a:cs typeface="+mn-cs"/>
            </a:rPr>
            <a:t>、老朽化が進んでおり、類似団体内平均値</a:t>
          </a:r>
          <a:r>
            <a:rPr kumimoji="1" lang="ja-JP" altLang="en-US" sz="1100" spc="-140" baseline="0">
              <a:solidFill>
                <a:schemeClr val="dk1"/>
              </a:solidFill>
              <a:effectLst/>
              <a:latin typeface="+mn-ea"/>
              <a:ea typeface="+mn-ea"/>
              <a:cs typeface="+mn-cs"/>
            </a:rPr>
            <a:t>を大きく上回る</a:t>
          </a:r>
          <a:r>
            <a:rPr kumimoji="1" lang="ja-JP" altLang="ja-JP" sz="1100" spc="-140" baseline="0">
              <a:solidFill>
                <a:schemeClr val="dk1"/>
              </a:solidFill>
              <a:effectLst/>
              <a:latin typeface="+mn-ea"/>
              <a:ea typeface="+mn-ea"/>
              <a:cs typeface="+mn-cs"/>
            </a:rPr>
            <a:t>数値となっている。</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保健センター・保健所</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a:t>
          </a:r>
          <a:r>
            <a:rPr kumimoji="1" lang="ja-JP" altLang="en-US" sz="1100" spc="-140" baseline="0">
              <a:solidFill>
                <a:schemeClr val="dk1"/>
              </a:solidFill>
              <a:effectLst/>
              <a:latin typeface="+mn-ea"/>
              <a:ea typeface="+mn-ea"/>
              <a:cs typeface="+mn-cs"/>
            </a:rPr>
            <a:t>施設数が</a:t>
          </a:r>
          <a:r>
            <a:rPr kumimoji="1" lang="en-US" altLang="ja-JP" sz="1100" spc="-140" baseline="0">
              <a:solidFill>
                <a:schemeClr val="dk1"/>
              </a:solidFill>
              <a:effectLst/>
              <a:latin typeface="+mn-ea"/>
              <a:ea typeface="+mn-ea"/>
              <a:cs typeface="+mn-cs"/>
            </a:rPr>
            <a:t>1</a:t>
          </a:r>
          <a:r>
            <a:rPr kumimoji="1" lang="ja-JP" altLang="en-US" sz="1100" spc="-140" baseline="0">
              <a:solidFill>
                <a:schemeClr val="dk1"/>
              </a:solidFill>
              <a:effectLst/>
              <a:latin typeface="+mn-ea"/>
              <a:ea typeface="+mn-ea"/>
              <a:cs typeface="+mn-cs"/>
            </a:rPr>
            <a:t>ヶ所と少ない</a:t>
          </a:r>
          <a:r>
            <a:rPr kumimoji="1" lang="ja-JP" altLang="ja-JP" sz="1100" spc="-140" baseline="0">
              <a:solidFill>
                <a:schemeClr val="dk1"/>
              </a:solidFill>
              <a:effectLst/>
              <a:latin typeface="+mn-ea"/>
              <a:ea typeface="+mn-ea"/>
              <a:cs typeface="+mn-cs"/>
            </a:rPr>
            <a:t>ため、類似団体内平均値を下回っている。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福祉施設</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平成</a:t>
          </a:r>
          <a:r>
            <a:rPr kumimoji="1" lang="en-US" altLang="ja-JP" sz="1100" spc="-140" baseline="0">
              <a:solidFill>
                <a:schemeClr val="dk1"/>
              </a:solidFill>
              <a:effectLst/>
              <a:latin typeface="+mn-ea"/>
              <a:ea typeface="+mn-ea"/>
              <a:cs typeface="+mn-cs"/>
            </a:rPr>
            <a:t>7</a:t>
          </a:r>
          <a:r>
            <a:rPr kumimoji="1" lang="ja-JP" altLang="ja-JP" sz="1100" spc="-140" baseline="0">
              <a:solidFill>
                <a:schemeClr val="dk1"/>
              </a:solidFill>
              <a:effectLst/>
              <a:latin typeface="+mn-ea"/>
              <a:ea typeface="+mn-ea"/>
              <a:cs typeface="+mn-cs"/>
            </a:rPr>
            <a:t>年</a:t>
          </a:r>
          <a:r>
            <a:rPr kumimoji="1" lang="ja-JP" altLang="en-US" sz="1100" spc="-140" baseline="0">
              <a:solidFill>
                <a:schemeClr val="dk1"/>
              </a:solidFill>
              <a:effectLst/>
              <a:latin typeface="+mn-ea"/>
              <a:ea typeface="+mn-ea"/>
              <a:cs typeface="+mn-cs"/>
            </a:rPr>
            <a:t>～平成</a:t>
          </a:r>
          <a:r>
            <a:rPr kumimoji="1" lang="en-US" altLang="ja-JP" sz="1100" spc="-140" baseline="0">
              <a:solidFill>
                <a:schemeClr val="dk1"/>
              </a:solidFill>
              <a:effectLst/>
              <a:latin typeface="+mn-ea"/>
              <a:ea typeface="+mn-ea"/>
              <a:cs typeface="+mn-cs"/>
            </a:rPr>
            <a:t>13</a:t>
          </a:r>
          <a:r>
            <a:rPr kumimoji="1" lang="ja-JP" altLang="en-US" sz="1100" spc="-140" baseline="0">
              <a:solidFill>
                <a:schemeClr val="dk1"/>
              </a:solidFill>
              <a:effectLst/>
              <a:latin typeface="+mn-ea"/>
              <a:ea typeface="+mn-ea"/>
              <a:cs typeface="+mn-cs"/>
            </a:rPr>
            <a:t>年</a:t>
          </a:r>
          <a:r>
            <a:rPr kumimoji="1" lang="ja-JP" altLang="ja-JP" sz="1100" spc="-140" baseline="0">
              <a:solidFill>
                <a:schemeClr val="dk1"/>
              </a:solidFill>
              <a:effectLst/>
              <a:latin typeface="+mn-ea"/>
              <a:ea typeface="+mn-ea"/>
              <a:cs typeface="+mn-cs"/>
            </a:rPr>
            <a:t>に整備し、老朽化が進んでおり、類似団体内平均値を上回る数値となっている。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福祉施設</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一人当たり面積は、類似団体内平均値</a:t>
          </a:r>
          <a:r>
            <a:rPr kumimoji="1" lang="ja-JP" altLang="en-US" sz="1100" spc="-140" baseline="0">
              <a:solidFill>
                <a:schemeClr val="dk1"/>
              </a:solidFill>
              <a:effectLst/>
              <a:latin typeface="+mn-ea"/>
              <a:ea typeface="+mn-ea"/>
              <a:cs typeface="+mn-cs"/>
            </a:rPr>
            <a:t>に近い数値になって</a:t>
          </a:r>
          <a:r>
            <a:rPr kumimoji="1" lang="ja-JP" altLang="ja-JP" sz="1100" spc="-140" baseline="0">
              <a:solidFill>
                <a:schemeClr val="dk1"/>
              </a:solidFill>
              <a:effectLst/>
              <a:latin typeface="+mn-ea"/>
              <a:ea typeface="+mn-ea"/>
              <a:cs typeface="+mn-cs"/>
            </a:rPr>
            <a:t>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消防</a:t>
          </a:r>
          <a:r>
            <a:rPr kumimoji="1" lang="ja-JP" altLang="ja-JP" sz="1100" spc="-140" baseline="0">
              <a:solidFill>
                <a:schemeClr val="dk1"/>
              </a:solidFill>
              <a:effectLst/>
              <a:latin typeface="+mn-ea"/>
              <a:ea typeface="+mn-ea"/>
              <a:cs typeface="+mn-cs"/>
            </a:rPr>
            <a:t>施設</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昭和</a:t>
          </a:r>
          <a:r>
            <a:rPr kumimoji="1" lang="en-US" altLang="ja-JP" sz="1100" spc="-140" baseline="0">
              <a:solidFill>
                <a:schemeClr val="dk1"/>
              </a:solidFill>
              <a:effectLst/>
              <a:latin typeface="+mn-ea"/>
              <a:ea typeface="+mn-ea"/>
              <a:cs typeface="+mn-cs"/>
            </a:rPr>
            <a:t>52</a:t>
          </a:r>
          <a:r>
            <a:rPr kumimoji="1" lang="ja-JP" altLang="ja-JP" sz="1100" spc="-140" baseline="0">
              <a:solidFill>
                <a:schemeClr val="dk1"/>
              </a:solidFill>
              <a:effectLst/>
              <a:latin typeface="+mn-ea"/>
              <a:ea typeface="+mn-ea"/>
              <a:cs typeface="+mn-cs"/>
            </a:rPr>
            <a:t>年に整備し、老朽化が進んでおり、類似団体内平均値を上回る数値となっている。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消防</a:t>
          </a:r>
          <a:r>
            <a:rPr kumimoji="1" lang="ja-JP" altLang="ja-JP" sz="1100" spc="-140" baseline="0">
              <a:solidFill>
                <a:schemeClr val="dk1"/>
              </a:solidFill>
              <a:effectLst/>
              <a:latin typeface="+mn-ea"/>
              <a:ea typeface="+mn-ea"/>
              <a:cs typeface="+mn-cs"/>
            </a:rPr>
            <a:t>施設</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一人当たり面積は、類似団体内平均値に近い数値になっている。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市民会館</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有形固定資産減価償却率は、昭和</a:t>
          </a:r>
          <a:r>
            <a:rPr kumimoji="1" lang="en-US" altLang="ja-JP" sz="1100" spc="-140" baseline="0">
              <a:solidFill>
                <a:schemeClr val="dk1"/>
              </a:solidFill>
              <a:effectLst/>
              <a:latin typeface="+mn-ea"/>
              <a:ea typeface="+mn-ea"/>
              <a:cs typeface="+mn-cs"/>
            </a:rPr>
            <a:t>50</a:t>
          </a:r>
          <a:r>
            <a:rPr kumimoji="1" lang="ja-JP" altLang="ja-JP" sz="1100" spc="-140" baseline="0">
              <a:solidFill>
                <a:schemeClr val="dk1"/>
              </a:solidFill>
              <a:effectLst/>
              <a:latin typeface="+mn-ea"/>
              <a:ea typeface="+mn-ea"/>
              <a:cs typeface="+mn-cs"/>
            </a:rPr>
            <a:t>年～昭和</a:t>
          </a:r>
          <a:r>
            <a:rPr kumimoji="1" lang="en-US" altLang="ja-JP" sz="1100" spc="-140" baseline="0">
              <a:solidFill>
                <a:schemeClr val="dk1"/>
              </a:solidFill>
              <a:effectLst/>
              <a:latin typeface="+mn-ea"/>
              <a:ea typeface="+mn-ea"/>
              <a:cs typeface="+mn-cs"/>
            </a:rPr>
            <a:t>60</a:t>
          </a:r>
          <a:r>
            <a:rPr kumimoji="1" lang="ja-JP" altLang="ja-JP" sz="1100" spc="-140" baseline="0">
              <a:solidFill>
                <a:schemeClr val="dk1"/>
              </a:solidFill>
              <a:effectLst/>
              <a:latin typeface="+mn-ea"/>
              <a:ea typeface="+mn-ea"/>
              <a:cs typeface="+mn-cs"/>
            </a:rPr>
            <a:t>年に整備されたものが多く、老朽化が進んでおり、類似団体内平均値を上回る数値となっている。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市民会館</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一人当たり面積は、類似団体内平均値に近い数値になっている。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庁舎</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有形固定資産減価償却率は、</a:t>
          </a:r>
          <a:r>
            <a:rPr kumimoji="1" lang="ja-JP" altLang="en-US" sz="1100" spc="-140" baseline="0">
              <a:solidFill>
                <a:schemeClr val="dk1"/>
              </a:solidFill>
              <a:effectLst/>
              <a:latin typeface="+mn-ea"/>
              <a:ea typeface="+mn-ea"/>
              <a:cs typeface="+mn-cs"/>
            </a:rPr>
            <a:t>本庁舎は</a:t>
          </a:r>
          <a:r>
            <a:rPr kumimoji="1" lang="ja-JP" altLang="ja-JP" sz="1100" spc="-140" baseline="0">
              <a:solidFill>
                <a:schemeClr val="dk1"/>
              </a:solidFill>
              <a:effectLst/>
              <a:latin typeface="+mn-ea"/>
              <a:ea typeface="+mn-ea"/>
              <a:cs typeface="+mn-cs"/>
            </a:rPr>
            <a:t>昭和</a:t>
          </a:r>
          <a:r>
            <a:rPr kumimoji="1" lang="en-US" altLang="ja-JP" sz="1100" spc="-140" baseline="0">
              <a:solidFill>
                <a:schemeClr val="dk1"/>
              </a:solidFill>
              <a:effectLst/>
              <a:latin typeface="+mn-ea"/>
              <a:ea typeface="+mn-ea"/>
              <a:cs typeface="+mn-cs"/>
            </a:rPr>
            <a:t>50</a:t>
          </a:r>
          <a:r>
            <a:rPr kumimoji="1" lang="ja-JP" altLang="ja-JP" sz="1100" spc="-140" baseline="0">
              <a:solidFill>
                <a:schemeClr val="dk1"/>
              </a:solidFill>
              <a:effectLst/>
              <a:latin typeface="+mn-ea"/>
              <a:ea typeface="+mn-ea"/>
              <a:cs typeface="+mn-cs"/>
            </a:rPr>
            <a:t>年に整備</a:t>
          </a:r>
          <a:r>
            <a:rPr kumimoji="1" lang="ja-JP" altLang="en-US" sz="1100" spc="-140" baseline="0">
              <a:solidFill>
                <a:schemeClr val="dk1"/>
              </a:solidFill>
              <a:effectLst/>
              <a:latin typeface="+mn-ea"/>
              <a:ea typeface="+mn-ea"/>
              <a:cs typeface="+mn-cs"/>
            </a:rPr>
            <a:t>し</a:t>
          </a:r>
          <a:r>
            <a:rPr kumimoji="1" lang="ja-JP" altLang="ja-JP" sz="1100" spc="-140" baseline="0">
              <a:solidFill>
                <a:schemeClr val="dk1"/>
              </a:solidFill>
              <a:effectLst/>
              <a:latin typeface="+mn-ea"/>
              <a:ea typeface="+mn-ea"/>
              <a:cs typeface="+mn-cs"/>
            </a:rPr>
            <a:t>、老朽化が進んでおり、類似団体内平均値を</a:t>
          </a:r>
          <a:r>
            <a:rPr kumimoji="1" lang="ja-JP" altLang="en-US" sz="1100" spc="-140" baseline="0">
              <a:solidFill>
                <a:schemeClr val="dk1"/>
              </a:solidFill>
              <a:effectLst/>
              <a:latin typeface="+mn-ea"/>
              <a:ea typeface="+mn-ea"/>
              <a:cs typeface="+mn-cs"/>
            </a:rPr>
            <a:t>大きく</a:t>
          </a:r>
          <a:r>
            <a:rPr kumimoji="1" lang="ja-JP" altLang="ja-JP" sz="1100" spc="-140" baseline="0">
              <a:solidFill>
                <a:schemeClr val="dk1"/>
              </a:solidFill>
              <a:effectLst/>
              <a:latin typeface="+mn-ea"/>
              <a:ea typeface="+mn-ea"/>
              <a:cs typeface="+mn-cs"/>
            </a:rPr>
            <a:t>上回る数値となっている。</a:t>
          </a:r>
          <a:r>
            <a:rPr kumimoji="1" lang="en-US" altLang="ja-JP" sz="1100" spc="-140" baseline="0">
              <a:solidFill>
                <a:schemeClr val="dk1"/>
              </a:solidFill>
              <a:effectLst/>
              <a:latin typeface="+mn-ea"/>
              <a:ea typeface="+mn-ea"/>
              <a:cs typeface="+mn-cs"/>
            </a:rPr>
            <a:t>【</a:t>
          </a:r>
          <a:r>
            <a:rPr kumimoji="1" lang="ja-JP" altLang="en-US" sz="1100" spc="-140" baseline="0">
              <a:solidFill>
                <a:schemeClr val="dk1"/>
              </a:solidFill>
              <a:effectLst/>
              <a:latin typeface="+mn-ea"/>
              <a:ea typeface="+mn-ea"/>
              <a:cs typeface="+mn-cs"/>
            </a:rPr>
            <a:t>庁舎</a:t>
          </a:r>
          <a:r>
            <a:rPr kumimoji="1" lang="en-US" altLang="ja-JP" sz="1100" spc="-140" baseline="0">
              <a:solidFill>
                <a:schemeClr val="dk1"/>
              </a:solidFill>
              <a:effectLst/>
              <a:latin typeface="+mn-ea"/>
              <a:ea typeface="+mn-ea"/>
              <a:cs typeface="+mn-cs"/>
            </a:rPr>
            <a:t>】</a:t>
          </a:r>
          <a:r>
            <a:rPr kumimoji="1" lang="ja-JP" altLang="ja-JP" sz="1100" spc="-140" baseline="0">
              <a:solidFill>
                <a:schemeClr val="dk1"/>
              </a:solidFill>
              <a:effectLst/>
              <a:latin typeface="+mn-ea"/>
              <a:ea typeface="+mn-ea"/>
              <a:cs typeface="+mn-cs"/>
            </a:rPr>
            <a:t>一人当たり面積は、施設数が</a:t>
          </a:r>
          <a:r>
            <a:rPr kumimoji="1" lang="en-US" altLang="ja-JP" sz="1100" spc="-140" baseline="0">
              <a:solidFill>
                <a:schemeClr val="dk1"/>
              </a:solidFill>
              <a:effectLst/>
              <a:latin typeface="+mn-ea"/>
              <a:ea typeface="+mn-ea"/>
              <a:cs typeface="+mn-cs"/>
            </a:rPr>
            <a:t>1</a:t>
          </a:r>
          <a:r>
            <a:rPr kumimoji="1" lang="ja-JP" altLang="ja-JP" sz="1100" spc="-140" baseline="0">
              <a:solidFill>
                <a:schemeClr val="dk1"/>
              </a:solidFill>
              <a:effectLst/>
              <a:latin typeface="+mn-ea"/>
              <a:ea typeface="+mn-ea"/>
              <a:cs typeface="+mn-cs"/>
            </a:rPr>
            <a:t>ヶ所と少ないため、類似団体内平均値を</a:t>
          </a:r>
          <a:r>
            <a:rPr kumimoji="1" lang="ja-JP" altLang="en-US" sz="1100" spc="-140" baseline="0">
              <a:solidFill>
                <a:schemeClr val="dk1"/>
              </a:solidFill>
              <a:effectLst/>
              <a:latin typeface="+mn-ea"/>
              <a:ea typeface="+mn-ea"/>
              <a:cs typeface="+mn-cs"/>
            </a:rPr>
            <a:t>大きく</a:t>
          </a:r>
          <a:r>
            <a:rPr kumimoji="1" lang="ja-JP" altLang="ja-JP" sz="1100" spc="-140" baseline="0">
              <a:solidFill>
                <a:schemeClr val="dk1"/>
              </a:solidFill>
              <a:effectLst/>
              <a:latin typeface="+mn-ea"/>
              <a:ea typeface="+mn-ea"/>
              <a:cs typeface="+mn-cs"/>
            </a:rPr>
            <a:t>下回っている。</a:t>
          </a:r>
          <a:endParaRPr lang="ja-JP" altLang="ja-JP" sz="1100" spc="-140" baseline="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spc="-100" baseline="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当町の財政力指数は、</a:t>
          </a:r>
          <a:r>
            <a:rPr kumimoji="1" lang="ja-JP" altLang="ja-JP" sz="1100">
              <a:solidFill>
                <a:schemeClr val="dk1"/>
              </a:solidFill>
              <a:effectLst/>
              <a:latin typeface="+mn-lt"/>
              <a:ea typeface="+mn-ea"/>
              <a:cs typeface="+mn-cs"/>
            </a:rPr>
            <a:t>大型事業所（工業団地）を有しており、類似団体を上回る税収があるため</a:t>
          </a:r>
          <a:r>
            <a:rPr kumimoji="1" lang="en-US" altLang="ja-JP" sz="1100">
              <a:solidFill>
                <a:schemeClr val="dk1"/>
              </a:solidFill>
              <a:effectLst/>
              <a:latin typeface="+mn-lt"/>
              <a:ea typeface="+mn-ea"/>
              <a:cs typeface="+mn-cs"/>
            </a:rPr>
            <a:t>0.73</a:t>
          </a:r>
          <a:r>
            <a:rPr kumimoji="1" lang="ja-JP" altLang="ja-JP" sz="1100">
              <a:solidFill>
                <a:schemeClr val="dk1"/>
              </a:solidFill>
              <a:effectLst/>
              <a:latin typeface="+mn-lt"/>
              <a:ea typeface="+mn-ea"/>
              <a:cs typeface="+mn-cs"/>
            </a:rPr>
            <a:t>となっている。平成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低下し、以降横ばいにある。平成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年度は、基準財政収入額が固定資産税の伸びにより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増加しているが、基準財政需要額も公債費の増加により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増加しているため、前年度同額の数値となっている。今後も税の徴収強化（</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％の向上）等により歳入の確保に努める。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1" name="直線コネクタ 70"/>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75293</xdr:rowOff>
    </xdr:to>
    <xdr:cxnSp macro="">
      <xdr:nvCxnSpPr>
        <xdr:cNvPr id="74" name="直線コネクタ 73"/>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6" name="テキスト ボックス 75"/>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75293</xdr:rowOff>
    </xdr:to>
    <xdr:cxnSp macro="">
      <xdr:nvCxnSpPr>
        <xdr:cNvPr id="77" name="直線コネクタ 76"/>
        <xdr:cNvCxnSpPr/>
      </xdr:nvCxnSpPr>
      <xdr:spPr>
        <a:xfrm>
          <a:off x="2336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75293</xdr:rowOff>
    </xdr:to>
    <xdr:cxnSp macro="">
      <xdr:nvCxnSpPr>
        <xdr:cNvPr id="80" name="直線コネクタ 79"/>
        <xdr:cNvCxnSpPr/>
      </xdr:nvCxnSpPr>
      <xdr:spPr>
        <a:xfrm>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82" name="テキスト ボックス 81"/>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の経常収支比率</a:t>
          </a:r>
          <a:r>
            <a:rPr kumimoji="1" lang="ja-JP" altLang="ja-JP" sz="1100">
              <a:solidFill>
                <a:schemeClr val="dk1"/>
              </a:solidFill>
              <a:effectLst/>
              <a:latin typeface="+mn-lt"/>
              <a:ea typeface="+mn-ea"/>
              <a:cs typeface="+mn-cs"/>
            </a:rPr>
            <a:t>は、類似団体を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％下回っている。、平成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％と前年比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しているのは、経常一般財源においては、人件費が共済費負担金</a:t>
          </a:r>
          <a:r>
            <a:rPr kumimoji="1" lang="ja-JP" altLang="en-US" sz="1100">
              <a:solidFill>
                <a:schemeClr val="dk1"/>
              </a:solidFill>
              <a:effectLst/>
              <a:latin typeface="+mn-lt"/>
              <a:ea typeface="+mn-ea"/>
              <a:cs typeface="+mn-cs"/>
            </a:rPr>
            <a:t>掛金</a:t>
          </a:r>
          <a:r>
            <a:rPr kumimoji="1" lang="ja-JP" altLang="ja-JP" sz="1100">
              <a:solidFill>
                <a:schemeClr val="dk1"/>
              </a:solidFill>
              <a:effectLst/>
              <a:latin typeface="+mn-lt"/>
              <a:ea typeface="+mn-ea"/>
              <a:cs typeface="+mn-cs"/>
            </a:rPr>
            <a:t>率の</a:t>
          </a:r>
          <a:r>
            <a:rPr kumimoji="1" lang="ja-JP" altLang="en-US" sz="1100">
              <a:solidFill>
                <a:schemeClr val="dk1"/>
              </a:solidFill>
              <a:effectLst/>
              <a:latin typeface="+mn-lt"/>
              <a:ea typeface="+mn-ea"/>
              <a:cs typeface="+mn-cs"/>
            </a:rPr>
            <a:t>引上げ</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退職者の増加による</a:t>
          </a:r>
          <a:r>
            <a:rPr kumimoji="1" lang="ja-JP" altLang="ja-JP" sz="1100">
              <a:solidFill>
                <a:schemeClr val="dk1"/>
              </a:solidFill>
              <a:effectLst/>
              <a:latin typeface="+mn-lt"/>
              <a:ea typeface="+mn-ea"/>
              <a:cs typeface="+mn-cs"/>
            </a:rPr>
            <a:t>県退職手当組合負担金の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等により大幅な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百万円）となっているのが主な要因である。</a:t>
          </a:r>
          <a:endParaRPr lang="ja-JP" altLang="ja-JP" sz="1400">
            <a:effectLst/>
          </a:endParaRPr>
        </a:p>
        <a:p>
          <a:r>
            <a:rPr kumimoji="1" lang="ja-JP" altLang="ja-JP" sz="1100">
              <a:solidFill>
                <a:schemeClr val="dk1"/>
              </a:solidFill>
              <a:effectLst/>
              <a:latin typeface="+mn-lt"/>
              <a:ea typeface="+mn-ea"/>
              <a:cs typeface="+mn-cs"/>
            </a:rPr>
            <a:t>　また、特別会計への繰出金については、</a:t>
          </a:r>
          <a:r>
            <a:rPr kumimoji="1" lang="ja-JP" altLang="en-US" sz="1100">
              <a:solidFill>
                <a:schemeClr val="dk1"/>
              </a:solidFill>
              <a:effectLst/>
              <a:latin typeface="+mn-lt"/>
              <a:ea typeface="+mn-ea"/>
              <a:cs typeface="+mn-cs"/>
            </a:rPr>
            <a:t>後期高齢者医療事業特別会計への繰出金が約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介護</a:t>
          </a:r>
          <a:r>
            <a:rPr kumimoji="1" lang="ja-JP" altLang="en-US" sz="1100">
              <a:solidFill>
                <a:schemeClr val="dk1"/>
              </a:solidFill>
              <a:effectLst/>
              <a:latin typeface="+mn-lt"/>
              <a:ea typeface="+mn-ea"/>
              <a:cs typeface="+mn-cs"/>
            </a:rPr>
            <a:t>保険事業特別</a:t>
          </a:r>
          <a:r>
            <a:rPr kumimoji="1" lang="ja-JP" altLang="ja-JP" sz="1100">
              <a:solidFill>
                <a:schemeClr val="dk1"/>
              </a:solidFill>
              <a:effectLst/>
              <a:latin typeface="+mn-lt"/>
              <a:ea typeface="+mn-ea"/>
              <a:cs typeface="+mn-cs"/>
            </a:rPr>
            <a:t>会計への繰出金が約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となっている。今後、社会保障関係経費の扶助費及び</a:t>
          </a:r>
          <a:r>
            <a:rPr kumimoji="1" lang="ja-JP" altLang="en-US" sz="1100">
              <a:solidFill>
                <a:schemeClr val="dk1"/>
              </a:solidFill>
              <a:effectLst/>
              <a:latin typeface="+mn-lt"/>
              <a:ea typeface="+mn-ea"/>
              <a:cs typeface="+mn-cs"/>
            </a:rPr>
            <a:t>特別会計への繰出金、</a:t>
          </a:r>
          <a:r>
            <a:rPr kumimoji="1" lang="ja-JP" altLang="ja-JP" sz="1100">
              <a:solidFill>
                <a:schemeClr val="dk1"/>
              </a:solidFill>
              <a:effectLst/>
              <a:latin typeface="+mn-lt"/>
              <a:ea typeface="+mn-ea"/>
              <a:cs typeface="+mn-cs"/>
            </a:rPr>
            <a:t>公債費の増加が見込まれ経常収支比率の悪化が懸念される。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62</xdr:row>
      <xdr:rowOff>169926</xdr:rowOff>
    </xdr:to>
    <xdr:cxnSp macro="">
      <xdr:nvCxnSpPr>
        <xdr:cNvPr id="132" name="直線コネクタ 131"/>
        <xdr:cNvCxnSpPr/>
      </xdr:nvCxnSpPr>
      <xdr:spPr>
        <a:xfrm>
          <a:off x="4114800" y="1079017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99822</xdr:rowOff>
    </xdr:to>
    <xdr:cxnSp macro="">
      <xdr:nvCxnSpPr>
        <xdr:cNvPr id="135" name="直線コネクタ 134"/>
        <xdr:cNvCxnSpPr/>
      </xdr:nvCxnSpPr>
      <xdr:spPr>
        <a:xfrm flipV="1">
          <a:off x="3225800" y="107901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77978</xdr:rowOff>
    </xdr:to>
    <xdr:cxnSp macro="">
      <xdr:nvCxnSpPr>
        <xdr:cNvPr id="138" name="直線コネクタ 137"/>
        <xdr:cNvCxnSpPr/>
      </xdr:nvCxnSpPr>
      <xdr:spPr>
        <a:xfrm flipV="1">
          <a:off x="2336800" y="1090117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40" name="テキスト ボックス 139"/>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77978</xdr:rowOff>
    </xdr:to>
    <xdr:cxnSp macro="">
      <xdr:nvCxnSpPr>
        <xdr:cNvPr id="141" name="直線コネクタ 140"/>
        <xdr:cNvCxnSpPr/>
      </xdr:nvCxnSpPr>
      <xdr:spPr>
        <a:xfrm>
          <a:off x="1447800" y="1083360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51" name="楕円 150"/>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135653</xdr:rowOff>
    </xdr:from>
    <xdr:ext cx="762000" cy="259045"/>
    <xdr:sp macro="" textlink="">
      <xdr:nvSpPr>
        <xdr:cNvPr id="152" name="財政構造の弾力性該当値テキスト"/>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3" name="楕円 152"/>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4" name="テキスト ボックス 153"/>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5" name="楕円 154"/>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6" name="テキスト ボックス 155"/>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7" name="楕円 156"/>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8" name="テキスト ボックス 157"/>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60" name="テキスト ボックス 159"/>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当町の人口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物件費等</a:t>
          </a:r>
          <a:r>
            <a:rPr kumimoji="1" lang="ja-JP" altLang="en-US" sz="1100">
              <a:solidFill>
                <a:schemeClr val="dk1"/>
              </a:solidFill>
              <a:effectLst/>
              <a:latin typeface="+mn-lt"/>
              <a:ea typeface="+mn-ea"/>
              <a:cs typeface="+mn-cs"/>
            </a:rPr>
            <a:t>決算</a:t>
          </a:r>
          <a:r>
            <a:rPr kumimoji="1" lang="ja-JP" altLang="ja-JP" sz="1100">
              <a:solidFill>
                <a:schemeClr val="dk1"/>
              </a:solidFill>
              <a:effectLst/>
              <a:latin typeface="+mn-lt"/>
              <a:ea typeface="+mn-ea"/>
              <a:cs typeface="+mn-cs"/>
            </a:rPr>
            <a:t>額は類似団体平均を大きく下回った結果となっている。人口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人当たりの決算額は、前年より</a:t>
          </a:r>
          <a:r>
            <a:rPr kumimoji="1" lang="en-US" altLang="ja-JP" sz="1100">
              <a:solidFill>
                <a:schemeClr val="dk1"/>
              </a:solidFill>
              <a:effectLst/>
              <a:latin typeface="+mn-lt"/>
              <a:ea typeface="+mn-ea"/>
              <a:cs typeface="+mn-cs"/>
            </a:rPr>
            <a:t>1,593</a:t>
          </a:r>
          <a:r>
            <a:rPr kumimoji="1" lang="ja-JP" altLang="ja-JP" sz="1100">
              <a:solidFill>
                <a:schemeClr val="dk1"/>
              </a:solidFill>
              <a:effectLst/>
              <a:latin typeface="+mn-lt"/>
              <a:ea typeface="+mn-ea"/>
              <a:cs typeface="+mn-cs"/>
            </a:rPr>
            <a:t>円の増となった。前年を上回った原因は、共済組合負担金</a:t>
          </a:r>
          <a:r>
            <a:rPr kumimoji="1" lang="ja-JP" altLang="en-US" sz="1100">
              <a:solidFill>
                <a:schemeClr val="dk1"/>
              </a:solidFill>
              <a:effectLst/>
              <a:latin typeface="+mn-lt"/>
              <a:ea typeface="+mn-ea"/>
              <a:cs typeface="+mn-cs"/>
            </a:rPr>
            <a:t>掛金率の引上げによる増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及び退職者の増加による</a:t>
          </a:r>
          <a:r>
            <a:rPr kumimoji="1" lang="ja-JP" altLang="ja-JP" sz="1100">
              <a:solidFill>
                <a:schemeClr val="dk1"/>
              </a:solidFill>
              <a:effectLst/>
              <a:latin typeface="+mn-lt"/>
              <a:ea typeface="+mn-ea"/>
              <a:cs typeface="+mn-cs"/>
            </a:rPr>
            <a:t>退職手当組合負担金の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百万円）等により、人件費は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となっているが、地方創生推進事業費（</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百万円）や自治体情報セキュリティ強化委託料（</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したこと等により物件費が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人件費・物件費の合計では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百万円の増となっている。今後も行財政改革の推進により一層の経費削減に努めていく。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139467</xdr:rowOff>
    </xdr:from>
    <xdr:to>
      <xdr:col>23</xdr:col>
      <xdr:colOff>133350</xdr:colOff>
      <xdr:row>81</xdr:row>
      <xdr:rowOff>152281</xdr:rowOff>
    </xdr:to>
    <xdr:cxnSp macro="">
      <xdr:nvCxnSpPr>
        <xdr:cNvPr id="195" name="直線コネクタ 194"/>
        <xdr:cNvCxnSpPr/>
      </xdr:nvCxnSpPr>
      <xdr:spPr>
        <a:xfrm>
          <a:off x="4114800" y="14026917"/>
          <a:ext cx="8382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166966</xdr:rowOff>
    </xdr:from>
    <xdr:ext cx="762000" cy="259045"/>
    <xdr:sp macro="" textlink="">
      <xdr:nvSpPr>
        <xdr:cNvPr id="196" name="人件費・物件費等の状況平均値テキスト"/>
        <xdr:cNvSpPr txBox="1"/>
      </xdr:nvSpPr>
      <xdr:spPr>
        <a:xfrm>
          <a:off x="5041900" y="1422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124997</xdr:rowOff>
    </xdr:from>
    <xdr:to>
      <xdr:col>19</xdr:col>
      <xdr:colOff>133350</xdr:colOff>
      <xdr:row>81</xdr:row>
      <xdr:rowOff>139467</xdr:rowOff>
    </xdr:to>
    <xdr:cxnSp macro="">
      <xdr:nvCxnSpPr>
        <xdr:cNvPr id="198" name="直線コネクタ 197"/>
        <xdr:cNvCxnSpPr/>
      </xdr:nvCxnSpPr>
      <xdr:spPr>
        <a:xfrm>
          <a:off x="3225800" y="14012447"/>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99223</xdr:rowOff>
    </xdr:from>
    <xdr:ext cx="736600" cy="259045"/>
    <xdr:sp macro="" textlink="">
      <xdr:nvSpPr>
        <xdr:cNvPr id="200" name="テキスト ボックス 199"/>
        <xdr:cNvSpPr txBox="1"/>
      </xdr:nvSpPr>
      <xdr:spPr>
        <a:xfrm>
          <a:off x="3733800" y="1432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124997</xdr:rowOff>
    </xdr:from>
    <xdr:to>
      <xdr:col>15</xdr:col>
      <xdr:colOff>82550</xdr:colOff>
      <xdr:row>81</xdr:row>
      <xdr:rowOff>131021</xdr:rowOff>
    </xdr:to>
    <xdr:cxnSp macro="">
      <xdr:nvCxnSpPr>
        <xdr:cNvPr id="201" name="直線コネクタ 200"/>
        <xdr:cNvCxnSpPr/>
      </xdr:nvCxnSpPr>
      <xdr:spPr>
        <a:xfrm flipV="1">
          <a:off x="2336800" y="14012447"/>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12428</xdr:rowOff>
    </xdr:from>
    <xdr:ext cx="762000" cy="259045"/>
    <xdr:sp macro="" textlink="">
      <xdr:nvSpPr>
        <xdr:cNvPr id="203" name="テキスト ボックス 202"/>
        <xdr:cNvSpPr txBox="1"/>
      </xdr:nvSpPr>
      <xdr:spPr>
        <a:xfrm>
          <a:off x="2844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25107</xdr:rowOff>
    </xdr:from>
    <xdr:to>
      <xdr:col>11</xdr:col>
      <xdr:colOff>31750</xdr:colOff>
      <xdr:row>81</xdr:row>
      <xdr:rowOff>131021</xdr:rowOff>
    </xdr:to>
    <xdr:cxnSp macro="">
      <xdr:nvCxnSpPr>
        <xdr:cNvPr id="204" name="直線コネクタ 203"/>
        <xdr:cNvCxnSpPr/>
      </xdr:nvCxnSpPr>
      <xdr:spPr>
        <a:xfrm>
          <a:off x="1447800" y="13912557"/>
          <a:ext cx="889000" cy="1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154472</xdr:rowOff>
    </xdr:from>
    <xdr:ext cx="762000" cy="259045"/>
    <xdr:sp macro="" textlink="">
      <xdr:nvSpPr>
        <xdr:cNvPr id="206" name="テキスト ボックス 205"/>
        <xdr:cNvSpPr txBox="1"/>
      </xdr:nvSpPr>
      <xdr:spPr>
        <a:xfrm>
          <a:off x="1955800" y="142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66405</xdr:rowOff>
    </xdr:from>
    <xdr:ext cx="762000" cy="259045"/>
    <xdr:sp macro="" textlink="">
      <xdr:nvSpPr>
        <xdr:cNvPr id="208" name="テキスト ボックス 207"/>
        <xdr:cNvSpPr txBox="1"/>
      </xdr:nvSpPr>
      <xdr:spPr>
        <a:xfrm>
          <a:off x="1066800" y="1412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101481</xdr:rowOff>
    </xdr:from>
    <xdr:to>
      <xdr:col>23</xdr:col>
      <xdr:colOff>184150</xdr:colOff>
      <xdr:row>82</xdr:row>
      <xdr:rowOff>31631</xdr:rowOff>
    </xdr:to>
    <xdr:sp macro="" textlink="">
      <xdr:nvSpPr>
        <xdr:cNvPr id="214" name="楕円 213"/>
        <xdr:cNvSpPr/>
      </xdr:nvSpPr>
      <xdr:spPr>
        <a:xfrm>
          <a:off x="4902200" y="139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118008</xdr:rowOff>
    </xdr:from>
    <xdr:ext cx="762000" cy="259045"/>
    <xdr:sp macro="" textlink="">
      <xdr:nvSpPr>
        <xdr:cNvPr id="215" name="人件費・物件費等の状況該当値テキスト"/>
        <xdr:cNvSpPr txBox="1"/>
      </xdr:nvSpPr>
      <xdr:spPr>
        <a:xfrm>
          <a:off x="5041900" y="1383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88667</xdr:rowOff>
    </xdr:from>
    <xdr:to>
      <xdr:col>19</xdr:col>
      <xdr:colOff>184150</xdr:colOff>
      <xdr:row>82</xdr:row>
      <xdr:rowOff>18817</xdr:rowOff>
    </xdr:to>
    <xdr:sp macro="" textlink="">
      <xdr:nvSpPr>
        <xdr:cNvPr id="216" name="楕円 215"/>
        <xdr:cNvSpPr/>
      </xdr:nvSpPr>
      <xdr:spPr>
        <a:xfrm>
          <a:off x="4064000" y="13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28994</xdr:rowOff>
    </xdr:from>
    <xdr:ext cx="736600" cy="259045"/>
    <xdr:sp macro="" textlink="">
      <xdr:nvSpPr>
        <xdr:cNvPr id="217" name="テキスト ボックス 216"/>
        <xdr:cNvSpPr txBox="1"/>
      </xdr:nvSpPr>
      <xdr:spPr>
        <a:xfrm>
          <a:off x="3733800" y="13744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74197</xdr:rowOff>
    </xdr:from>
    <xdr:to>
      <xdr:col>15</xdr:col>
      <xdr:colOff>133350</xdr:colOff>
      <xdr:row>82</xdr:row>
      <xdr:rowOff>4347</xdr:rowOff>
    </xdr:to>
    <xdr:sp macro="" textlink="">
      <xdr:nvSpPr>
        <xdr:cNvPr id="218" name="楕円 217"/>
        <xdr:cNvSpPr/>
      </xdr:nvSpPr>
      <xdr:spPr>
        <a:xfrm>
          <a:off x="3175000" y="139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14524</xdr:rowOff>
    </xdr:from>
    <xdr:ext cx="762000" cy="259045"/>
    <xdr:sp macro="" textlink="">
      <xdr:nvSpPr>
        <xdr:cNvPr id="219" name="テキスト ボックス 218"/>
        <xdr:cNvSpPr txBox="1"/>
      </xdr:nvSpPr>
      <xdr:spPr>
        <a:xfrm>
          <a:off x="2844800" y="1373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80221</xdr:rowOff>
    </xdr:from>
    <xdr:to>
      <xdr:col>11</xdr:col>
      <xdr:colOff>82550</xdr:colOff>
      <xdr:row>82</xdr:row>
      <xdr:rowOff>10371</xdr:rowOff>
    </xdr:to>
    <xdr:sp macro="" textlink="">
      <xdr:nvSpPr>
        <xdr:cNvPr id="220" name="楕円 219"/>
        <xdr:cNvSpPr/>
      </xdr:nvSpPr>
      <xdr:spPr>
        <a:xfrm>
          <a:off x="2286000" y="139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20548</xdr:rowOff>
    </xdr:from>
    <xdr:ext cx="762000" cy="259045"/>
    <xdr:sp macro="" textlink="">
      <xdr:nvSpPr>
        <xdr:cNvPr id="221" name="テキスト ボックス 220"/>
        <xdr:cNvSpPr txBox="1"/>
      </xdr:nvSpPr>
      <xdr:spPr>
        <a:xfrm>
          <a:off x="1955800" y="1373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145757</xdr:rowOff>
    </xdr:from>
    <xdr:to>
      <xdr:col>7</xdr:col>
      <xdr:colOff>31750</xdr:colOff>
      <xdr:row>81</xdr:row>
      <xdr:rowOff>75907</xdr:rowOff>
    </xdr:to>
    <xdr:sp macro="" textlink="">
      <xdr:nvSpPr>
        <xdr:cNvPr id="222" name="楕円 221"/>
        <xdr:cNvSpPr/>
      </xdr:nvSpPr>
      <xdr:spPr>
        <a:xfrm>
          <a:off x="1397000" y="138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86084</xdr:rowOff>
    </xdr:from>
    <xdr:ext cx="762000" cy="259045"/>
    <xdr:sp macro="" textlink="">
      <xdr:nvSpPr>
        <xdr:cNvPr id="223" name="テキスト ボックス 222"/>
        <xdr:cNvSpPr txBox="1"/>
      </xdr:nvSpPr>
      <xdr:spPr>
        <a:xfrm>
          <a:off x="1066800" y="136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当町の</a:t>
          </a:r>
          <a:r>
            <a:rPr kumimoji="1" lang="ja-JP" altLang="ja-JP" sz="1100">
              <a:solidFill>
                <a:schemeClr val="dk1"/>
              </a:solidFill>
              <a:effectLst/>
              <a:latin typeface="+mn-lt"/>
              <a:ea typeface="+mn-ea"/>
              <a:cs typeface="+mn-cs"/>
            </a:rPr>
            <a:t>ラスパイレス指数は類似団体の中では比較的高い水準にあるが、要因として、国が平成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年度まで実施した昇給抑制措置があげられる。平成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月に国と同様の給与構造改革を実施し、今までラスパイレス指数を高めていた高齢層の給与を抑制した。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a:t>
          </a:r>
          <a:r>
            <a:rPr kumimoji="1" lang="ja-JP" altLang="en-US" sz="1100">
              <a:solidFill>
                <a:schemeClr val="dk1"/>
              </a:solidFill>
              <a:effectLst/>
              <a:latin typeface="+mn-lt"/>
              <a:ea typeface="+mn-ea"/>
              <a:cs typeface="+mn-cs"/>
            </a:rPr>
            <a:t>同数</a:t>
          </a:r>
          <a:r>
            <a:rPr kumimoji="1" lang="ja-JP" altLang="ja-JP" sz="1100">
              <a:solidFill>
                <a:schemeClr val="dk1"/>
              </a:solidFill>
              <a:effectLst/>
              <a:latin typeface="+mn-lt"/>
              <a:ea typeface="+mn-ea"/>
              <a:cs typeface="+mn-cs"/>
            </a:rPr>
            <a:t>となっているが、今後も、人事院勧告や財政状況の見通し、近隣市町の動向を踏まえて、より一層の給与の適正化に努めていく。</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「ラスパイレス指数」は、地方公務員給与実態調査に基づくものであるが、当該資料作成時点（平成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月末時点）において、平成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年度調査結果が未公表のため、前年度の数値を引用している。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57" name="直線コネクタ 256"/>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87</xdr:row>
      <xdr:rowOff>158045</xdr:rowOff>
    </xdr:to>
    <xdr:cxnSp macro="">
      <xdr:nvCxnSpPr>
        <xdr:cNvPr id="260" name="直線コネクタ 259"/>
        <xdr:cNvCxnSpPr/>
      </xdr:nvCxnSpPr>
      <xdr:spPr>
        <a:xfrm flipV="1">
          <a:off x="15290800" y="150339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87</xdr:row>
      <xdr:rowOff>158045</xdr:rowOff>
    </xdr:to>
    <xdr:cxnSp macro="">
      <xdr:nvCxnSpPr>
        <xdr:cNvPr id="263" name="直線コネクタ 262"/>
        <xdr:cNvCxnSpPr/>
      </xdr:nvCxnSpPr>
      <xdr:spPr>
        <a:xfrm>
          <a:off x="14401800" y="1507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87</xdr:row>
      <xdr:rowOff>158045</xdr:rowOff>
    </xdr:to>
    <xdr:cxnSp macro="">
      <xdr:nvCxnSpPr>
        <xdr:cNvPr id="266" name="直線コネクタ 265"/>
        <xdr:cNvCxnSpPr/>
      </xdr:nvCxnSpPr>
      <xdr:spPr>
        <a:xfrm>
          <a:off x="13512800" y="1507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8" name="テキスト ボックス 267"/>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0" name="テキスト ボックス 269"/>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6" name="楕円 275"/>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7"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8" name="楕円 277"/>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9" name="テキスト ボックス 278"/>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4" name="楕円 283"/>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5" name="テキスト ボックス 284"/>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当町の</a:t>
          </a:r>
          <a:r>
            <a:rPr kumimoji="1" lang="ja-JP" altLang="ja-JP" sz="1100">
              <a:solidFill>
                <a:schemeClr val="dk1"/>
              </a:solidFill>
              <a:effectLst/>
              <a:latin typeface="+mn-lt"/>
              <a:ea typeface="+mn-ea"/>
              <a:cs typeface="+mn-cs"/>
            </a:rPr>
            <a:t>人口千人当たり職員数は、類似団体平均を下回っている。</a:t>
          </a:r>
          <a:r>
            <a:rPr kumimoji="1" lang="ja-JP" altLang="en-US" sz="1100">
              <a:solidFill>
                <a:schemeClr val="dk1"/>
              </a:solidFill>
              <a:effectLst/>
              <a:latin typeface="+mn-lt"/>
              <a:ea typeface="+mn-ea"/>
              <a:cs typeface="+mn-cs"/>
            </a:rPr>
            <a:t>前年度から増加しているのは人口が減少したためである。</a:t>
          </a:r>
          <a:endParaRPr lang="ja-JP" altLang="ja-JP" sz="1400">
            <a:effectLst/>
          </a:endParaRPr>
        </a:p>
        <a:p>
          <a:r>
            <a:rPr kumimoji="1" lang="ja-JP" altLang="ja-JP" sz="1100">
              <a:solidFill>
                <a:schemeClr val="dk1"/>
              </a:solidFill>
              <a:effectLst/>
              <a:latin typeface="+mn-lt"/>
              <a:ea typeface="+mn-ea"/>
              <a:cs typeface="+mn-cs"/>
            </a:rPr>
            <a:t>　第３次定員適正化計画（</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人減員目標に対し計画を大きく上回る</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人の減員と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人減員目標に対し</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人の減員となった。現在、第５次定員適正化計画</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に基づき、現数を維持しながら効率的な行政運営に努めているが、今後も退職者数に応じた新規採用を行うなど、適正な人員の確保に努める。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152037</xdr:rowOff>
    </xdr:from>
    <xdr:to>
      <xdr:col>81</xdr:col>
      <xdr:colOff>44450</xdr:colOff>
      <xdr:row>59</xdr:row>
      <xdr:rowOff>160655</xdr:rowOff>
    </xdr:to>
    <xdr:cxnSp macro="">
      <xdr:nvCxnSpPr>
        <xdr:cNvPr id="322" name="直線コネクタ 321"/>
        <xdr:cNvCxnSpPr/>
      </xdr:nvCxnSpPr>
      <xdr:spPr>
        <a:xfrm>
          <a:off x="16179800" y="1026758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3" name="定員管理の状況平均値テキスト"/>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157208</xdr:rowOff>
    </xdr:to>
    <xdr:cxnSp macro="">
      <xdr:nvCxnSpPr>
        <xdr:cNvPr id="325" name="直線コネクタ 324"/>
        <xdr:cNvCxnSpPr/>
      </xdr:nvCxnSpPr>
      <xdr:spPr>
        <a:xfrm flipV="1">
          <a:off x="15290800" y="102675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7" name="テキスト ボックス 326"/>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155484</xdr:rowOff>
    </xdr:from>
    <xdr:to>
      <xdr:col>72</xdr:col>
      <xdr:colOff>203200</xdr:colOff>
      <xdr:row>59</xdr:row>
      <xdr:rowOff>157208</xdr:rowOff>
    </xdr:to>
    <xdr:cxnSp macro="">
      <xdr:nvCxnSpPr>
        <xdr:cNvPr id="328" name="直線コネクタ 327"/>
        <xdr:cNvCxnSpPr/>
      </xdr:nvCxnSpPr>
      <xdr:spPr>
        <a:xfrm>
          <a:off x="14401800" y="1027103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30" name="テキスト ボックス 329"/>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155484</xdr:rowOff>
    </xdr:from>
    <xdr:to>
      <xdr:col>68</xdr:col>
      <xdr:colOff>152400</xdr:colOff>
      <xdr:row>59</xdr:row>
      <xdr:rowOff>160655</xdr:rowOff>
    </xdr:to>
    <xdr:cxnSp macro="">
      <xdr:nvCxnSpPr>
        <xdr:cNvPr id="331" name="直線コネクタ 330"/>
        <xdr:cNvCxnSpPr/>
      </xdr:nvCxnSpPr>
      <xdr:spPr>
        <a:xfrm flipV="1">
          <a:off x="13512800" y="10271034"/>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160944</xdr:rowOff>
    </xdr:from>
    <xdr:ext cx="762000" cy="259045"/>
    <xdr:sp macro="" textlink="">
      <xdr:nvSpPr>
        <xdr:cNvPr id="333" name="テキスト ボックス 332"/>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41" name="楕円 340"/>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2" name="定員管理の状況該当値テキスト"/>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43" name="楕円 342"/>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44" name="テキスト ボックス 343"/>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106408</xdr:rowOff>
    </xdr:from>
    <xdr:to>
      <xdr:col>73</xdr:col>
      <xdr:colOff>44450</xdr:colOff>
      <xdr:row>60</xdr:row>
      <xdr:rowOff>36558</xdr:rowOff>
    </xdr:to>
    <xdr:sp macro="" textlink="">
      <xdr:nvSpPr>
        <xdr:cNvPr id="345" name="楕円 344"/>
        <xdr:cNvSpPr/>
      </xdr:nvSpPr>
      <xdr:spPr>
        <a:xfrm>
          <a:off x="15240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46735</xdr:rowOff>
    </xdr:from>
    <xdr:ext cx="762000" cy="259045"/>
    <xdr:sp macro="" textlink="">
      <xdr:nvSpPr>
        <xdr:cNvPr id="346" name="テキスト ボックス 345"/>
        <xdr:cNvSpPr txBox="1"/>
      </xdr:nvSpPr>
      <xdr:spPr>
        <a:xfrm>
          <a:off x="14909800" y="999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104684</xdr:rowOff>
    </xdr:from>
    <xdr:to>
      <xdr:col>68</xdr:col>
      <xdr:colOff>203200</xdr:colOff>
      <xdr:row>60</xdr:row>
      <xdr:rowOff>34834</xdr:rowOff>
    </xdr:to>
    <xdr:sp macro="" textlink="">
      <xdr:nvSpPr>
        <xdr:cNvPr id="347" name="楕円 346"/>
        <xdr:cNvSpPr/>
      </xdr:nvSpPr>
      <xdr:spPr>
        <a:xfrm>
          <a:off x="14351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45011</xdr:rowOff>
    </xdr:from>
    <xdr:ext cx="762000" cy="259045"/>
    <xdr:sp macro="" textlink="">
      <xdr:nvSpPr>
        <xdr:cNvPr id="348" name="テキスト ボックス 347"/>
        <xdr:cNvSpPr txBox="1"/>
      </xdr:nvSpPr>
      <xdr:spPr>
        <a:xfrm>
          <a:off x="14020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9" name="楕円 348"/>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50" name="テキスト ボックス 349"/>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pc="-100" baseline="0">
              <a:solidFill>
                <a:schemeClr val="dk1"/>
              </a:solidFill>
              <a:effectLst/>
              <a:latin typeface="+mn-lt"/>
              <a:ea typeface="+mn-ea"/>
              <a:cs typeface="+mn-cs"/>
            </a:rPr>
            <a:t>　当町の</a:t>
          </a:r>
          <a:r>
            <a:rPr kumimoji="1" lang="ja-JP" altLang="ja-JP" sz="1100" spc="-100" baseline="0">
              <a:solidFill>
                <a:schemeClr val="dk1"/>
              </a:solidFill>
              <a:effectLst/>
              <a:latin typeface="+mn-lt"/>
              <a:ea typeface="+mn-ea"/>
              <a:cs typeface="+mn-cs"/>
            </a:rPr>
            <a:t>実質公債費比率は、平成</a:t>
          </a:r>
          <a:r>
            <a:rPr kumimoji="1" lang="en-US" altLang="ja-JP" sz="1100" spc="-100" baseline="0">
              <a:solidFill>
                <a:schemeClr val="dk1"/>
              </a:solidFill>
              <a:effectLst/>
              <a:latin typeface="+mn-lt"/>
              <a:ea typeface="+mn-ea"/>
              <a:cs typeface="+mn-cs"/>
            </a:rPr>
            <a:t>28</a:t>
          </a:r>
          <a:r>
            <a:rPr kumimoji="1" lang="ja-JP" altLang="ja-JP" sz="1100" spc="-100" baseline="0">
              <a:solidFill>
                <a:schemeClr val="dk1"/>
              </a:solidFill>
              <a:effectLst/>
              <a:latin typeface="+mn-lt"/>
              <a:ea typeface="+mn-ea"/>
              <a:cs typeface="+mn-cs"/>
            </a:rPr>
            <a:t>年度の</a:t>
          </a:r>
          <a:r>
            <a:rPr kumimoji="1" lang="en-US" altLang="ja-JP" sz="1100" spc="-100" baseline="0">
              <a:solidFill>
                <a:schemeClr val="dk1"/>
              </a:solidFill>
              <a:effectLst/>
              <a:latin typeface="+mn-lt"/>
              <a:ea typeface="+mn-ea"/>
              <a:cs typeface="+mn-cs"/>
            </a:rPr>
            <a:t>12.0</a:t>
          </a:r>
          <a:r>
            <a:rPr kumimoji="1" lang="ja-JP" altLang="ja-JP" sz="1100" spc="-100" baseline="0">
              <a:solidFill>
                <a:schemeClr val="dk1"/>
              </a:solidFill>
              <a:effectLst/>
              <a:latin typeface="+mn-lt"/>
              <a:ea typeface="+mn-ea"/>
              <a:cs typeface="+mn-cs"/>
            </a:rPr>
            <a:t>％から平成</a:t>
          </a:r>
          <a:r>
            <a:rPr kumimoji="1" lang="en-US" altLang="ja-JP" sz="1100" spc="-100" baseline="0">
              <a:solidFill>
                <a:schemeClr val="dk1"/>
              </a:solidFill>
              <a:effectLst/>
              <a:latin typeface="+mn-lt"/>
              <a:ea typeface="+mn-ea"/>
              <a:cs typeface="+mn-cs"/>
            </a:rPr>
            <a:t>29</a:t>
          </a:r>
          <a:r>
            <a:rPr kumimoji="1" lang="ja-JP" altLang="ja-JP" sz="1100" spc="-100" baseline="0">
              <a:solidFill>
                <a:schemeClr val="dk1"/>
              </a:solidFill>
              <a:effectLst/>
              <a:latin typeface="+mn-lt"/>
              <a:ea typeface="+mn-ea"/>
              <a:cs typeface="+mn-cs"/>
            </a:rPr>
            <a:t>年度は</a:t>
          </a:r>
          <a:r>
            <a:rPr kumimoji="1" lang="en-US" altLang="ja-JP" sz="1100" spc="-100" baseline="0">
              <a:solidFill>
                <a:schemeClr val="dk1"/>
              </a:solidFill>
              <a:effectLst/>
              <a:latin typeface="+mn-lt"/>
              <a:ea typeface="+mn-ea"/>
              <a:cs typeface="+mn-cs"/>
            </a:rPr>
            <a:t>11.5%</a:t>
          </a:r>
          <a:r>
            <a:rPr kumimoji="1" lang="ja-JP" altLang="ja-JP" sz="1100" spc="-100" baseline="0">
              <a:solidFill>
                <a:schemeClr val="dk1"/>
              </a:solidFill>
              <a:effectLst/>
              <a:latin typeface="+mn-lt"/>
              <a:ea typeface="+mn-ea"/>
              <a:cs typeface="+mn-cs"/>
            </a:rPr>
            <a:t>となっており、</a:t>
          </a:r>
          <a:r>
            <a:rPr kumimoji="1" lang="en-US" altLang="ja-JP" sz="1100" spc="-100" baseline="0">
              <a:solidFill>
                <a:schemeClr val="dk1"/>
              </a:solidFill>
              <a:effectLst/>
              <a:latin typeface="+mn-lt"/>
              <a:ea typeface="+mn-ea"/>
              <a:cs typeface="+mn-cs"/>
            </a:rPr>
            <a:t>0.5</a:t>
          </a:r>
          <a:r>
            <a:rPr kumimoji="1" lang="ja-JP" altLang="ja-JP" sz="1100" spc="-100" baseline="0">
              <a:solidFill>
                <a:schemeClr val="dk1"/>
              </a:solidFill>
              <a:effectLst/>
              <a:latin typeface="+mn-lt"/>
              <a:ea typeface="+mn-ea"/>
              <a:cs typeface="+mn-cs"/>
            </a:rPr>
            <a:t>％改善している。改善の主な要因としては、</a:t>
          </a:r>
          <a:r>
            <a:rPr kumimoji="1" lang="ja-JP" altLang="en-US" sz="1100" spc="-100" baseline="0">
              <a:solidFill>
                <a:schemeClr val="dk1"/>
              </a:solidFill>
              <a:effectLst/>
              <a:latin typeface="+mn-lt"/>
              <a:ea typeface="+mn-ea"/>
              <a:cs typeface="+mn-cs"/>
            </a:rPr>
            <a:t>事業費補正により基準財政需要額に算入された公債費が</a:t>
          </a:r>
          <a:r>
            <a:rPr kumimoji="1" lang="en-US" altLang="ja-JP" sz="1100" spc="-100" baseline="0">
              <a:solidFill>
                <a:schemeClr val="dk1"/>
              </a:solidFill>
              <a:effectLst/>
              <a:latin typeface="+mn-lt"/>
              <a:ea typeface="+mn-ea"/>
              <a:cs typeface="+mn-cs"/>
            </a:rPr>
            <a:t>25</a:t>
          </a:r>
          <a:r>
            <a:rPr kumimoji="1" lang="ja-JP" altLang="ja-JP" sz="1100" spc="-100" baseline="0">
              <a:solidFill>
                <a:schemeClr val="dk1"/>
              </a:solidFill>
              <a:effectLst/>
              <a:latin typeface="+mn-lt"/>
              <a:ea typeface="+mn-ea"/>
              <a:cs typeface="+mn-cs"/>
            </a:rPr>
            <a:t>百万円</a:t>
          </a:r>
          <a:r>
            <a:rPr kumimoji="1" lang="ja-JP" altLang="en-US" sz="1100" spc="-100" baseline="0">
              <a:solidFill>
                <a:schemeClr val="dk1"/>
              </a:solidFill>
              <a:effectLst/>
              <a:latin typeface="+mn-lt"/>
              <a:ea typeface="+mn-ea"/>
              <a:cs typeface="+mn-cs"/>
            </a:rPr>
            <a:t>、災害復旧費等に係る基準財政需要額が</a:t>
          </a:r>
          <a:r>
            <a:rPr kumimoji="1" lang="en-US" altLang="ja-JP" sz="1100" spc="-100" baseline="0">
              <a:solidFill>
                <a:schemeClr val="dk1"/>
              </a:solidFill>
              <a:effectLst/>
              <a:latin typeface="+mn-lt"/>
              <a:ea typeface="+mn-ea"/>
              <a:cs typeface="+mn-cs"/>
            </a:rPr>
            <a:t>24</a:t>
          </a:r>
          <a:r>
            <a:rPr kumimoji="1" lang="ja-JP" altLang="en-US" sz="1100" spc="-100" baseline="0">
              <a:solidFill>
                <a:schemeClr val="dk1"/>
              </a:solidFill>
              <a:effectLst/>
              <a:latin typeface="+mn-lt"/>
              <a:ea typeface="+mn-ea"/>
              <a:cs typeface="+mn-cs"/>
            </a:rPr>
            <a:t>百万円増加</a:t>
          </a:r>
          <a:r>
            <a:rPr kumimoji="1" lang="ja-JP" altLang="ja-JP" sz="1100" spc="-100" baseline="0">
              <a:solidFill>
                <a:schemeClr val="dk1"/>
              </a:solidFill>
              <a:effectLst/>
              <a:latin typeface="+mn-lt"/>
              <a:ea typeface="+mn-ea"/>
              <a:cs typeface="+mn-cs"/>
            </a:rPr>
            <a:t>したことによるものである。</a:t>
          </a:r>
          <a:endParaRPr lang="ja-JP" altLang="ja-JP" sz="1400" spc="-100" baseline="0">
            <a:effectLst/>
          </a:endParaRPr>
        </a:p>
        <a:p>
          <a:r>
            <a:rPr kumimoji="1" lang="ja-JP" altLang="ja-JP" sz="1100" spc="-100" baseline="0">
              <a:solidFill>
                <a:schemeClr val="dk1"/>
              </a:solidFill>
              <a:effectLst/>
              <a:latin typeface="+mn-lt"/>
              <a:ea typeface="+mn-ea"/>
              <a:cs typeface="+mn-cs"/>
            </a:rPr>
            <a:t>　類似団体との比較では、公営企業債等の繰入見込額が多いため平均を上回っているものと考えられる。公営企業への繰入金については、</a:t>
          </a:r>
          <a:r>
            <a:rPr kumimoji="1" lang="ja-JP" altLang="en-US" sz="1100" spc="-100" baseline="0">
              <a:solidFill>
                <a:schemeClr val="dk1"/>
              </a:solidFill>
              <a:effectLst/>
              <a:latin typeface="+mn-lt"/>
              <a:ea typeface="+mn-ea"/>
              <a:cs typeface="+mn-cs"/>
            </a:rPr>
            <a:t>下水道事業の減少及び下水道資本費平準化債の活用等</a:t>
          </a:r>
          <a:r>
            <a:rPr kumimoji="1" lang="ja-JP" altLang="ja-JP" sz="1100" spc="-100" baseline="0">
              <a:solidFill>
                <a:schemeClr val="dk1"/>
              </a:solidFill>
              <a:effectLst/>
              <a:latin typeface="+mn-lt"/>
              <a:ea typeface="+mn-ea"/>
              <a:cs typeface="+mn-cs"/>
            </a:rPr>
            <a:t>により減少していく見込みである</a:t>
          </a:r>
          <a:r>
            <a:rPr kumimoji="1" lang="ja-JP" altLang="en-US" sz="1100" spc="-100" baseline="0">
              <a:solidFill>
                <a:schemeClr val="dk1"/>
              </a:solidFill>
              <a:effectLst/>
              <a:latin typeface="+mn-lt"/>
              <a:ea typeface="+mn-ea"/>
              <a:cs typeface="+mn-cs"/>
            </a:rPr>
            <a:t>が</a:t>
          </a:r>
          <a:r>
            <a:rPr kumimoji="1" lang="ja-JP" altLang="ja-JP" sz="1100" spc="-100" baseline="0">
              <a:solidFill>
                <a:schemeClr val="dk1"/>
              </a:solidFill>
              <a:effectLst/>
              <a:latin typeface="+mn-lt"/>
              <a:ea typeface="+mn-ea"/>
              <a:cs typeface="+mn-cs"/>
            </a:rPr>
            <a:t>、地方債の元利償還金については、福崎駅周辺整備等</a:t>
          </a:r>
          <a:r>
            <a:rPr kumimoji="1" lang="ja-JP" altLang="en-US" sz="1100" spc="-100" baseline="0">
              <a:solidFill>
                <a:schemeClr val="dk1"/>
              </a:solidFill>
              <a:effectLst/>
              <a:latin typeface="+mn-lt"/>
              <a:ea typeface="+mn-ea"/>
              <a:cs typeface="+mn-cs"/>
            </a:rPr>
            <a:t>大型事業</a:t>
          </a:r>
          <a:r>
            <a:rPr kumimoji="1" lang="ja-JP" altLang="ja-JP" sz="1100" spc="-100" baseline="0">
              <a:solidFill>
                <a:schemeClr val="dk1"/>
              </a:solidFill>
              <a:effectLst/>
              <a:latin typeface="+mn-lt"/>
              <a:ea typeface="+mn-ea"/>
              <a:cs typeface="+mn-cs"/>
            </a:rPr>
            <a:t>の元利償還金が今後増加していくため、</a:t>
          </a:r>
          <a:r>
            <a:rPr kumimoji="1" lang="ja-JP" altLang="en-US" sz="1100" spc="-100" baseline="0">
              <a:solidFill>
                <a:schemeClr val="dk1"/>
              </a:solidFill>
              <a:effectLst/>
              <a:latin typeface="+mn-lt"/>
              <a:ea typeface="+mn-ea"/>
              <a:cs typeface="+mn-cs"/>
            </a:rPr>
            <a:t>実質公債費比率は</a:t>
          </a:r>
          <a:r>
            <a:rPr kumimoji="1" lang="ja-JP" altLang="ja-JP" sz="1100" spc="-100" baseline="0">
              <a:solidFill>
                <a:schemeClr val="dk1"/>
              </a:solidFill>
              <a:effectLst/>
              <a:latin typeface="+mn-lt"/>
              <a:ea typeface="+mn-ea"/>
              <a:cs typeface="+mn-cs"/>
            </a:rPr>
            <a:t>平成</a:t>
          </a:r>
          <a:r>
            <a:rPr kumimoji="1" lang="en-US" altLang="ja-JP" sz="1100" spc="-100" baseline="0">
              <a:solidFill>
                <a:schemeClr val="dk1"/>
              </a:solidFill>
              <a:effectLst/>
              <a:latin typeface="+mn-lt"/>
              <a:ea typeface="+mn-ea"/>
              <a:cs typeface="+mn-cs"/>
            </a:rPr>
            <a:t>36</a:t>
          </a:r>
          <a:r>
            <a:rPr kumimoji="1" lang="ja-JP" altLang="ja-JP" sz="1100" spc="-100" baseline="0">
              <a:solidFill>
                <a:schemeClr val="dk1"/>
              </a:solidFill>
              <a:effectLst/>
              <a:latin typeface="+mn-lt"/>
              <a:ea typeface="+mn-ea"/>
              <a:cs typeface="+mn-cs"/>
            </a:rPr>
            <a:t>年度</a:t>
          </a:r>
          <a:r>
            <a:rPr kumimoji="1" lang="ja-JP" altLang="en-US" sz="1100" spc="-100" baseline="0">
              <a:solidFill>
                <a:schemeClr val="dk1"/>
              </a:solidFill>
              <a:effectLst/>
              <a:latin typeface="+mn-lt"/>
              <a:ea typeface="+mn-ea"/>
              <a:cs typeface="+mn-cs"/>
            </a:rPr>
            <a:t>までは増加すると</a:t>
          </a:r>
          <a:r>
            <a:rPr kumimoji="1" lang="ja-JP" altLang="ja-JP" sz="1100" spc="-100" baseline="0">
              <a:solidFill>
                <a:schemeClr val="dk1"/>
              </a:solidFill>
              <a:effectLst/>
              <a:latin typeface="+mn-lt"/>
              <a:ea typeface="+mn-ea"/>
              <a:cs typeface="+mn-cs"/>
            </a:rPr>
            <a:t>見込んでいる。</a:t>
          </a:r>
          <a:endParaRPr lang="ja-JP" altLang="ja-JP" sz="1400" spc="-100" baseline="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46990</xdr:rowOff>
    </xdr:to>
    <xdr:cxnSp macro="">
      <xdr:nvCxnSpPr>
        <xdr:cNvPr id="382" name="直線コネクタ 381"/>
        <xdr:cNvCxnSpPr/>
      </xdr:nvCxnSpPr>
      <xdr:spPr>
        <a:xfrm flipV="1">
          <a:off x="16179800" y="73710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83"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56642</xdr:rowOff>
    </xdr:to>
    <xdr:cxnSp macro="">
      <xdr:nvCxnSpPr>
        <xdr:cNvPr id="385" name="直線コネクタ 384"/>
        <xdr:cNvCxnSpPr/>
      </xdr:nvCxnSpPr>
      <xdr:spPr>
        <a:xfrm flipV="1">
          <a:off x="15290800" y="74193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170959</xdr:rowOff>
    </xdr:from>
    <xdr:ext cx="736600" cy="259045"/>
    <xdr:sp macro="" textlink="">
      <xdr:nvSpPr>
        <xdr:cNvPr id="387" name="テキスト ボックス 386"/>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56642</xdr:rowOff>
    </xdr:to>
    <xdr:cxnSp macro="">
      <xdr:nvCxnSpPr>
        <xdr:cNvPr id="388" name="直線コネクタ 387"/>
        <xdr:cNvCxnSpPr/>
      </xdr:nvCxnSpPr>
      <xdr:spPr>
        <a:xfrm>
          <a:off x="14401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0" name="テキスト ボックス 389"/>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37338</xdr:rowOff>
    </xdr:to>
    <xdr:cxnSp macro="">
      <xdr:nvCxnSpPr>
        <xdr:cNvPr id="391" name="直線コネクタ 390"/>
        <xdr:cNvCxnSpPr/>
      </xdr:nvCxnSpPr>
      <xdr:spPr>
        <a:xfrm>
          <a:off x="13512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124985</xdr:rowOff>
    </xdr:from>
    <xdr:ext cx="762000" cy="259045"/>
    <xdr:sp macro="" textlink="">
      <xdr:nvSpPr>
        <xdr:cNvPr id="393" name="テキスト ボックス 392"/>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4" name="フローチャート: 判断 393"/>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30751</xdr:rowOff>
    </xdr:from>
    <xdr:ext cx="762000" cy="259045"/>
    <xdr:sp macro="" textlink="">
      <xdr:nvSpPr>
        <xdr:cNvPr id="395" name="テキスト ボックス 394"/>
        <xdr:cNvSpPr txBox="1"/>
      </xdr:nvSpPr>
      <xdr:spPr>
        <a:xfrm>
          <a:off x="13131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1" name="楕円 400"/>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2"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3" name="楕円 402"/>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4" name="テキスト ボックス 403"/>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405" name="楕円 404"/>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06" name="テキスト ボックス 405"/>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7" name="楕円 406"/>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8" name="テキスト ボックス 407"/>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9" name="楕円 408"/>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10" name="テキスト ボックス 409"/>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当町の将来負担比率は、前年度に比べ</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改善している。この要因は、地方債現在高が</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百万円増加（臨時財政対策債、福崎駅周辺整備事業等）したが、下水道事業の減少により、公営企業債等繰入見込額が</a:t>
          </a:r>
          <a:r>
            <a:rPr kumimoji="1" lang="en-US" altLang="ja-JP" sz="1100">
              <a:solidFill>
                <a:schemeClr val="dk1"/>
              </a:solidFill>
              <a:effectLst/>
              <a:latin typeface="+mn-lt"/>
              <a:ea typeface="+mn-ea"/>
              <a:cs typeface="+mn-cs"/>
            </a:rPr>
            <a:t>562</a:t>
          </a:r>
          <a:r>
            <a:rPr kumimoji="1" lang="ja-JP" altLang="ja-JP" sz="1100">
              <a:solidFill>
                <a:schemeClr val="dk1"/>
              </a:solidFill>
              <a:effectLst/>
              <a:latin typeface="+mn-lt"/>
              <a:ea typeface="+mn-ea"/>
              <a:cs typeface="+mn-cs"/>
            </a:rPr>
            <a:t>百万円減少、</a:t>
          </a:r>
          <a:r>
            <a:rPr kumimoji="1" lang="ja-JP" altLang="en-US" sz="1100">
              <a:solidFill>
                <a:schemeClr val="dk1"/>
              </a:solidFill>
              <a:effectLst/>
              <a:latin typeface="+mn-lt"/>
              <a:ea typeface="+mn-ea"/>
              <a:cs typeface="+mn-cs"/>
            </a:rPr>
            <a:t>退職による職員の入替で退職手当負担見込額が</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百万円の減少、</a:t>
          </a:r>
          <a:r>
            <a:rPr kumimoji="1" lang="ja-JP" altLang="ja-JP" sz="1100">
              <a:solidFill>
                <a:schemeClr val="dk1"/>
              </a:solidFill>
              <a:effectLst/>
              <a:latin typeface="+mn-lt"/>
              <a:ea typeface="+mn-ea"/>
              <a:cs typeface="+mn-cs"/>
            </a:rPr>
            <a:t>ふるさと応援寄附金の増加で、充当可能基金が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百万円増加したため。類似団体平均との比較では、約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倍と大きな開きとなってきている。これは、下水道事業の推進により公営企業債等が増えたもので、対策として、財政調整基金への積立を平成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百万円行い、将来負担比率の改善に努めたが、今後も一層の行政改革の推進及び税収の確保を行い、財政の健全化に努める。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7315</xdr:rowOff>
    </xdr:to>
    <xdr:cxnSp macro="">
      <xdr:nvCxnSpPr>
        <xdr:cNvPr id="437" name="直線コネクタ 436"/>
        <xdr:cNvCxnSpPr/>
      </xdr:nvCxnSpPr>
      <xdr:spPr>
        <a:xfrm flipV="1">
          <a:off x="17018000" y="2451100"/>
          <a:ext cx="0" cy="1328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150842</xdr:rowOff>
    </xdr:from>
    <xdr:ext cx="762000" cy="259045"/>
    <xdr:sp macro="" textlink="">
      <xdr:nvSpPr>
        <xdr:cNvPr id="438" name="将来負担の状況最小値テキスト"/>
        <xdr:cNvSpPr txBox="1"/>
      </xdr:nvSpPr>
      <xdr:spPr>
        <a:xfrm>
          <a:off x="17106900" y="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7315</xdr:rowOff>
    </xdr:from>
    <xdr:to>
      <xdr:col>81</xdr:col>
      <xdr:colOff>133350</xdr:colOff>
      <xdr:row>22</xdr:row>
      <xdr:rowOff>7315</xdr:rowOff>
    </xdr:to>
    <xdr:cxnSp macro="">
      <xdr:nvCxnSpPr>
        <xdr:cNvPr id="439" name="直線コネクタ 438"/>
        <xdr:cNvCxnSpPr/>
      </xdr:nvCxnSpPr>
      <xdr:spPr>
        <a:xfrm>
          <a:off x="16929100" y="377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7315</xdr:rowOff>
    </xdr:from>
    <xdr:to>
      <xdr:col>81</xdr:col>
      <xdr:colOff>44450</xdr:colOff>
      <xdr:row>22</xdr:row>
      <xdr:rowOff>65227</xdr:rowOff>
    </xdr:to>
    <xdr:cxnSp macro="">
      <xdr:nvCxnSpPr>
        <xdr:cNvPr id="442" name="直線コネクタ 441"/>
        <xdr:cNvCxnSpPr/>
      </xdr:nvCxnSpPr>
      <xdr:spPr>
        <a:xfrm flipV="1">
          <a:off x="16179800" y="3779215"/>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67429</xdr:rowOff>
    </xdr:from>
    <xdr:ext cx="762000" cy="259045"/>
    <xdr:sp macro="" textlink="">
      <xdr:nvSpPr>
        <xdr:cNvPr id="443" name="将来負担の状況平均値テキスト"/>
        <xdr:cNvSpPr txBox="1"/>
      </xdr:nvSpPr>
      <xdr:spPr>
        <a:xfrm>
          <a:off x="17106900" y="263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50902</xdr:rowOff>
    </xdr:from>
    <xdr:to>
      <xdr:col>81</xdr:col>
      <xdr:colOff>95250</xdr:colOff>
      <xdr:row>16</xdr:row>
      <xdr:rowOff>152502</xdr:rowOff>
    </xdr:to>
    <xdr:sp macro="" textlink="">
      <xdr:nvSpPr>
        <xdr:cNvPr id="444" name="フローチャート: 判断 443"/>
        <xdr:cNvSpPr/>
      </xdr:nvSpPr>
      <xdr:spPr>
        <a:xfrm>
          <a:off x="16967200" y="279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65227</xdr:rowOff>
    </xdr:from>
    <xdr:to>
      <xdr:col>77</xdr:col>
      <xdr:colOff>44450</xdr:colOff>
      <xdr:row>22</xdr:row>
      <xdr:rowOff>164643</xdr:rowOff>
    </xdr:to>
    <xdr:cxnSp macro="">
      <xdr:nvCxnSpPr>
        <xdr:cNvPr id="445" name="直線コネクタ 444"/>
        <xdr:cNvCxnSpPr/>
      </xdr:nvCxnSpPr>
      <xdr:spPr>
        <a:xfrm flipV="1">
          <a:off x="15290800" y="3837127"/>
          <a:ext cx="889000" cy="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90475</xdr:rowOff>
    </xdr:from>
    <xdr:to>
      <xdr:col>77</xdr:col>
      <xdr:colOff>95250</xdr:colOff>
      <xdr:row>17</xdr:row>
      <xdr:rowOff>20625</xdr:rowOff>
    </xdr:to>
    <xdr:sp macro="" textlink="">
      <xdr:nvSpPr>
        <xdr:cNvPr id="446" name="フローチャート: 判断 445"/>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30802</xdr:rowOff>
    </xdr:from>
    <xdr:ext cx="736600" cy="259045"/>
    <xdr:sp macro="" textlink="">
      <xdr:nvSpPr>
        <xdr:cNvPr id="447" name="テキスト ボックス 446"/>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159817</xdr:rowOff>
    </xdr:from>
    <xdr:to>
      <xdr:col>72</xdr:col>
      <xdr:colOff>203200</xdr:colOff>
      <xdr:row>22</xdr:row>
      <xdr:rowOff>164643</xdr:rowOff>
    </xdr:to>
    <xdr:cxnSp macro="">
      <xdr:nvCxnSpPr>
        <xdr:cNvPr id="448" name="直線コネクタ 447"/>
        <xdr:cNvCxnSpPr/>
      </xdr:nvCxnSpPr>
      <xdr:spPr>
        <a:xfrm>
          <a:off x="14401800" y="393171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90475</xdr:rowOff>
    </xdr:from>
    <xdr:to>
      <xdr:col>73</xdr:col>
      <xdr:colOff>44450</xdr:colOff>
      <xdr:row>17</xdr:row>
      <xdr:rowOff>20625</xdr:rowOff>
    </xdr:to>
    <xdr:sp macro="" textlink="">
      <xdr:nvSpPr>
        <xdr:cNvPr id="449" name="フローチャート: 判断 448"/>
        <xdr:cNvSpPr/>
      </xdr:nvSpPr>
      <xdr:spPr>
        <a:xfrm>
          <a:off x="15240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30802</xdr:rowOff>
    </xdr:from>
    <xdr:ext cx="762000" cy="259045"/>
    <xdr:sp macro="" textlink="">
      <xdr:nvSpPr>
        <xdr:cNvPr id="450" name="テキスト ボックス 449"/>
        <xdr:cNvSpPr txBox="1"/>
      </xdr:nvSpPr>
      <xdr:spPr>
        <a:xfrm>
          <a:off x="14909800" y="26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23368</xdr:rowOff>
    </xdr:from>
    <xdr:to>
      <xdr:col>68</xdr:col>
      <xdr:colOff>152400</xdr:colOff>
      <xdr:row>22</xdr:row>
      <xdr:rowOff>159817</xdr:rowOff>
    </xdr:to>
    <xdr:cxnSp macro="">
      <xdr:nvCxnSpPr>
        <xdr:cNvPr id="451" name="直線コネクタ 450"/>
        <xdr:cNvCxnSpPr/>
      </xdr:nvCxnSpPr>
      <xdr:spPr>
        <a:xfrm>
          <a:off x="13512800" y="3623818"/>
          <a:ext cx="889000" cy="3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127152</xdr:rowOff>
    </xdr:from>
    <xdr:to>
      <xdr:col>68</xdr:col>
      <xdr:colOff>203200</xdr:colOff>
      <xdr:row>17</xdr:row>
      <xdr:rowOff>57302</xdr:rowOff>
    </xdr:to>
    <xdr:sp macro="" textlink="">
      <xdr:nvSpPr>
        <xdr:cNvPr id="452" name="フローチャート: 判断 451"/>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67479</xdr:rowOff>
    </xdr:from>
    <xdr:ext cx="762000" cy="259045"/>
    <xdr:sp macro="" textlink="">
      <xdr:nvSpPr>
        <xdr:cNvPr id="453" name="テキスト ボックス 452"/>
        <xdr:cNvSpPr txBox="1"/>
      </xdr:nvSpPr>
      <xdr:spPr>
        <a:xfrm>
          <a:off x="14020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54" name="フローチャート: 判断 453"/>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124426</xdr:rowOff>
    </xdr:from>
    <xdr:ext cx="762000" cy="259045"/>
    <xdr:sp macro="" textlink="">
      <xdr:nvSpPr>
        <xdr:cNvPr id="455" name="テキスト ボックス 454"/>
        <xdr:cNvSpPr txBox="1"/>
      </xdr:nvSpPr>
      <xdr:spPr>
        <a:xfrm>
          <a:off x="13131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127965</xdr:rowOff>
    </xdr:from>
    <xdr:to>
      <xdr:col>81</xdr:col>
      <xdr:colOff>95250</xdr:colOff>
      <xdr:row>22</xdr:row>
      <xdr:rowOff>58115</xdr:rowOff>
    </xdr:to>
    <xdr:sp macro="" textlink="">
      <xdr:nvSpPr>
        <xdr:cNvPr id="461" name="楕円 460"/>
        <xdr:cNvSpPr/>
      </xdr:nvSpPr>
      <xdr:spPr>
        <a:xfrm>
          <a:off x="16967200" y="37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23842</xdr:rowOff>
    </xdr:from>
    <xdr:ext cx="762000" cy="259045"/>
    <xdr:sp macro="" textlink="">
      <xdr:nvSpPr>
        <xdr:cNvPr id="462" name="将来負担の状況該当値テキスト"/>
        <xdr:cNvSpPr txBox="1"/>
      </xdr:nvSpPr>
      <xdr:spPr>
        <a:xfrm>
          <a:off x="17106900" y="362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14427</xdr:rowOff>
    </xdr:from>
    <xdr:to>
      <xdr:col>77</xdr:col>
      <xdr:colOff>95250</xdr:colOff>
      <xdr:row>22</xdr:row>
      <xdr:rowOff>116027</xdr:rowOff>
    </xdr:to>
    <xdr:sp macro="" textlink="">
      <xdr:nvSpPr>
        <xdr:cNvPr id="463" name="楕円 462"/>
        <xdr:cNvSpPr/>
      </xdr:nvSpPr>
      <xdr:spPr>
        <a:xfrm>
          <a:off x="16129000" y="3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100804</xdr:rowOff>
    </xdr:from>
    <xdr:ext cx="736600" cy="259045"/>
    <xdr:sp macro="" textlink="">
      <xdr:nvSpPr>
        <xdr:cNvPr id="464" name="テキスト ボックス 463"/>
        <xdr:cNvSpPr txBox="1"/>
      </xdr:nvSpPr>
      <xdr:spPr>
        <a:xfrm>
          <a:off x="15798800" y="387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113843</xdr:rowOff>
    </xdr:from>
    <xdr:to>
      <xdr:col>73</xdr:col>
      <xdr:colOff>44450</xdr:colOff>
      <xdr:row>23</xdr:row>
      <xdr:rowOff>43993</xdr:rowOff>
    </xdr:to>
    <xdr:sp macro="" textlink="">
      <xdr:nvSpPr>
        <xdr:cNvPr id="465" name="楕円 464"/>
        <xdr:cNvSpPr/>
      </xdr:nvSpPr>
      <xdr:spPr>
        <a:xfrm>
          <a:off x="152400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28770</xdr:rowOff>
    </xdr:from>
    <xdr:ext cx="762000" cy="259045"/>
    <xdr:sp macro="" textlink="">
      <xdr:nvSpPr>
        <xdr:cNvPr id="466" name="テキスト ボックス 465"/>
        <xdr:cNvSpPr txBox="1"/>
      </xdr:nvSpPr>
      <xdr:spPr>
        <a:xfrm>
          <a:off x="14909800" y="39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109017</xdr:rowOff>
    </xdr:from>
    <xdr:to>
      <xdr:col>68</xdr:col>
      <xdr:colOff>203200</xdr:colOff>
      <xdr:row>23</xdr:row>
      <xdr:rowOff>39167</xdr:rowOff>
    </xdr:to>
    <xdr:sp macro="" textlink="">
      <xdr:nvSpPr>
        <xdr:cNvPr id="467" name="楕円 466"/>
        <xdr:cNvSpPr/>
      </xdr:nvSpPr>
      <xdr:spPr>
        <a:xfrm>
          <a:off x="14351000" y="3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23944</xdr:rowOff>
    </xdr:from>
    <xdr:ext cx="762000" cy="259045"/>
    <xdr:sp macro="" textlink="">
      <xdr:nvSpPr>
        <xdr:cNvPr id="468" name="テキスト ボックス 467"/>
        <xdr:cNvSpPr txBox="1"/>
      </xdr:nvSpPr>
      <xdr:spPr>
        <a:xfrm>
          <a:off x="14020800" y="396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144018</xdr:rowOff>
    </xdr:from>
    <xdr:to>
      <xdr:col>64</xdr:col>
      <xdr:colOff>152400</xdr:colOff>
      <xdr:row>21</xdr:row>
      <xdr:rowOff>74168</xdr:rowOff>
    </xdr:to>
    <xdr:sp macro="" textlink="">
      <xdr:nvSpPr>
        <xdr:cNvPr id="469" name="楕円 468"/>
        <xdr:cNvSpPr/>
      </xdr:nvSpPr>
      <xdr:spPr>
        <a:xfrm>
          <a:off x="13462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58945</xdr:rowOff>
    </xdr:from>
    <xdr:ext cx="762000" cy="259045"/>
    <xdr:sp macro="" textlink="">
      <xdr:nvSpPr>
        <xdr:cNvPr id="470" name="テキスト ボックス 469"/>
        <xdr:cNvSpPr txBox="1"/>
      </xdr:nvSpPr>
      <xdr:spPr>
        <a:xfrm>
          <a:off x="13131800" y="36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spc="-100" baseline="0">
              <a:solidFill>
                <a:schemeClr val="dk1"/>
              </a:solidFill>
              <a:effectLst/>
              <a:latin typeface="+mn-lt"/>
              <a:ea typeface="+mn-ea"/>
              <a:cs typeface="+mn-cs"/>
            </a:rPr>
            <a:t>　当町は、</a:t>
          </a:r>
          <a:r>
            <a:rPr kumimoji="1" lang="ja-JP" altLang="ja-JP" sz="1050" spc="-100" baseline="0">
              <a:solidFill>
                <a:schemeClr val="dk1"/>
              </a:solidFill>
              <a:effectLst/>
              <a:latin typeface="+mn-lt"/>
              <a:ea typeface="+mn-ea"/>
              <a:cs typeface="+mn-cs"/>
            </a:rPr>
            <a:t>職員数や手当の水準が類似団体平均と比較して低いために、人件費に係る経常収支比率は低くなっている。主に、ごみ・し尿処理業務及び常備消防業務を一部事務組合や事務委託において実施していることや、直営で行っている幼児園や老人ホームも保育料などの特定収入を人件費に充てているためである。</a:t>
          </a:r>
          <a:endParaRPr kumimoji="1" lang="en-US" altLang="ja-JP" sz="1050" spc="-100" baseline="0">
            <a:solidFill>
              <a:schemeClr val="dk1"/>
            </a:solidFill>
            <a:effectLst/>
            <a:latin typeface="+mn-lt"/>
            <a:ea typeface="+mn-ea"/>
            <a:cs typeface="+mn-cs"/>
          </a:endParaRPr>
        </a:p>
        <a:p>
          <a:r>
            <a:rPr kumimoji="1" lang="ja-JP" altLang="en-US" sz="1050" spc="-100" baseline="0">
              <a:solidFill>
                <a:schemeClr val="dk1"/>
              </a:solidFill>
              <a:effectLst/>
              <a:latin typeface="+mn-lt"/>
              <a:ea typeface="+mn-ea"/>
              <a:cs typeface="+mn-cs"/>
            </a:rPr>
            <a:t>　平成</a:t>
          </a:r>
          <a:r>
            <a:rPr kumimoji="1" lang="en-US" altLang="ja-JP" sz="1050" spc="-100" baseline="0">
              <a:solidFill>
                <a:schemeClr val="dk1"/>
              </a:solidFill>
              <a:effectLst/>
              <a:latin typeface="+mn-lt"/>
              <a:ea typeface="+mn-ea"/>
              <a:cs typeface="+mn-cs"/>
            </a:rPr>
            <a:t>29</a:t>
          </a:r>
          <a:r>
            <a:rPr kumimoji="1" lang="ja-JP" altLang="en-US" sz="1050" spc="-100" baseline="0">
              <a:solidFill>
                <a:schemeClr val="dk1"/>
              </a:solidFill>
              <a:effectLst/>
              <a:latin typeface="+mn-lt"/>
              <a:ea typeface="+mn-ea"/>
              <a:cs typeface="+mn-cs"/>
            </a:rPr>
            <a:t>年度</a:t>
          </a:r>
          <a:r>
            <a:rPr kumimoji="1" lang="en-US" altLang="ja-JP" sz="1050" spc="-100" baseline="0">
              <a:solidFill>
                <a:schemeClr val="dk1"/>
              </a:solidFill>
              <a:effectLst/>
              <a:latin typeface="+mn-lt"/>
              <a:ea typeface="+mn-ea"/>
              <a:cs typeface="+mn-cs"/>
            </a:rPr>
            <a:t>0.6%</a:t>
          </a:r>
          <a:r>
            <a:rPr kumimoji="1" lang="ja-JP" altLang="en-US" sz="1050" spc="-100" baseline="0">
              <a:solidFill>
                <a:schemeClr val="dk1"/>
              </a:solidFill>
              <a:effectLst/>
              <a:latin typeface="+mn-lt"/>
              <a:ea typeface="+mn-ea"/>
              <a:cs typeface="+mn-cs"/>
            </a:rPr>
            <a:t>減少しているのは、給食センターの調理・運搬業務を民間委託したためである。</a:t>
          </a:r>
          <a:endParaRPr kumimoji="1" lang="en-US" altLang="ja-JP" sz="1050" spc="-100" baseline="0">
            <a:solidFill>
              <a:schemeClr val="dk1"/>
            </a:solidFill>
            <a:effectLst/>
            <a:latin typeface="+mn-lt"/>
            <a:ea typeface="+mn-ea"/>
            <a:cs typeface="+mn-cs"/>
          </a:endParaRPr>
        </a:p>
        <a:p>
          <a:r>
            <a:rPr kumimoji="1" lang="ja-JP" altLang="en-US" sz="1050" spc="-100" baseline="0">
              <a:solidFill>
                <a:schemeClr val="dk1"/>
              </a:solidFill>
              <a:effectLst/>
              <a:latin typeface="+mn-lt"/>
              <a:ea typeface="+mn-ea"/>
              <a:cs typeface="+mn-cs"/>
            </a:rPr>
            <a:t>　</a:t>
          </a:r>
          <a:r>
            <a:rPr kumimoji="1" lang="ja-JP" altLang="ja-JP" sz="1050" spc="-100" baseline="0">
              <a:solidFill>
                <a:schemeClr val="dk1"/>
              </a:solidFill>
              <a:effectLst/>
              <a:latin typeface="+mn-lt"/>
              <a:ea typeface="+mn-ea"/>
              <a:cs typeface="+mn-cs"/>
            </a:rPr>
            <a:t>現在、第</a:t>
          </a:r>
          <a:r>
            <a:rPr kumimoji="1" lang="ja-JP" altLang="en-US" sz="1050" spc="-100" baseline="0">
              <a:solidFill>
                <a:schemeClr val="dk1"/>
              </a:solidFill>
              <a:effectLst/>
              <a:latin typeface="+mn-lt"/>
              <a:ea typeface="+mn-ea"/>
              <a:cs typeface="+mn-cs"/>
            </a:rPr>
            <a:t>５</a:t>
          </a:r>
          <a:r>
            <a:rPr kumimoji="1" lang="ja-JP" altLang="ja-JP" sz="1050" spc="-100" baseline="0">
              <a:solidFill>
                <a:schemeClr val="dk1"/>
              </a:solidFill>
              <a:effectLst/>
              <a:latin typeface="+mn-lt"/>
              <a:ea typeface="+mn-ea"/>
              <a:cs typeface="+mn-cs"/>
            </a:rPr>
            <a:t>次定員適正化計画に基づき、現数を維持しているが、今後も人件費の適正化に努めていく。</a:t>
          </a:r>
          <a:endParaRPr lang="ja-JP" altLang="ja-JP" sz="1200" spc="-100" baseline="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165100</xdr:rowOff>
    </xdr:to>
    <xdr:cxnSp macro="">
      <xdr:nvCxnSpPr>
        <xdr:cNvPr id="66" name="直線コネクタ 65"/>
        <xdr:cNvCxnSpPr/>
      </xdr:nvCxnSpPr>
      <xdr:spPr>
        <a:xfrm flipV="1">
          <a:off x="3987800" y="5948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16510</xdr:rowOff>
    </xdr:to>
    <xdr:cxnSp macro="">
      <xdr:nvCxnSpPr>
        <xdr:cNvPr id="69" name="直線コネクタ 68"/>
        <xdr:cNvCxnSpPr/>
      </xdr:nvCxnSpPr>
      <xdr:spPr>
        <a:xfrm flipV="1">
          <a:off x="3098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115570</xdr:rowOff>
    </xdr:to>
    <xdr:cxnSp macro="">
      <xdr:nvCxnSpPr>
        <xdr:cNvPr id="72" name="直線コネクタ 71"/>
        <xdr:cNvCxnSpPr/>
      </xdr:nvCxnSpPr>
      <xdr:spPr>
        <a:xfrm flipV="1">
          <a:off x="2209800" y="6017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115570</xdr:rowOff>
    </xdr:to>
    <xdr:cxnSp macro="">
      <xdr:nvCxnSpPr>
        <xdr:cNvPr id="75" name="直線コネクタ 74"/>
        <xdr:cNvCxnSpPr/>
      </xdr:nvCxnSpPr>
      <xdr:spPr>
        <a:xfrm>
          <a:off x="1320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148607</xdr:rowOff>
    </xdr:from>
    <xdr:ext cx="762000" cy="259045"/>
    <xdr:sp macro="" textlink="">
      <xdr:nvSpPr>
        <xdr:cNvPr id="86" name="人件費該当値テキスト"/>
        <xdr:cNvSpPr txBox="1"/>
      </xdr:nvSpPr>
      <xdr:spPr>
        <a:xfrm>
          <a:off x="49149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50" b="0" i="0" baseline="0">
              <a:solidFill>
                <a:schemeClr val="dk1"/>
              </a:solidFill>
              <a:effectLst/>
              <a:latin typeface="+mn-lt"/>
              <a:ea typeface="+mn-ea"/>
              <a:cs typeface="+mn-cs"/>
            </a:rPr>
            <a:t>　</a:t>
          </a:r>
          <a:r>
            <a:rPr lang="ja-JP" altLang="ja-JP" sz="1050" b="0" i="0" spc="-170" baseline="0">
              <a:solidFill>
                <a:schemeClr val="dk1"/>
              </a:solidFill>
              <a:effectLst/>
              <a:latin typeface="+mn-lt"/>
              <a:ea typeface="+mn-ea"/>
              <a:cs typeface="+mn-cs"/>
            </a:rPr>
            <a:t>当町は、類似団体平均より</a:t>
          </a:r>
          <a:r>
            <a:rPr lang="en-US" altLang="ja-JP" sz="1050" b="0" i="0" spc="-170" baseline="0">
              <a:solidFill>
                <a:schemeClr val="dk1"/>
              </a:solidFill>
              <a:effectLst/>
              <a:latin typeface="+mn-lt"/>
              <a:ea typeface="+mn-ea"/>
              <a:cs typeface="+mn-cs"/>
            </a:rPr>
            <a:t>0.6%</a:t>
          </a:r>
          <a:r>
            <a:rPr lang="ja-JP" altLang="ja-JP" sz="1050" b="0" i="0" spc="-170" baseline="0">
              <a:solidFill>
                <a:schemeClr val="dk1"/>
              </a:solidFill>
              <a:effectLst/>
              <a:latin typeface="+mn-lt"/>
              <a:ea typeface="+mn-ea"/>
              <a:cs typeface="+mn-cs"/>
            </a:rPr>
            <a:t>下回っている。主に、</a:t>
          </a:r>
          <a:r>
            <a:rPr lang="ja-JP" altLang="en-US" sz="1050" b="0" i="0" spc="-170" baseline="0">
              <a:solidFill>
                <a:schemeClr val="dk1"/>
              </a:solidFill>
              <a:effectLst/>
              <a:latin typeface="+mn-lt"/>
              <a:ea typeface="+mn-ea"/>
              <a:cs typeface="+mn-cs"/>
            </a:rPr>
            <a:t>常備消防の姫路市への事務委託や、</a:t>
          </a:r>
          <a:r>
            <a:rPr lang="ja-JP" altLang="ja-JP" sz="1050" b="0" i="0" spc="-170" baseline="0">
              <a:solidFill>
                <a:schemeClr val="dk1"/>
              </a:solidFill>
              <a:effectLst/>
              <a:latin typeface="+mn-lt"/>
              <a:ea typeface="+mn-ea"/>
              <a:cs typeface="+mn-cs"/>
            </a:rPr>
            <a:t>ごみ・し尿の処理等を一部事務組合で実施しているため、施設維持管理経費等が物件費から補助費等へ移行している。また、老人憩いの家「文珠荘」等、５つの公共施設について指定管理者制度を導入しているため、物件費が減少している。</a:t>
          </a:r>
          <a:endParaRPr lang="ja-JP" altLang="ja-JP" sz="1050" spc="-170">
            <a:effectLst/>
          </a:endParaRPr>
        </a:p>
        <a:p>
          <a:r>
            <a:rPr lang="ja-JP" altLang="ja-JP" sz="1050" b="0" i="0" spc="-170" baseline="0">
              <a:solidFill>
                <a:schemeClr val="dk1"/>
              </a:solidFill>
              <a:effectLst/>
              <a:latin typeface="+mn-lt"/>
              <a:ea typeface="+mn-ea"/>
              <a:cs typeface="+mn-cs"/>
            </a:rPr>
            <a:t>　平成</a:t>
          </a:r>
          <a:r>
            <a:rPr lang="en-US" altLang="ja-JP" sz="1050" b="0" i="0" spc="-170" baseline="0">
              <a:solidFill>
                <a:schemeClr val="dk1"/>
              </a:solidFill>
              <a:effectLst/>
              <a:latin typeface="+mn-lt"/>
              <a:ea typeface="+mn-ea"/>
              <a:cs typeface="+mn-cs"/>
            </a:rPr>
            <a:t>29</a:t>
          </a:r>
          <a:r>
            <a:rPr lang="ja-JP" altLang="ja-JP" sz="1050" b="0" i="0" spc="-170" baseline="0">
              <a:solidFill>
                <a:schemeClr val="dk1"/>
              </a:solidFill>
              <a:effectLst/>
              <a:latin typeface="+mn-lt"/>
              <a:ea typeface="+mn-ea"/>
              <a:cs typeface="+mn-cs"/>
            </a:rPr>
            <a:t>年度の物件費の増加</a:t>
          </a:r>
          <a:r>
            <a:rPr kumimoji="1" lang="ja-JP" altLang="ja-JP" sz="1050" spc="-170">
              <a:solidFill>
                <a:schemeClr val="dk1"/>
              </a:solidFill>
              <a:effectLst/>
              <a:latin typeface="+mn-lt"/>
              <a:ea typeface="+mn-ea"/>
              <a:cs typeface="+mn-cs"/>
            </a:rPr>
            <a:t>については、</a:t>
          </a:r>
          <a:r>
            <a:rPr kumimoji="1" lang="ja-JP" altLang="en-US" sz="1050" spc="-170">
              <a:solidFill>
                <a:schemeClr val="dk1"/>
              </a:solidFill>
              <a:effectLst/>
              <a:latin typeface="+mn-lt"/>
              <a:ea typeface="+mn-ea"/>
              <a:cs typeface="+mn-cs"/>
            </a:rPr>
            <a:t>幼児園保育教諭等のアルバイト賃金や臨時嘱託職員の給与及び期末手当</a:t>
          </a:r>
          <a:r>
            <a:rPr kumimoji="1" lang="ja-JP" altLang="ja-JP" sz="1050" spc="-170">
              <a:solidFill>
                <a:schemeClr val="dk1"/>
              </a:solidFill>
              <a:effectLst/>
              <a:latin typeface="+mn-lt"/>
              <a:ea typeface="+mn-ea"/>
              <a:cs typeface="+mn-cs"/>
            </a:rPr>
            <a:t>が増加したことにより</a:t>
          </a:r>
          <a:r>
            <a:rPr kumimoji="1" lang="ja-JP" altLang="en-US" sz="1050" spc="-170">
              <a:solidFill>
                <a:schemeClr val="dk1"/>
              </a:solidFill>
              <a:effectLst/>
              <a:latin typeface="+mn-lt"/>
              <a:ea typeface="+mn-ea"/>
              <a:cs typeface="+mn-cs"/>
            </a:rPr>
            <a:t>約</a:t>
          </a:r>
          <a:r>
            <a:rPr kumimoji="1" lang="en-US" altLang="ja-JP" sz="1050" spc="-170">
              <a:solidFill>
                <a:schemeClr val="dk1"/>
              </a:solidFill>
              <a:effectLst/>
              <a:latin typeface="+mn-lt"/>
              <a:ea typeface="+mn-ea"/>
              <a:cs typeface="+mn-cs"/>
            </a:rPr>
            <a:t>20</a:t>
          </a:r>
          <a:r>
            <a:rPr kumimoji="1" lang="ja-JP" altLang="ja-JP" sz="1050" spc="-170">
              <a:solidFill>
                <a:schemeClr val="dk1"/>
              </a:solidFill>
              <a:effectLst/>
              <a:latin typeface="+mn-lt"/>
              <a:ea typeface="+mn-ea"/>
              <a:cs typeface="+mn-cs"/>
            </a:rPr>
            <a:t>百万円の増となっている。</a:t>
          </a:r>
          <a:r>
            <a:rPr lang="ja-JP" altLang="ja-JP" sz="1050" b="0" i="0" spc="-170" baseline="0">
              <a:solidFill>
                <a:schemeClr val="dk1"/>
              </a:solidFill>
              <a:effectLst/>
              <a:latin typeface="+mn-lt"/>
              <a:ea typeface="+mn-ea"/>
              <a:cs typeface="+mn-cs"/>
            </a:rPr>
            <a:t>今後、電算機器</a:t>
          </a:r>
          <a:r>
            <a:rPr lang="ja-JP" altLang="en-US" sz="1050" b="0" i="0" spc="-170" baseline="0">
              <a:solidFill>
                <a:schemeClr val="dk1"/>
              </a:solidFill>
              <a:effectLst/>
              <a:latin typeface="+mn-lt"/>
              <a:ea typeface="+mn-ea"/>
              <a:cs typeface="+mn-cs"/>
            </a:rPr>
            <a:t>の更新による物件費</a:t>
          </a:r>
          <a:r>
            <a:rPr lang="ja-JP" altLang="ja-JP" sz="1050" b="0" i="0" spc="-170" baseline="0">
              <a:solidFill>
                <a:schemeClr val="dk1"/>
              </a:solidFill>
              <a:effectLst/>
              <a:latin typeface="+mn-lt"/>
              <a:ea typeface="+mn-ea"/>
              <a:cs typeface="+mn-cs"/>
            </a:rPr>
            <a:t>（委託料・借上料）の増加が見込まれるため、全庁的な経費削減に努める必要がある。</a:t>
          </a:r>
          <a:endParaRPr lang="ja-JP" altLang="ja-JP" sz="1050" spc="-17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15</xdr:row>
      <xdr:rowOff>158750</xdr:rowOff>
    </xdr:to>
    <xdr:cxnSp macro="">
      <xdr:nvCxnSpPr>
        <xdr:cNvPr id="127" name="直線コネクタ 126"/>
        <xdr:cNvCxnSpPr/>
      </xdr:nvCxnSpPr>
      <xdr:spPr>
        <a:xfrm>
          <a:off x="15671800" y="2705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133350</xdr:rowOff>
    </xdr:to>
    <xdr:cxnSp macro="">
      <xdr:nvCxnSpPr>
        <xdr:cNvPr id="130" name="直線コネクタ 129"/>
        <xdr:cNvCxnSpPr/>
      </xdr:nvCxnSpPr>
      <xdr:spPr>
        <a:xfrm>
          <a:off x="14782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95250</xdr:rowOff>
    </xdr:to>
    <xdr:cxnSp macro="">
      <xdr:nvCxnSpPr>
        <xdr:cNvPr id="133" name="直線コネクタ 132"/>
        <xdr:cNvCxnSpPr/>
      </xdr:nvCxnSpPr>
      <xdr:spPr>
        <a:xfrm>
          <a:off x="13893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15</xdr:row>
      <xdr:rowOff>69850</xdr:rowOff>
    </xdr:to>
    <xdr:cxnSp macro="">
      <xdr:nvCxnSpPr>
        <xdr:cNvPr id="136" name="直線コネクタ 135"/>
        <xdr:cNvCxnSpPr/>
      </xdr:nvCxnSpPr>
      <xdr:spPr>
        <a:xfrm>
          <a:off x="13004800" y="2514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6" name="楕円 145"/>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7"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9" name="テキスト ボックス 148"/>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当町は、類似団体平均より</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上回っている。</a:t>
          </a:r>
          <a:endParaRPr lang="ja-JP" altLang="ja-JP" sz="1400">
            <a:effectLst/>
          </a:endParaRPr>
        </a:p>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年度は、前年度</a:t>
          </a:r>
          <a:r>
            <a:rPr lang="ja-JP" altLang="en-US" sz="1100" b="0" i="0" baseline="0">
              <a:solidFill>
                <a:schemeClr val="dk1"/>
              </a:solidFill>
              <a:effectLst/>
              <a:latin typeface="+mn-lt"/>
              <a:ea typeface="+mn-ea"/>
              <a:cs typeface="+mn-cs"/>
            </a:rPr>
            <a:t>と同数である</a:t>
          </a:r>
          <a:r>
            <a:rPr lang="ja-JP" altLang="ja-JP" sz="1100" b="0" i="0" baseline="0">
              <a:solidFill>
                <a:schemeClr val="dk1"/>
              </a:solidFill>
              <a:effectLst/>
              <a:latin typeface="+mn-lt"/>
              <a:ea typeface="+mn-ea"/>
              <a:cs typeface="+mn-cs"/>
            </a:rPr>
            <a:t>。福崎町では、福祉基金を活用し、町単独で多くの福祉施策を実施しているが、基金が減少を続けており、事業の整理・縮小の必要がある。今後は福崎町第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次行政改革大綱・実施計画に基づき、一定の役割を終えた施策や重複する施策などは見直していく方針である。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35560</xdr:rowOff>
    </xdr:to>
    <xdr:cxnSp macro="">
      <xdr:nvCxnSpPr>
        <xdr:cNvPr id="186" name="直線コネクタ 185"/>
        <xdr:cNvCxnSpPr/>
      </xdr:nvCxnSpPr>
      <xdr:spPr>
        <a:xfrm>
          <a:off x="3987800" y="9636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127017</xdr:rowOff>
    </xdr:from>
    <xdr:ext cx="762000" cy="259045"/>
    <xdr:sp macro="" textlink="">
      <xdr:nvSpPr>
        <xdr:cNvPr id="187" name="扶助費平均値テキスト"/>
        <xdr:cNvSpPr txBox="1"/>
      </xdr:nvSpPr>
      <xdr:spPr>
        <a:xfrm>
          <a:off x="4914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35560</xdr:rowOff>
    </xdr:to>
    <xdr:cxnSp macro="">
      <xdr:nvCxnSpPr>
        <xdr:cNvPr id="189" name="直線コネクタ 188"/>
        <xdr:cNvCxnSpPr/>
      </xdr:nvCxnSpPr>
      <xdr:spPr>
        <a:xfrm>
          <a:off x="3098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1" name="テキスト ボックス 190"/>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12700</xdr:rowOff>
    </xdr:to>
    <xdr:cxnSp macro="">
      <xdr:nvCxnSpPr>
        <xdr:cNvPr id="192" name="直線コネクタ 191"/>
        <xdr:cNvCxnSpPr/>
      </xdr:nvCxnSpPr>
      <xdr:spPr>
        <a:xfrm>
          <a:off x="2209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115570</xdr:rowOff>
    </xdr:to>
    <xdr:cxnSp macro="">
      <xdr:nvCxnSpPr>
        <xdr:cNvPr id="195" name="直線コネクタ 194"/>
        <xdr:cNvCxnSpPr/>
      </xdr:nvCxnSpPr>
      <xdr:spPr>
        <a:xfrm>
          <a:off x="1320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5" name="楕円 204"/>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128287</xdr:rowOff>
    </xdr:from>
    <xdr:ext cx="762000" cy="259045"/>
    <xdr:sp macro="" textlink="">
      <xdr:nvSpPr>
        <xdr:cNvPr id="206" name="扶助費該当値テキスト"/>
        <xdr:cNvSpPr txBox="1"/>
      </xdr:nvSpPr>
      <xdr:spPr>
        <a:xfrm>
          <a:off x="4914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208" name="テキスト ボックス 207"/>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1" name="楕円 210"/>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2" name="テキスト ボックス 211"/>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3" name="楕円 212"/>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4" name="テキスト ボックス 213"/>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en-US" sz="1100" b="0" i="0" spc="-100" baseline="0">
              <a:solidFill>
                <a:schemeClr val="dk1"/>
              </a:solidFill>
              <a:effectLst/>
              <a:latin typeface="+mn-lt"/>
              <a:ea typeface="+mn-ea"/>
              <a:cs typeface="+mn-cs"/>
            </a:rPr>
            <a:t>当町は、</a:t>
          </a:r>
          <a:r>
            <a:rPr lang="ja-JP" altLang="ja-JP" sz="1100" b="0" i="0" spc="-100" baseline="0">
              <a:solidFill>
                <a:schemeClr val="dk1"/>
              </a:solidFill>
              <a:effectLst/>
              <a:latin typeface="+mn-lt"/>
              <a:ea typeface="+mn-ea"/>
              <a:cs typeface="+mn-cs"/>
            </a:rPr>
            <a:t>類似団体平均を</a:t>
          </a:r>
          <a:r>
            <a:rPr lang="en-US" altLang="ja-JP" sz="1100" b="0" i="0" spc="-100" baseline="0">
              <a:solidFill>
                <a:schemeClr val="dk1"/>
              </a:solidFill>
              <a:effectLst/>
              <a:latin typeface="+mn-lt"/>
              <a:ea typeface="+mn-ea"/>
              <a:cs typeface="+mn-cs"/>
            </a:rPr>
            <a:t>5.6%</a:t>
          </a:r>
          <a:r>
            <a:rPr lang="ja-JP" altLang="ja-JP" sz="1100" b="0" i="0" spc="-100" baseline="0">
              <a:solidFill>
                <a:schemeClr val="dk1"/>
              </a:solidFill>
              <a:effectLst/>
              <a:latin typeface="+mn-lt"/>
              <a:ea typeface="+mn-ea"/>
              <a:cs typeface="+mn-cs"/>
            </a:rPr>
            <a:t>下回っ</a:t>
          </a:r>
          <a:r>
            <a:rPr lang="ja-JP" altLang="en-US" sz="1100" b="0" i="0" spc="-100" baseline="0">
              <a:solidFill>
                <a:schemeClr val="dk1"/>
              </a:solidFill>
              <a:effectLst/>
              <a:latin typeface="+mn-lt"/>
              <a:ea typeface="+mn-ea"/>
              <a:cs typeface="+mn-cs"/>
            </a:rPr>
            <a:t>ている。主な要因は、下水道事業が平成</a:t>
          </a:r>
          <a:r>
            <a:rPr lang="en-US" altLang="ja-JP" sz="1100" b="0" i="0" spc="-100" baseline="0">
              <a:solidFill>
                <a:schemeClr val="dk1"/>
              </a:solidFill>
              <a:effectLst/>
              <a:latin typeface="+mn-lt"/>
              <a:ea typeface="+mn-ea"/>
              <a:cs typeface="+mn-cs"/>
            </a:rPr>
            <a:t>28</a:t>
          </a:r>
          <a:r>
            <a:rPr lang="ja-JP" altLang="en-US" sz="1100" b="0" i="0" spc="-100" baseline="0">
              <a:solidFill>
                <a:schemeClr val="dk1"/>
              </a:solidFill>
              <a:effectLst/>
              <a:latin typeface="+mn-lt"/>
              <a:ea typeface="+mn-ea"/>
              <a:cs typeface="+mn-cs"/>
            </a:rPr>
            <a:t>年度から法適化され、繰出金から補助費等に移行したことによる。</a:t>
          </a:r>
          <a:endParaRPr lang="en-US" altLang="ja-JP" sz="1100" b="0" i="0" spc="-100" baseline="0">
            <a:solidFill>
              <a:schemeClr val="dk1"/>
            </a:solidFill>
            <a:effectLst/>
            <a:latin typeface="+mn-lt"/>
            <a:ea typeface="+mn-ea"/>
            <a:cs typeface="+mn-cs"/>
          </a:endParaRPr>
        </a:p>
        <a:p>
          <a:pPr rtl="0" eaLnBrk="1" fontAlgn="auto" latinLnBrk="0" hangingPunct="1"/>
          <a:r>
            <a:rPr kumimoji="1" lang="ja-JP" altLang="en-US" sz="1100" b="0" i="0" spc="-100" baseline="0">
              <a:solidFill>
                <a:schemeClr val="dk1"/>
              </a:solidFill>
              <a:effectLst/>
              <a:latin typeface="+mn-lt"/>
              <a:ea typeface="+mn-ea"/>
              <a:cs typeface="+mn-cs"/>
            </a:rPr>
            <a:t>　</a:t>
          </a:r>
          <a:r>
            <a:rPr kumimoji="1" lang="ja-JP" altLang="ja-JP" sz="1100" spc="-100">
              <a:solidFill>
                <a:schemeClr val="dk1"/>
              </a:solidFill>
              <a:effectLst/>
              <a:latin typeface="+mn-lt"/>
              <a:ea typeface="+mn-ea"/>
              <a:cs typeface="+mn-cs"/>
            </a:rPr>
            <a:t>特別会計への繰出金については、後期高齢者医療事業特別会計への繰出金が約</a:t>
          </a:r>
          <a:r>
            <a:rPr kumimoji="1" lang="en-US" altLang="ja-JP" sz="1100" spc="-100">
              <a:solidFill>
                <a:schemeClr val="dk1"/>
              </a:solidFill>
              <a:effectLst/>
              <a:latin typeface="+mn-lt"/>
              <a:ea typeface="+mn-ea"/>
              <a:cs typeface="+mn-cs"/>
            </a:rPr>
            <a:t>9</a:t>
          </a:r>
          <a:r>
            <a:rPr kumimoji="1" lang="ja-JP" altLang="ja-JP" sz="1100" spc="-100">
              <a:solidFill>
                <a:schemeClr val="dk1"/>
              </a:solidFill>
              <a:effectLst/>
              <a:latin typeface="+mn-lt"/>
              <a:ea typeface="+mn-ea"/>
              <a:cs typeface="+mn-cs"/>
            </a:rPr>
            <a:t>百万円の増、介護保険事業特別会計への繰出金が約</a:t>
          </a:r>
          <a:r>
            <a:rPr kumimoji="1" lang="en-US" altLang="ja-JP" sz="1100" spc="-100">
              <a:solidFill>
                <a:schemeClr val="dk1"/>
              </a:solidFill>
              <a:effectLst/>
              <a:latin typeface="+mn-lt"/>
              <a:ea typeface="+mn-ea"/>
              <a:cs typeface="+mn-cs"/>
            </a:rPr>
            <a:t>9</a:t>
          </a:r>
          <a:r>
            <a:rPr kumimoji="1" lang="ja-JP" altLang="ja-JP" sz="1100" spc="-100">
              <a:solidFill>
                <a:schemeClr val="dk1"/>
              </a:solidFill>
              <a:effectLst/>
              <a:latin typeface="+mn-lt"/>
              <a:ea typeface="+mn-ea"/>
              <a:cs typeface="+mn-cs"/>
            </a:rPr>
            <a:t>百万円</a:t>
          </a:r>
          <a:r>
            <a:rPr kumimoji="1" lang="ja-JP" altLang="en-US" sz="1100" spc="-100">
              <a:solidFill>
                <a:schemeClr val="dk1"/>
              </a:solidFill>
              <a:effectLst/>
              <a:latin typeface="+mn-lt"/>
              <a:ea typeface="+mn-ea"/>
              <a:cs typeface="+mn-cs"/>
            </a:rPr>
            <a:t>の増</a:t>
          </a:r>
          <a:r>
            <a:rPr kumimoji="1" lang="ja-JP" altLang="ja-JP" sz="1100" spc="-100">
              <a:solidFill>
                <a:schemeClr val="dk1"/>
              </a:solidFill>
              <a:effectLst/>
              <a:latin typeface="+mn-lt"/>
              <a:ea typeface="+mn-ea"/>
              <a:cs typeface="+mn-cs"/>
            </a:rPr>
            <a:t>となっている。</a:t>
          </a:r>
          <a:endParaRPr kumimoji="1" lang="en-US" altLang="ja-JP" sz="1100" spc="-100">
            <a:solidFill>
              <a:schemeClr val="dk1"/>
            </a:solidFill>
            <a:effectLst/>
            <a:latin typeface="+mn-lt"/>
            <a:ea typeface="+mn-ea"/>
            <a:cs typeface="+mn-cs"/>
          </a:endParaRPr>
        </a:p>
        <a:p>
          <a:pPr rtl="0" eaLnBrk="1" fontAlgn="auto" latinLnBrk="0" hangingPunct="1"/>
          <a:r>
            <a:rPr lang="ja-JP" altLang="ja-JP" sz="1100" b="0" i="0" spc="-100" baseline="0">
              <a:solidFill>
                <a:schemeClr val="dk1"/>
              </a:solidFill>
              <a:effectLst/>
              <a:latin typeface="+mn-lt"/>
              <a:ea typeface="+mn-ea"/>
              <a:cs typeface="+mn-cs"/>
            </a:rPr>
            <a:t>　</a:t>
          </a:r>
          <a:r>
            <a:rPr kumimoji="1" lang="ja-JP" altLang="ja-JP" sz="1100" spc="-100">
              <a:solidFill>
                <a:schemeClr val="dk1"/>
              </a:solidFill>
              <a:effectLst/>
              <a:latin typeface="+mn-lt"/>
              <a:ea typeface="+mn-ea"/>
              <a:cs typeface="+mn-cs"/>
            </a:rPr>
            <a:t>今後、高齢化が進むにつれ、介護</a:t>
          </a:r>
          <a:r>
            <a:rPr kumimoji="1" lang="ja-JP" altLang="en-US" sz="1100" spc="-100">
              <a:solidFill>
                <a:schemeClr val="dk1"/>
              </a:solidFill>
              <a:effectLst/>
              <a:latin typeface="+mn-lt"/>
              <a:ea typeface="+mn-ea"/>
              <a:cs typeface="+mn-cs"/>
            </a:rPr>
            <a:t>保険</a:t>
          </a:r>
          <a:r>
            <a:rPr kumimoji="1" lang="ja-JP" altLang="ja-JP" sz="1100" spc="-100">
              <a:solidFill>
                <a:schemeClr val="dk1"/>
              </a:solidFill>
              <a:effectLst/>
              <a:latin typeface="+mn-lt"/>
              <a:ea typeface="+mn-ea"/>
              <a:cs typeface="+mn-cs"/>
            </a:rPr>
            <a:t>会計・後期高齢者医療会計への繰出金の増加が見込まれるため、繰出基準や保険税、保険料の適正化を図り、普通会計の負担額を低減していくよう努める。</a:t>
          </a:r>
          <a:endParaRPr kumimoji="1" lang="ja-JP" altLang="en-US" sz="1300" spc="-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8890</xdr:rowOff>
    </xdr:to>
    <xdr:cxnSp macro="">
      <xdr:nvCxnSpPr>
        <xdr:cNvPr id="247" name="直線コネクタ 246"/>
        <xdr:cNvCxnSpPr/>
      </xdr:nvCxnSpPr>
      <xdr:spPr>
        <a:xfrm>
          <a:off x="15671800" y="9431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59</xdr:row>
      <xdr:rowOff>146050</xdr:rowOff>
    </xdr:to>
    <xdr:cxnSp macro="">
      <xdr:nvCxnSpPr>
        <xdr:cNvPr id="250" name="直線コネクタ 249"/>
        <xdr:cNvCxnSpPr/>
      </xdr:nvCxnSpPr>
      <xdr:spPr>
        <a:xfrm flipV="1">
          <a:off x="14782800" y="9431020"/>
          <a:ext cx="889000" cy="8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59</xdr:row>
      <xdr:rowOff>161290</xdr:rowOff>
    </xdr:to>
    <xdr:cxnSp macro="">
      <xdr:nvCxnSpPr>
        <xdr:cNvPr id="253" name="直線コネクタ 252"/>
        <xdr:cNvCxnSpPr/>
      </xdr:nvCxnSpPr>
      <xdr:spPr>
        <a:xfrm flipV="1">
          <a:off x="13893800" y="1026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161290</xdr:rowOff>
    </xdr:to>
    <xdr:cxnSp macro="">
      <xdr:nvCxnSpPr>
        <xdr:cNvPr id="256" name="直線コネクタ 255"/>
        <xdr:cNvCxnSpPr/>
      </xdr:nvCxnSpPr>
      <xdr:spPr>
        <a:xfrm>
          <a:off x="13004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58" name="テキスト ボックス 257"/>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6" name="楕円 265"/>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38117</xdr:rowOff>
    </xdr:from>
    <xdr:ext cx="762000" cy="259045"/>
    <xdr:sp macro="" textlink="">
      <xdr:nvSpPr>
        <xdr:cNvPr id="267" name="その他該当値テキスト"/>
        <xdr:cNvSpPr txBox="1"/>
      </xdr:nvSpPr>
      <xdr:spPr>
        <a:xfrm>
          <a:off x="16598900"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8" name="楕円 267"/>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9" name="テキスト ボックス 268"/>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72" name="楕円 271"/>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73" name="テキスト ボックス 272"/>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4" name="楕円 273"/>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5" name="テキスト ボックス 274"/>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当町は、</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a:t>
          </a:r>
          <a:r>
            <a:rPr lang="ja-JP" altLang="ja-JP"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要因としては、</a:t>
          </a:r>
          <a:r>
            <a:rPr lang="ja-JP" altLang="ja-JP" sz="1100" b="0" i="0" baseline="0">
              <a:solidFill>
                <a:schemeClr val="dk1"/>
              </a:solidFill>
              <a:effectLst/>
              <a:latin typeface="+mn-lt"/>
              <a:ea typeface="+mn-ea"/>
              <a:cs typeface="+mn-cs"/>
            </a:rPr>
            <a:t>常備消防</a:t>
          </a:r>
          <a:r>
            <a:rPr lang="ja-JP" altLang="en-US" sz="1100" b="0" i="0" baseline="0">
              <a:solidFill>
                <a:schemeClr val="dk1"/>
              </a:solidFill>
              <a:effectLst/>
              <a:latin typeface="+mn-lt"/>
              <a:ea typeface="+mn-ea"/>
              <a:cs typeface="+mn-cs"/>
            </a:rPr>
            <a:t>の姫路市</a:t>
          </a:r>
          <a:r>
            <a:rPr lang="ja-JP" altLang="ja-JP" sz="1100" b="0" i="0" baseline="0">
              <a:solidFill>
                <a:schemeClr val="dk1"/>
              </a:solidFill>
              <a:effectLst/>
              <a:latin typeface="+mn-lt"/>
              <a:ea typeface="+mn-ea"/>
              <a:cs typeface="+mn-cs"/>
            </a:rPr>
            <a:t>へ</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事務委託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、ごみ処理やし尿処理などを一部事務組合で実施しているため</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、その負担金が補助費の半分以上を占めている。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年度は、前年度</a:t>
          </a:r>
          <a:r>
            <a:rPr lang="ja-JP" altLang="en-US" sz="1100" b="0" i="0" baseline="0">
              <a:solidFill>
                <a:schemeClr val="dk1"/>
              </a:solidFill>
              <a:effectLst/>
              <a:latin typeface="+mn-lt"/>
              <a:ea typeface="+mn-ea"/>
              <a:cs typeface="+mn-cs"/>
            </a:rPr>
            <a:t>と同数</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次期</a:t>
          </a:r>
          <a:r>
            <a:rPr lang="ja-JP" altLang="ja-JP" sz="1100" b="0" i="0" baseline="0">
              <a:solidFill>
                <a:schemeClr val="dk1"/>
              </a:solidFill>
              <a:effectLst/>
              <a:latin typeface="+mn-lt"/>
              <a:ea typeface="+mn-ea"/>
              <a:cs typeface="+mn-cs"/>
            </a:rPr>
            <a:t>ごみ処理施設</a:t>
          </a:r>
          <a:r>
            <a:rPr lang="ja-JP" altLang="en-US" sz="1100" b="0" i="0" baseline="0">
              <a:solidFill>
                <a:schemeClr val="dk1"/>
              </a:solidFill>
              <a:effectLst/>
              <a:latin typeface="+mn-lt"/>
              <a:ea typeface="+mn-ea"/>
              <a:cs typeface="+mn-cs"/>
            </a:rPr>
            <a:t>の新設</a:t>
          </a:r>
          <a:r>
            <a:rPr lang="ja-JP" altLang="ja-JP" sz="1100" b="0" i="0" baseline="0">
              <a:solidFill>
                <a:schemeClr val="dk1"/>
              </a:solidFill>
              <a:effectLst/>
              <a:latin typeface="+mn-lt"/>
              <a:ea typeface="+mn-ea"/>
              <a:cs typeface="+mn-cs"/>
            </a:rPr>
            <a:t>があれば更に増加する恐れがある。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146050</xdr:rowOff>
    </xdr:to>
    <xdr:cxnSp macro="">
      <xdr:nvCxnSpPr>
        <xdr:cNvPr id="308" name="直線コネクタ 307"/>
        <xdr:cNvCxnSpPr/>
      </xdr:nvCxnSpPr>
      <xdr:spPr>
        <a:xfrm>
          <a:off x="156718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09"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39</xdr:row>
      <xdr:rowOff>146050</xdr:rowOff>
    </xdr:to>
    <xdr:cxnSp macro="">
      <xdr:nvCxnSpPr>
        <xdr:cNvPr id="311" name="直線コネクタ 310"/>
        <xdr:cNvCxnSpPr/>
      </xdr:nvCxnSpPr>
      <xdr:spPr>
        <a:xfrm>
          <a:off x="14782800" y="623062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3" name="テキスト ボックス 312"/>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16510</xdr:rowOff>
    </xdr:to>
    <xdr:cxnSp macro="">
      <xdr:nvCxnSpPr>
        <xdr:cNvPr id="314" name="直線コネクタ 313"/>
        <xdr:cNvCxnSpPr/>
      </xdr:nvCxnSpPr>
      <xdr:spPr>
        <a:xfrm flipV="1">
          <a:off x="13893800" y="6230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6" name="テキスト ボックス 31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16510</xdr:rowOff>
    </xdr:to>
    <xdr:cxnSp macro="">
      <xdr:nvCxnSpPr>
        <xdr:cNvPr id="317" name="直線コネクタ 316"/>
        <xdr:cNvCxnSpPr/>
      </xdr:nvCxnSpPr>
      <xdr:spPr>
        <a:xfrm>
          <a:off x="13004800" y="628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18" name="フローチャート: 判断 317"/>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19" name="テキスト ボックス 318"/>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0" name="フローチャート: 判断 319"/>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21" name="テキスト ボックス 320"/>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27" name="楕円 326"/>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67327</xdr:rowOff>
    </xdr:from>
    <xdr:ext cx="762000" cy="259045"/>
    <xdr:sp macro="" textlink="">
      <xdr:nvSpPr>
        <xdr:cNvPr id="328" name="補助費等該当値テキスト"/>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29" name="楕円 328"/>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30" name="テキスト ボックス 329"/>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1" name="楕円 330"/>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2" name="テキスト ボックス 331"/>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3" name="楕円 332"/>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34" name="テキスト ボックス 333"/>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35" name="楕円 334"/>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36" name="テキスト ボックス 335"/>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en-US" sz="1000" b="0" i="0" kern="0" spc="-100" baseline="0">
              <a:solidFill>
                <a:schemeClr val="dk1"/>
              </a:solidFill>
              <a:effectLst/>
              <a:latin typeface="+mn-lt"/>
              <a:ea typeface="+mn-ea"/>
              <a:cs typeface="+mn-cs"/>
            </a:rPr>
            <a:t>当町は</a:t>
          </a:r>
          <a:r>
            <a:rPr lang="ja-JP" altLang="ja-JP" sz="1000" b="0" i="0" kern="0" spc="-100" baseline="0">
              <a:solidFill>
                <a:schemeClr val="dk1"/>
              </a:solidFill>
              <a:effectLst/>
              <a:latin typeface="+mn-lt"/>
              <a:ea typeface="+mn-ea"/>
              <a:cs typeface="+mn-cs"/>
            </a:rPr>
            <a:t>、類似団体を</a:t>
          </a:r>
          <a:r>
            <a:rPr lang="en-US" altLang="ja-JP" sz="1000" b="0" i="0" kern="0" spc="-100" baseline="0">
              <a:solidFill>
                <a:schemeClr val="dk1"/>
              </a:solidFill>
              <a:effectLst/>
              <a:latin typeface="+mn-lt"/>
              <a:ea typeface="+mn-ea"/>
              <a:cs typeface="+mn-cs"/>
            </a:rPr>
            <a:t>0.6</a:t>
          </a:r>
          <a:r>
            <a:rPr lang="ja-JP" altLang="ja-JP" sz="1000" b="0" i="0" kern="0" spc="-100" baseline="0">
              <a:solidFill>
                <a:schemeClr val="dk1"/>
              </a:solidFill>
              <a:effectLst/>
              <a:latin typeface="+mn-lt"/>
              <a:ea typeface="+mn-ea"/>
              <a:cs typeface="+mn-cs"/>
            </a:rPr>
            <a:t>％上回っている。近年、町立図書館、小学校体育館、幼児園建設や下水道整備</a:t>
          </a:r>
          <a:r>
            <a:rPr lang="ja-JP" altLang="en-US" sz="1000" b="0" i="0" kern="0" spc="-100" baseline="0">
              <a:solidFill>
                <a:schemeClr val="dk1"/>
              </a:solidFill>
              <a:effectLst/>
              <a:latin typeface="+mn-lt"/>
              <a:ea typeface="+mn-ea"/>
              <a:cs typeface="+mn-cs"/>
            </a:rPr>
            <a:t>、福崎駅周辺</a:t>
          </a:r>
          <a:r>
            <a:rPr lang="ja-JP" altLang="ja-JP" sz="1000" b="0" i="0" kern="0" spc="-100" baseline="0">
              <a:solidFill>
                <a:schemeClr val="dk1"/>
              </a:solidFill>
              <a:effectLst/>
              <a:latin typeface="+mn-lt"/>
              <a:ea typeface="+mn-ea"/>
              <a:cs typeface="+mn-cs"/>
            </a:rPr>
            <a:t>整備などの大型事業が集中したため、地方債の元利償還金が膨らんできている。</a:t>
          </a:r>
          <a:endParaRPr lang="ja-JP" altLang="ja-JP" sz="1000" kern="0" spc="-100">
            <a:effectLst/>
          </a:endParaRPr>
        </a:p>
        <a:p>
          <a:pPr rtl="0" eaLnBrk="1" fontAlgn="base" latinLnBrk="0" hangingPunct="1"/>
          <a:r>
            <a:rPr lang="ja-JP" altLang="ja-JP" sz="1000" b="0" i="0" kern="0" spc="-100" baseline="0">
              <a:solidFill>
                <a:schemeClr val="dk1"/>
              </a:solidFill>
              <a:effectLst/>
              <a:latin typeface="+mn-lt"/>
              <a:ea typeface="+mn-ea"/>
              <a:cs typeface="+mn-cs"/>
            </a:rPr>
            <a:t>　公債費総額は下水道事業が</a:t>
          </a:r>
          <a:r>
            <a:rPr lang="ja-JP" altLang="en-US" sz="1000" b="0" i="0" kern="0" spc="-100" baseline="0">
              <a:solidFill>
                <a:schemeClr val="dk1"/>
              </a:solidFill>
              <a:effectLst/>
              <a:latin typeface="+mn-lt"/>
              <a:ea typeface="+mn-ea"/>
              <a:cs typeface="+mn-cs"/>
            </a:rPr>
            <a:t>減少</a:t>
          </a:r>
          <a:r>
            <a:rPr lang="ja-JP" altLang="ja-JP" sz="1000" b="0" i="0" kern="0" spc="-100" baseline="0">
              <a:solidFill>
                <a:schemeClr val="dk1"/>
              </a:solidFill>
              <a:effectLst/>
              <a:latin typeface="+mn-lt"/>
              <a:ea typeface="+mn-ea"/>
              <a:cs typeface="+mn-cs"/>
            </a:rPr>
            <a:t>傾向にあるものの、臨時財政対策債の償還及び福崎駅周辺整備の進捗に伴う公共事業等債、学校施設の長寿命化事業等により償還金の増加が見込まれ、公債費の占める比率が大きくなると見込まれる。</a:t>
          </a:r>
          <a:endParaRPr lang="ja-JP" altLang="ja-JP" sz="1000" kern="0" spc="-100">
            <a:effectLst/>
          </a:endParaRPr>
        </a:p>
        <a:p>
          <a:pPr rtl="0" eaLnBrk="1" fontAlgn="base" latinLnBrk="0" hangingPunct="1"/>
          <a:r>
            <a:rPr lang="ja-JP" altLang="ja-JP" sz="1000" b="0" i="0" kern="0" spc="-100" baseline="0">
              <a:solidFill>
                <a:schemeClr val="dk1"/>
              </a:solidFill>
              <a:effectLst/>
              <a:latin typeface="+mn-lt"/>
              <a:ea typeface="+mn-ea"/>
              <a:cs typeface="+mn-cs"/>
            </a:rPr>
            <a:t>　今後も、緊急度・優先度・住民ニーズ等を的確に把握した事業の選択</a:t>
          </a:r>
          <a:r>
            <a:rPr lang="ja-JP" altLang="en-US" sz="1000" b="0" i="0" kern="0" spc="-100" baseline="0">
              <a:solidFill>
                <a:schemeClr val="dk1"/>
              </a:solidFill>
              <a:effectLst/>
              <a:latin typeface="+mn-lt"/>
              <a:ea typeface="+mn-ea"/>
              <a:cs typeface="+mn-cs"/>
            </a:rPr>
            <a:t>や財政調整基金の活用等</a:t>
          </a:r>
          <a:r>
            <a:rPr lang="ja-JP" altLang="ja-JP" sz="1000" b="0" i="0" kern="0" spc="-100" baseline="0">
              <a:solidFill>
                <a:schemeClr val="dk1"/>
              </a:solidFill>
              <a:effectLst/>
              <a:latin typeface="+mn-lt"/>
              <a:ea typeface="+mn-ea"/>
              <a:cs typeface="+mn-cs"/>
            </a:rPr>
            <a:t>により、地方債の発行を抑制していく。</a:t>
          </a:r>
          <a:endParaRPr lang="ja-JP" altLang="ja-JP" sz="1000" kern="0" spc="-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43180</xdr:rowOff>
    </xdr:to>
    <xdr:cxnSp macro="">
      <xdr:nvCxnSpPr>
        <xdr:cNvPr id="369" name="直線コネクタ 368"/>
        <xdr:cNvCxnSpPr/>
      </xdr:nvCxnSpPr>
      <xdr:spPr>
        <a:xfrm>
          <a:off x="3987800" y="13378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0"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78</xdr:row>
      <xdr:rowOff>5080</xdr:rowOff>
    </xdr:to>
    <xdr:cxnSp macro="">
      <xdr:nvCxnSpPr>
        <xdr:cNvPr id="372" name="直線コネクタ 371"/>
        <xdr:cNvCxnSpPr/>
      </xdr:nvCxnSpPr>
      <xdr:spPr>
        <a:xfrm>
          <a:off x="3098800" y="13332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77</xdr:row>
      <xdr:rowOff>161289</xdr:rowOff>
    </xdr:to>
    <xdr:cxnSp macro="">
      <xdr:nvCxnSpPr>
        <xdr:cNvPr id="375" name="直線コネクタ 374"/>
        <xdr:cNvCxnSpPr/>
      </xdr:nvCxnSpPr>
      <xdr:spPr>
        <a:xfrm flipV="1">
          <a:off x="2209800" y="13332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161289</xdr:rowOff>
    </xdr:to>
    <xdr:cxnSp macro="">
      <xdr:nvCxnSpPr>
        <xdr:cNvPr id="378" name="直線コネクタ 377"/>
        <xdr:cNvCxnSpPr/>
      </xdr:nvCxnSpPr>
      <xdr:spPr>
        <a:xfrm>
          <a:off x="1320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9" name="フローチャート: 判断 378"/>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0" name="テキスト ボックス 379"/>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1" name="フローチャート: 判断 380"/>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82" name="テキスト ボックス 381"/>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8" name="楕円 387"/>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89" name="公債費該当値テキスト"/>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0" name="楕円 389"/>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1" name="テキスト ボックス 390"/>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2" name="楕円 391"/>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3" name="テキスト ボックス 392"/>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4" name="楕円 393"/>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5" name="テキスト ボックス 39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97" name="テキスト ボックス 396"/>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en-US" sz="1100" b="0" i="0" spc="-100" baseline="0">
              <a:solidFill>
                <a:schemeClr val="dk1"/>
              </a:solidFill>
              <a:effectLst/>
              <a:latin typeface="+mn-lt"/>
              <a:ea typeface="+mn-ea"/>
              <a:cs typeface="+mn-cs"/>
            </a:rPr>
            <a:t>当町は、</a:t>
          </a:r>
          <a:r>
            <a:rPr lang="ja-JP" altLang="ja-JP" sz="1100" b="0" i="0" spc="-100" baseline="0">
              <a:solidFill>
                <a:schemeClr val="dk1"/>
              </a:solidFill>
              <a:effectLst/>
              <a:latin typeface="+mn-lt"/>
              <a:ea typeface="+mn-ea"/>
              <a:cs typeface="+mn-cs"/>
            </a:rPr>
            <a:t>類似団体平均を</a:t>
          </a:r>
          <a:r>
            <a:rPr lang="en-US" altLang="ja-JP" sz="1100" b="0" i="0" spc="-100" baseline="0">
              <a:solidFill>
                <a:schemeClr val="dk1"/>
              </a:solidFill>
              <a:effectLst/>
              <a:latin typeface="+mn-lt"/>
              <a:ea typeface="+mn-ea"/>
              <a:cs typeface="+mn-cs"/>
            </a:rPr>
            <a:t>2.8%</a:t>
          </a:r>
          <a:r>
            <a:rPr lang="ja-JP" altLang="ja-JP" sz="1100" b="0" i="0" spc="-100" baseline="0">
              <a:solidFill>
                <a:schemeClr val="dk1"/>
              </a:solidFill>
              <a:effectLst/>
              <a:latin typeface="+mn-lt"/>
              <a:ea typeface="+mn-ea"/>
              <a:cs typeface="+mn-cs"/>
            </a:rPr>
            <a:t>下回っている。</a:t>
          </a:r>
          <a:endParaRPr lang="ja-JP" altLang="ja-JP" sz="1400" spc="-100">
            <a:effectLst/>
          </a:endParaRPr>
        </a:p>
        <a:p>
          <a:pPr rtl="0" eaLnBrk="1" fontAlgn="base" latinLnBrk="0" hangingPunct="1"/>
          <a:r>
            <a:rPr lang="ja-JP" altLang="ja-JP" sz="1100" b="0" i="0" spc="-100" baseline="0">
              <a:solidFill>
                <a:schemeClr val="dk1"/>
              </a:solidFill>
              <a:effectLst/>
              <a:latin typeface="+mn-lt"/>
              <a:ea typeface="+mn-ea"/>
              <a:cs typeface="+mn-cs"/>
            </a:rPr>
            <a:t>　前年度に比べ公債費以外の経常収支比率が</a:t>
          </a:r>
          <a:r>
            <a:rPr lang="ja-JP" altLang="en-US" sz="1100" b="0" i="0" spc="-100" baseline="0">
              <a:solidFill>
                <a:schemeClr val="dk1"/>
              </a:solidFill>
              <a:effectLst/>
              <a:latin typeface="+mn-lt"/>
              <a:ea typeface="+mn-ea"/>
              <a:cs typeface="+mn-cs"/>
            </a:rPr>
            <a:t>減少</a:t>
          </a:r>
          <a:r>
            <a:rPr lang="ja-JP" altLang="ja-JP" sz="1100" b="0" i="0" spc="-100" baseline="0">
              <a:solidFill>
                <a:schemeClr val="dk1"/>
              </a:solidFill>
              <a:effectLst/>
              <a:latin typeface="+mn-lt"/>
              <a:ea typeface="+mn-ea"/>
              <a:cs typeface="+mn-cs"/>
            </a:rPr>
            <a:t>しているのは、</a:t>
          </a:r>
          <a:r>
            <a:rPr lang="ja-JP" altLang="en-US" sz="1100" b="0" i="0" spc="-100" baseline="0">
              <a:solidFill>
                <a:schemeClr val="dk1"/>
              </a:solidFill>
              <a:effectLst/>
              <a:latin typeface="+mn-lt"/>
              <a:ea typeface="+mn-ea"/>
              <a:cs typeface="+mn-cs"/>
            </a:rPr>
            <a:t>人件費</a:t>
          </a:r>
          <a:r>
            <a:rPr lang="ja-JP" altLang="ja-JP" sz="1100" b="0" i="0" spc="-100" baseline="0">
              <a:solidFill>
                <a:schemeClr val="dk1"/>
              </a:solidFill>
              <a:effectLst/>
              <a:latin typeface="+mn-lt"/>
              <a:ea typeface="+mn-ea"/>
              <a:cs typeface="+mn-cs"/>
            </a:rPr>
            <a:t>の</a:t>
          </a:r>
          <a:r>
            <a:rPr lang="ja-JP" altLang="en-US" sz="1100" b="0" i="0" spc="-100" baseline="0">
              <a:solidFill>
                <a:schemeClr val="dk1"/>
              </a:solidFill>
              <a:effectLst/>
              <a:latin typeface="+mn-lt"/>
              <a:ea typeface="+mn-ea"/>
              <a:cs typeface="+mn-cs"/>
            </a:rPr>
            <a:t>減</a:t>
          </a:r>
          <a:r>
            <a:rPr kumimoji="1" lang="ja-JP" altLang="ja-JP" sz="1100" spc="-100">
              <a:solidFill>
                <a:schemeClr val="dk1"/>
              </a:solidFill>
              <a:effectLst/>
              <a:latin typeface="+mn-lt"/>
              <a:ea typeface="+mn-ea"/>
              <a:cs typeface="+mn-cs"/>
            </a:rPr>
            <a:t>（</a:t>
          </a:r>
          <a:r>
            <a:rPr kumimoji="1" lang="ja-JP" altLang="en-US" sz="1100" spc="-100">
              <a:solidFill>
                <a:schemeClr val="dk1"/>
              </a:solidFill>
              <a:effectLst/>
              <a:latin typeface="+mn-lt"/>
              <a:ea typeface="+mn-ea"/>
              <a:cs typeface="+mn-cs"/>
            </a:rPr>
            <a:t>△</a:t>
          </a:r>
          <a:r>
            <a:rPr kumimoji="1" lang="en-US" altLang="ja-JP" sz="1100" spc="-100">
              <a:solidFill>
                <a:schemeClr val="dk1"/>
              </a:solidFill>
              <a:effectLst/>
              <a:latin typeface="+mn-lt"/>
              <a:ea typeface="+mn-ea"/>
              <a:cs typeface="+mn-cs"/>
            </a:rPr>
            <a:t>16</a:t>
          </a:r>
          <a:r>
            <a:rPr kumimoji="1" lang="ja-JP" altLang="ja-JP" sz="1100" spc="-100">
              <a:solidFill>
                <a:schemeClr val="dk1"/>
              </a:solidFill>
              <a:effectLst/>
              <a:latin typeface="+mn-lt"/>
              <a:ea typeface="+mn-ea"/>
              <a:cs typeface="+mn-cs"/>
            </a:rPr>
            <a:t>百万円）が大きな要因である。</a:t>
          </a:r>
          <a:endParaRPr lang="ja-JP" altLang="ja-JP" sz="1400" spc="-100">
            <a:effectLst/>
          </a:endParaRPr>
        </a:p>
        <a:p>
          <a:pPr rtl="0" eaLnBrk="1" fontAlgn="base" latinLnBrk="0" hangingPunct="1"/>
          <a:r>
            <a:rPr lang="ja-JP" altLang="ja-JP" sz="1100" b="0" i="0" spc="-100" baseline="0">
              <a:solidFill>
                <a:schemeClr val="dk1"/>
              </a:solidFill>
              <a:effectLst/>
              <a:latin typeface="+mn-lt"/>
              <a:ea typeface="+mn-ea"/>
              <a:cs typeface="+mn-cs"/>
            </a:rPr>
            <a:t>　全体の経常収支比率の変動にもよるが、公債費総額は臨時財政対策債の償還及び福崎駅周辺整備の進捗に伴う公共事業等債の償還の増加が見込まれるため、今後数年間は増加するが、公債費以外の経常収支は、</a:t>
          </a:r>
          <a:r>
            <a:rPr lang="ja-JP" altLang="en-US" sz="1100" b="0" i="0" spc="-100" baseline="0">
              <a:solidFill>
                <a:schemeClr val="dk1"/>
              </a:solidFill>
              <a:effectLst/>
              <a:latin typeface="+mn-lt"/>
              <a:ea typeface="+mn-ea"/>
              <a:cs typeface="+mn-cs"/>
            </a:rPr>
            <a:t>公営企業、</a:t>
          </a:r>
          <a:r>
            <a:rPr lang="ja-JP" altLang="ja-JP" sz="1100" b="0" i="0" spc="-100" baseline="0">
              <a:solidFill>
                <a:schemeClr val="dk1"/>
              </a:solidFill>
              <a:effectLst/>
              <a:latin typeface="+mn-lt"/>
              <a:ea typeface="+mn-ea"/>
              <a:cs typeface="+mn-cs"/>
            </a:rPr>
            <a:t>一部事務組合等への負担金</a:t>
          </a:r>
          <a:r>
            <a:rPr lang="ja-JP" altLang="en-US" sz="1100" b="0" i="0" spc="-100" baseline="0">
              <a:solidFill>
                <a:schemeClr val="dk1"/>
              </a:solidFill>
              <a:effectLst/>
              <a:latin typeface="+mn-lt"/>
              <a:ea typeface="+mn-ea"/>
              <a:cs typeface="+mn-cs"/>
            </a:rPr>
            <a:t>・補助金</a:t>
          </a:r>
          <a:r>
            <a:rPr lang="ja-JP" altLang="ja-JP" sz="1100" b="0" i="0" spc="-100" baseline="0">
              <a:solidFill>
                <a:schemeClr val="dk1"/>
              </a:solidFill>
              <a:effectLst/>
              <a:latin typeface="+mn-lt"/>
              <a:ea typeface="+mn-ea"/>
              <a:cs typeface="+mn-cs"/>
            </a:rPr>
            <a:t>の減少が見込まれるため、小さくなると見込まれる。</a:t>
          </a:r>
          <a:endParaRPr lang="ja-JP" altLang="ja-JP" sz="1400" spc="-1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76</xdr:row>
      <xdr:rowOff>155575</xdr:rowOff>
    </xdr:to>
    <xdr:cxnSp macro="">
      <xdr:nvCxnSpPr>
        <xdr:cNvPr id="426" name="直線コネクタ 425"/>
        <xdr:cNvCxnSpPr/>
      </xdr:nvCxnSpPr>
      <xdr:spPr>
        <a:xfrm flipV="1">
          <a:off x="15671800" y="131686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27"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155575</xdr:rowOff>
    </xdr:from>
    <xdr:to>
      <xdr:col>78</xdr:col>
      <xdr:colOff>69850</xdr:colOff>
      <xdr:row>77</xdr:row>
      <xdr:rowOff>149861</xdr:rowOff>
    </xdr:to>
    <xdr:cxnSp macro="">
      <xdr:nvCxnSpPr>
        <xdr:cNvPr id="429" name="直線コネクタ 428"/>
        <xdr:cNvCxnSpPr/>
      </xdr:nvCxnSpPr>
      <xdr:spPr>
        <a:xfrm flipV="1">
          <a:off x="14782800" y="13185775"/>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1" name="テキスト ボックス 430"/>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149861</xdr:rowOff>
    </xdr:from>
    <xdr:to>
      <xdr:col>73</xdr:col>
      <xdr:colOff>180975</xdr:colOff>
      <xdr:row>78</xdr:row>
      <xdr:rowOff>132714</xdr:rowOff>
    </xdr:to>
    <xdr:cxnSp macro="">
      <xdr:nvCxnSpPr>
        <xdr:cNvPr id="432" name="直線コネクタ 431"/>
        <xdr:cNvCxnSpPr/>
      </xdr:nvCxnSpPr>
      <xdr:spPr>
        <a:xfrm flipV="1">
          <a:off x="13893800" y="1335151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3" name="フローチャート: 判断 432"/>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34" name="テキスト ボックス 433"/>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132714</xdr:rowOff>
    </xdr:to>
    <xdr:cxnSp macro="">
      <xdr:nvCxnSpPr>
        <xdr:cNvPr id="435" name="直線コネクタ 434"/>
        <xdr:cNvCxnSpPr/>
      </xdr:nvCxnSpPr>
      <xdr:spPr>
        <a:xfrm>
          <a:off x="13004800" y="13265786"/>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34925</xdr:rowOff>
    </xdr:to>
    <xdr:sp macro="" textlink="">
      <xdr:nvSpPr>
        <xdr:cNvPr id="436" name="フローチャート: 判断 435"/>
        <xdr:cNvSpPr/>
      </xdr:nvSpPr>
      <xdr:spPr>
        <a:xfrm>
          <a:off x="13843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45102</xdr:rowOff>
    </xdr:from>
    <xdr:ext cx="762000" cy="259045"/>
    <xdr:sp macro="" textlink="">
      <xdr:nvSpPr>
        <xdr:cNvPr id="437" name="テキスト ボックス 436"/>
        <xdr:cNvSpPr txBox="1"/>
      </xdr:nvSpPr>
      <xdr:spPr>
        <a:xfrm>
          <a:off x="13512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38" name="フローチャート: 判断 437"/>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39" name="テキスト ボックス 438"/>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5" name="楕円 444"/>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104157</xdr:rowOff>
    </xdr:from>
    <xdr:ext cx="762000" cy="259045"/>
    <xdr:sp macro="" textlink="">
      <xdr:nvSpPr>
        <xdr:cNvPr id="446" name="公債費以外該当値テキスト"/>
        <xdr:cNvSpPr txBox="1"/>
      </xdr:nvSpPr>
      <xdr:spPr>
        <a:xfrm>
          <a:off x="16598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104775</xdr:rowOff>
    </xdr:from>
    <xdr:to>
      <xdr:col>78</xdr:col>
      <xdr:colOff>120650</xdr:colOff>
      <xdr:row>77</xdr:row>
      <xdr:rowOff>34925</xdr:rowOff>
    </xdr:to>
    <xdr:sp macro="" textlink="">
      <xdr:nvSpPr>
        <xdr:cNvPr id="447" name="楕円 446"/>
        <xdr:cNvSpPr/>
      </xdr:nvSpPr>
      <xdr:spPr>
        <a:xfrm>
          <a:off x="15621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48" name="テキスト ボックス 447"/>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9" name="楕円 448"/>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50" name="テキスト ボックス 449"/>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81914</xdr:rowOff>
    </xdr:from>
    <xdr:to>
      <xdr:col>69</xdr:col>
      <xdr:colOff>142875</xdr:colOff>
      <xdr:row>79</xdr:row>
      <xdr:rowOff>12064</xdr:rowOff>
    </xdr:to>
    <xdr:sp macro="" textlink="">
      <xdr:nvSpPr>
        <xdr:cNvPr id="451" name="楕円 450"/>
        <xdr:cNvSpPr/>
      </xdr:nvSpPr>
      <xdr:spPr>
        <a:xfrm>
          <a:off x="13843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168291</xdr:rowOff>
    </xdr:from>
    <xdr:ext cx="762000" cy="259045"/>
    <xdr:sp macro="" textlink="">
      <xdr:nvSpPr>
        <xdr:cNvPr id="452" name="テキスト ボックス 451"/>
        <xdr:cNvSpPr txBox="1"/>
      </xdr:nvSpPr>
      <xdr:spPr>
        <a:xfrm>
          <a:off x="135128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53" name="楕円 452"/>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125113</xdr:rowOff>
    </xdr:from>
    <xdr:ext cx="762000" cy="259045"/>
    <xdr:sp macro="" textlink="">
      <xdr:nvSpPr>
        <xdr:cNvPr id="454" name="テキスト ボックス 453"/>
        <xdr:cNvSpPr txBox="1"/>
      </xdr:nvSpPr>
      <xdr:spPr>
        <a:xfrm>
          <a:off x="12623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88737</xdr:rowOff>
    </xdr:from>
    <xdr:to>
      <xdr:col>29</xdr:col>
      <xdr:colOff>127000</xdr:colOff>
      <xdr:row>19</xdr:row>
      <xdr:rowOff>141053</xdr:rowOff>
    </xdr:to>
    <xdr:cxnSp macro="">
      <xdr:nvCxnSpPr>
        <xdr:cNvPr id="52" name="直線コネクタ 51"/>
        <xdr:cNvCxnSpPr/>
      </xdr:nvCxnSpPr>
      <xdr:spPr bwMode="auto">
        <a:xfrm flipV="1">
          <a:off x="5003800" y="3393912"/>
          <a:ext cx="647700" cy="5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86615</xdr:rowOff>
    </xdr:from>
    <xdr:ext cx="762000" cy="259045"/>
    <xdr:sp macro="" textlink="">
      <xdr:nvSpPr>
        <xdr:cNvPr id="53" name="人口1人当たり決算額の推移平均値テキスト130"/>
        <xdr:cNvSpPr txBox="1"/>
      </xdr:nvSpPr>
      <xdr:spPr>
        <a:xfrm>
          <a:off x="5740400" y="2705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125051</xdr:rowOff>
    </xdr:from>
    <xdr:to>
      <xdr:col>26</xdr:col>
      <xdr:colOff>50800</xdr:colOff>
      <xdr:row>19</xdr:row>
      <xdr:rowOff>141053</xdr:rowOff>
    </xdr:to>
    <xdr:cxnSp macro="">
      <xdr:nvCxnSpPr>
        <xdr:cNvPr id="55" name="直線コネクタ 54"/>
        <xdr:cNvCxnSpPr/>
      </xdr:nvCxnSpPr>
      <xdr:spPr bwMode="auto">
        <a:xfrm>
          <a:off x="4305300" y="343022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88547</xdr:rowOff>
    </xdr:from>
    <xdr:ext cx="736600" cy="259045"/>
    <xdr:sp macro="" textlink="">
      <xdr:nvSpPr>
        <xdr:cNvPr id="57" name="テキスト ボックス 56"/>
        <xdr:cNvSpPr txBox="1"/>
      </xdr:nvSpPr>
      <xdr:spPr>
        <a:xfrm>
          <a:off x="4622800" y="270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96362</xdr:rowOff>
    </xdr:from>
    <xdr:to>
      <xdr:col>22</xdr:col>
      <xdr:colOff>114300</xdr:colOff>
      <xdr:row>19</xdr:row>
      <xdr:rowOff>125051</xdr:rowOff>
    </xdr:to>
    <xdr:cxnSp macro="">
      <xdr:nvCxnSpPr>
        <xdr:cNvPr id="58" name="直線コネクタ 57"/>
        <xdr:cNvCxnSpPr/>
      </xdr:nvCxnSpPr>
      <xdr:spPr bwMode="auto">
        <a:xfrm>
          <a:off x="3606800" y="3401537"/>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96362</xdr:rowOff>
    </xdr:from>
    <xdr:to>
      <xdr:col>18</xdr:col>
      <xdr:colOff>177800</xdr:colOff>
      <xdr:row>19</xdr:row>
      <xdr:rowOff>147242</xdr:rowOff>
    </xdr:to>
    <xdr:cxnSp macro="">
      <xdr:nvCxnSpPr>
        <xdr:cNvPr id="61" name="直線コネクタ 60"/>
        <xdr:cNvCxnSpPr/>
      </xdr:nvCxnSpPr>
      <xdr:spPr bwMode="auto">
        <a:xfrm flipV="1">
          <a:off x="2908300" y="3401537"/>
          <a:ext cx="698500" cy="50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37937</xdr:rowOff>
    </xdr:from>
    <xdr:to>
      <xdr:col>29</xdr:col>
      <xdr:colOff>177800</xdr:colOff>
      <xdr:row>19</xdr:row>
      <xdr:rowOff>139537</xdr:rowOff>
    </xdr:to>
    <xdr:sp macro="" textlink="">
      <xdr:nvSpPr>
        <xdr:cNvPr id="71" name="楕円 70"/>
        <xdr:cNvSpPr/>
      </xdr:nvSpPr>
      <xdr:spPr bwMode="auto">
        <a:xfrm>
          <a:off x="5600700" y="334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10014</xdr:rowOff>
    </xdr:from>
    <xdr:ext cx="762000" cy="259045"/>
    <xdr:sp macro="" textlink="">
      <xdr:nvSpPr>
        <xdr:cNvPr id="72" name="人口1人当たり決算額の推移該当値テキスト130"/>
        <xdr:cNvSpPr txBox="1"/>
      </xdr:nvSpPr>
      <xdr:spPr>
        <a:xfrm>
          <a:off x="5740400" y="331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90253</xdr:rowOff>
    </xdr:from>
    <xdr:to>
      <xdr:col>26</xdr:col>
      <xdr:colOff>101600</xdr:colOff>
      <xdr:row>20</xdr:row>
      <xdr:rowOff>20403</xdr:rowOff>
    </xdr:to>
    <xdr:sp macro="" textlink="">
      <xdr:nvSpPr>
        <xdr:cNvPr id="73" name="楕円 72"/>
        <xdr:cNvSpPr/>
      </xdr:nvSpPr>
      <xdr:spPr bwMode="auto">
        <a:xfrm>
          <a:off x="4953000" y="339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5180</xdr:rowOff>
    </xdr:from>
    <xdr:ext cx="736600" cy="259045"/>
    <xdr:sp macro="" textlink="">
      <xdr:nvSpPr>
        <xdr:cNvPr id="74" name="テキスト ボックス 73"/>
        <xdr:cNvSpPr txBox="1"/>
      </xdr:nvSpPr>
      <xdr:spPr>
        <a:xfrm>
          <a:off x="4622800" y="348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74251</xdr:rowOff>
    </xdr:from>
    <xdr:to>
      <xdr:col>22</xdr:col>
      <xdr:colOff>165100</xdr:colOff>
      <xdr:row>20</xdr:row>
      <xdr:rowOff>4401</xdr:rowOff>
    </xdr:to>
    <xdr:sp macro="" textlink="">
      <xdr:nvSpPr>
        <xdr:cNvPr id="75" name="楕円 74"/>
        <xdr:cNvSpPr/>
      </xdr:nvSpPr>
      <xdr:spPr bwMode="auto">
        <a:xfrm>
          <a:off x="4254500" y="337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160628</xdr:rowOff>
    </xdr:from>
    <xdr:ext cx="762000" cy="259045"/>
    <xdr:sp macro="" textlink="">
      <xdr:nvSpPr>
        <xdr:cNvPr id="76" name="テキスト ボックス 75"/>
        <xdr:cNvSpPr txBox="1"/>
      </xdr:nvSpPr>
      <xdr:spPr>
        <a:xfrm>
          <a:off x="3924300" y="34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45562</xdr:rowOff>
    </xdr:from>
    <xdr:to>
      <xdr:col>19</xdr:col>
      <xdr:colOff>38100</xdr:colOff>
      <xdr:row>19</xdr:row>
      <xdr:rowOff>147162</xdr:rowOff>
    </xdr:to>
    <xdr:sp macro="" textlink="">
      <xdr:nvSpPr>
        <xdr:cNvPr id="77" name="楕円 76"/>
        <xdr:cNvSpPr/>
      </xdr:nvSpPr>
      <xdr:spPr bwMode="auto">
        <a:xfrm>
          <a:off x="3556000" y="335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131939</xdr:rowOff>
    </xdr:from>
    <xdr:ext cx="762000" cy="259045"/>
    <xdr:sp macro="" textlink="">
      <xdr:nvSpPr>
        <xdr:cNvPr id="78" name="テキスト ボックス 77"/>
        <xdr:cNvSpPr txBox="1"/>
      </xdr:nvSpPr>
      <xdr:spPr>
        <a:xfrm>
          <a:off x="3225800" y="34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96442</xdr:rowOff>
    </xdr:from>
    <xdr:to>
      <xdr:col>15</xdr:col>
      <xdr:colOff>101600</xdr:colOff>
      <xdr:row>20</xdr:row>
      <xdr:rowOff>26592</xdr:rowOff>
    </xdr:to>
    <xdr:sp macro="" textlink="">
      <xdr:nvSpPr>
        <xdr:cNvPr id="79" name="楕円 78"/>
        <xdr:cNvSpPr/>
      </xdr:nvSpPr>
      <xdr:spPr bwMode="auto">
        <a:xfrm>
          <a:off x="2857500" y="340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11369</xdr:rowOff>
    </xdr:from>
    <xdr:ext cx="762000" cy="259045"/>
    <xdr:sp macro="" textlink="">
      <xdr:nvSpPr>
        <xdr:cNvPr id="80" name="テキスト ボックス 79"/>
        <xdr:cNvSpPr txBox="1"/>
      </xdr:nvSpPr>
      <xdr:spPr>
        <a:xfrm>
          <a:off x="2527300" y="34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266240</xdr:rowOff>
    </xdr:from>
    <xdr:to>
      <xdr:col>29</xdr:col>
      <xdr:colOff>127000</xdr:colOff>
      <xdr:row>35</xdr:row>
      <xdr:rowOff>313720</xdr:rowOff>
    </xdr:to>
    <xdr:cxnSp macro="">
      <xdr:nvCxnSpPr>
        <xdr:cNvPr id="112" name="直線コネクタ 111"/>
        <xdr:cNvCxnSpPr/>
      </xdr:nvCxnSpPr>
      <xdr:spPr bwMode="auto">
        <a:xfrm>
          <a:off x="5003800" y="6876590"/>
          <a:ext cx="647700" cy="4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298497</xdr:rowOff>
    </xdr:from>
    <xdr:ext cx="762000" cy="259045"/>
    <xdr:sp macro="" textlink="">
      <xdr:nvSpPr>
        <xdr:cNvPr id="113" name="人口1人当たり決算額の推移平均値テキスト445"/>
        <xdr:cNvSpPr txBox="1"/>
      </xdr:nvSpPr>
      <xdr:spPr>
        <a:xfrm>
          <a:off x="5740400" y="6908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266240</xdr:rowOff>
    </xdr:from>
    <xdr:to>
      <xdr:col>26</xdr:col>
      <xdr:colOff>50800</xdr:colOff>
      <xdr:row>35</xdr:row>
      <xdr:rowOff>272207</xdr:rowOff>
    </xdr:to>
    <xdr:cxnSp macro="">
      <xdr:nvCxnSpPr>
        <xdr:cNvPr id="115" name="直線コネクタ 114"/>
        <xdr:cNvCxnSpPr/>
      </xdr:nvCxnSpPr>
      <xdr:spPr bwMode="auto">
        <a:xfrm flipV="1">
          <a:off x="4305300" y="6876590"/>
          <a:ext cx="698500" cy="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17599</xdr:rowOff>
    </xdr:from>
    <xdr:ext cx="736600" cy="259045"/>
    <xdr:sp macro="" textlink="">
      <xdr:nvSpPr>
        <xdr:cNvPr id="117" name="テキスト ボックス 116"/>
        <xdr:cNvSpPr txBox="1"/>
      </xdr:nvSpPr>
      <xdr:spPr>
        <a:xfrm>
          <a:off x="4622800" y="69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261005</xdr:rowOff>
    </xdr:from>
    <xdr:to>
      <xdr:col>22</xdr:col>
      <xdr:colOff>114300</xdr:colOff>
      <xdr:row>35</xdr:row>
      <xdr:rowOff>272207</xdr:rowOff>
    </xdr:to>
    <xdr:cxnSp macro="">
      <xdr:nvCxnSpPr>
        <xdr:cNvPr id="118" name="直線コネクタ 117"/>
        <xdr:cNvCxnSpPr/>
      </xdr:nvCxnSpPr>
      <xdr:spPr bwMode="auto">
        <a:xfrm>
          <a:off x="3606800" y="6871355"/>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261005</xdr:rowOff>
    </xdr:from>
    <xdr:to>
      <xdr:col>18</xdr:col>
      <xdr:colOff>177800</xdr:colOff>
      <xdr:row>35</xdr:row>
      <xdr:rowOff>271978</xdr:rowOff>
    </xdr:to>
    <xdr:cxnSp macro="">
      <xdr:nvCxnSpPr>
        <xdr:cNvPr id="121" name="直線コネクタ 120"/>
        <xdr:cNvCxnSpPr/>
      </xdr:nvCxnSpPr>
      <xdr:spPr bwMode="auto">
        <a:xfrm flipV="1">
          <a:off x="2908300" y="6871355"/>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3" name="テキスト ボックス 122"/>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5" name="テキスト ボックス 124"/>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262920</xdr:rowOff>
    </xdr:from>
    <xdr:to>
      <xdr:col>29</xdr:col>
      <xdr:colOff>177800</xdr:colOff>
      <xdr:row>36</xdr:row>
      <xdr:rowOff>21620</xdr:rowOff>
    </xdr:to>
    <xdr:sp macro="" textlink="">
      <xdr:nvSpPr>
        <xdr:cNvPr id="131" name="楕円 130"/>
        <xdr:cNvSpPr/>
      </xdr:nvSpPr>
      <xdr:spPr bwMode="auto">
        <a:xfrm>
          <a:off x="5600700" y="687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107997</xdr:rowOff>
    </xdr:from>
    <xdr:ext cx="762000" cy="259045"/>
    <xdr:sp macro="" textlink="">
      <xdr:nvSpPr>
        <xdr:cNvPr id="132" name="人口1人当たり決算額の推移該当値テキスト445"/>
        <xdr:cNvSpPr txBox="1"/>
      </xdr:nvSpPr>
      <xdr:spPr>
        <a:xfrm>
          <a:off x="5740400" y="671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215440</xdr:rowOff>
    </xdr:from>
    <xdr:to>
      <xdr:col>26</xdr:col>
      <xdr:colOff>101600</xdr:colOff>
      <xdr:row>35</xdr:row>
      <xdr:rowOff>317040</xdr:rowOff>
    </xdr:to>
    <xdr:sp macro="" textlink="">
      <xdr:nvSpPr>
        <xdr:cNvPr id="133" name="楕円 132"/>
        <xdr:cNvSpPr/>
      </xdr:nvSpPr>
      <xdr:spPr bwMode="auto">
        <a:xfrm>
          <a:off x="4953000" y="682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327217</xdr:rowOff>
    </xdr:from>
    <xdr:ext cx="736600" cy="259045"/>
    <xdr:sp macro="" textlink="">
      <xdr:nvSpPr>
        <xdr:cNvPr id="134" name="テキスト ボックス 133"/>
        <xdr:cNvSpPr txBox="1"/>
      </xdr:nvSpPr>
      <xdr:spPr>
        <a:xfrm>
          <a:off x="4622800" y="6594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221407</xdr:rowOff>
    </xdr:from>
    <xdr:to>
      <xdr:col>22</xdr:col>
      <xdr:colOff>165100</xdr:colOff>
      <xdr:row>35</xdr:row>
      <xdr:rowOff>323007</xdr:rowOff>
    </xdr:to>
    <xdr:sp macro="" textlink="">
      <xdr:nvSpPr>
        <xdr:cNvPr id="135" name="楕円 134"/>
        <xdr:cNvSpPr/>
      </xdr:nvSpPr>
      <xdr:spPr bwMode="auto">
        <a:xfrm>
          <a:off x="4254500" y="68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333184</xdr:rowOff>
    </xdr:from>
    <xdr:ext cx="762000" cy="259045"/>
    <xdr:sp macro="" textlink="">
      <xdr:nvSpPr>
        <xdr:cNvPr id="136" name="テキスト ボックス 135"/>
        <xdr:cNvSpPr txBox="1"/>
      </xdr:nvSpPr>
      <xdr:spPr>
        <a:xfrm>
          <a:off x="3924300" y="66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210205</xdr:rowOff>
    </xdr:from>
    <xdr:to>
      <xdr:col>19</xdr:col>
      <xdr:colOff>38100</xdr:colOff>
      <xdr:row>35</xdr:row>
      <xdr:rowOff>311805</xdr:rowOff>
    </xdr:to>
    <xdr:sp macro="" textlink="">
      <xdr:nvSpPr>
        <xdr:cNvPr id="137" name="楕円 136"/>
        <xdr:cNvSpPr/>
      </xdr:nvSpPr>
      <xdr:spPr bwMode="auto">
        <a:xfrm>
          <a:off x="3556000" y="682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321982</xdr:rowOff>
    </xdr:from>
    <xdr:ext cx="762000" cy="259045"/>
    <xdr:sp macro="" textlink="">
      <xdr:nvSpPr>
        <xdr:cNvPr id="138" name="テキスト ボックス 137"/>
        <xdr:cNvSpPr txBox="1"/>
      </xdr:nvSpPr>
      <xdr:spPr>
        <a:xfrm>
          <a:off x="3225800" y="65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221178</xdr:rowOff>
    </xdr:from>
    <xdr:to>
      <xdr:col>15</xdr:col>
      <xdr:colOff>101600</xdr:colOff>
      <xdr:row>35</xdr:row>
      <xdr:rowOff>322778</xdr:rowOff>
    </xdr:to>
    <xdr:sp macro="" textlink="">
      <xdr:nvSpPr>
        <xdr:cNvPr id="139" name="楕円 138"/>
        <xdr:cNvSpPr/>
      </xdr:nvSpPr>
      <xdr:spPr bwMode="auto">
        <a:xfrm>
          <a:off x="2857500" y="683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332955</xdr:rowOff>
    </xdr:from>
    <xdr:ext cx="762000" cy="259045"/>
    <xdr:sp macro="" textlink="">
      <xdr:nvSpPr>
        <xdr:cNvPr id="140" name="テキスト ボックス 139"/>
        <xdr:cNvSpPr txBox="1"/>
      </xdr:nvSpPr>
      <xdr:spPr>
        <a:xfrm>
          <a:off x="2527300" y="660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44374</xdr:rowOff>
    </xdr:from>
    <xdr:to>
      <xdr:col>24</xdr:col>
      <xdr:colOff>63500</xdr:colOff>
      <xdr:row>37</xdr:row>
      <xdr:rowOff>74386</xdr:rowOff>
    </xdr:to>
    <xdr:cxnSp macro="">
      <xdr:nvCxnSpPr>
        <xdr:cNvPr id="63" name="直線コネクタ 62"/>
        <xdr:cNvCxnSpPr/>
      </xdr:nvCxnSpPr>
      <xdr:spPr>
        <a:xfrm flipV="1">
          <a:off x="3797300" y="6388024"/>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57355</xdr:rowOff>
    </xdr:from>
    <xdr:to>
      <xdr:col>19</xdr:col>
      <xdr:colOff>177800</xdr:colOff>
      <xdr:row>37</xdr:row>
      <xdr:rowOff>74386</xdr:rowOff>
    </xdr:to>
    <xdr:cxnSp macro="">
      <xdr:nvCxnSpPr>
        <xdr:cNvPr id="66" name="直線コネクタ 65"/>
        <xdr:cNvCxnSpPr/>
      </xdr:nvCxnSpPr>
      <xdr:spPr>
        <a:xfrm>
          <a:off x="2908300" y="6401005"/>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29302</xdr:rowOff>
    </xdr:from>
    <xdr:to>
      <xdr:col>15</xdr:col>
      <xdr:colOff>50800</xdr:colOff>
      <xdr:row>37</xdr:row>
      <xdr:rowOff>57355</xdr:rowOff>
    </xdr:to>
    <xdr:cxnSp macro="">
      <xdr:nvCxnSpPr>
        <xdr:cNvPr id="69" name="直線コネクタ 68"/>
        <xdr:cNvCxnSpPr/>
      </xdr:nvCxnSpPr>
      <xdr:spPr>
        <a:xfrm>
          <a:off x="2019300" y="637295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72202</xdr:rowOff>
    </xdr:from>
    <xdr:ext cx="534377" cy="259045"/>
    <xdr:sp macro="" textlink="">
      <xdr:nvSpPr>
        <xdr:cNvPr id="71" name="テキスト ボックス 70"/>
        <xdr:cNvSpPr txBox="1"/>
      </xdr:nvSpPr>
      <xdr:spPr>
        <a:xfrm>
          <a:off x="2641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29302</xdr:rowOff>
    </xdr:from>
    <xdr:to>
      <xdr:col>10</xdr:col>
      <xdr:colOff>114300</xdr:colOff>
      <xdr:row>37</xdr:row>
      <xdr:rowOff>58629</xdr:rowOff>
    </xdr:to>
    <xdr:cxnSp macro="">
      <xdr:nvCxnSpPr>
        <xdr:cNvPr id="72" name="直線コネクタ 71"/>
        <xdr:cNvCxnSpPr/>
      </xdr:nvCxnSpPr>
      <xdr:spPr>
        <a:xfrm flipV="1">
          <a:off x="1130300" y="6372952"/>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63352</xdr:rowOff>
    </xdr:from>
    <xdr:ext cx="534377" cy="259045"/>
    <xdr:sp macro="" textlink="">
      <xdr:nvSpPr>
        <xdr:cNvPr id="74" name="テキスト ボックス 73"/>
        <xdr:cNvSpPr txBox="1"/>
      </xdr:nvSpPr>
      <xdr:spPr>
        <a:xfrm>
          <a:off x="1752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76676</xdr:rowOff>
    </xdr:from>
    <xdr:ext cx="534377" cy="259045"/>
    <xdr:sp macro="" textlink="">
      <xdr:nvSpPr>
        <xdr:cNvPr id="76" name="テキスト ボックス 75"/>
        <xdr:cNvSpPr txBox="1"/>
      </xdr:nvSpPr>
      <xdr:spPr>
        <a:xfrm>
          <a:off x="863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165024</xdr:rowOff>
    </xdr:from>
    <xdr:to>
      <xdr:col>24</xdr:col>
      <xdr:colOff>114300</xdr:colOff>
      <xdr:row>37</xdr:row>
      <xdr:rowOff>95174</xdr:rowOff>
    </xdr:to>
    <xdr:sp macro="" textlink="">
      <xdr:nvSpPr>
        <xdr:cNvPr id="82" name="楕円 81"/>
        <xdr:cNvSpPr/>
      </xdr:nvSpPr>
      <xdr:spPr>
        <a:xfrm>
          <a:off x="45847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143451</xdr:rowOff>
    </xdr:from>
    <xdr:ext cx="534377" cy="259045"/>
    <xdr:sp macro="" textlink="">
      <xdr:nvSpPr>
        <xdr:cNvPr id="83" name="人件費該当値テキスト"/>
        <xdr:cNvSpPr txBox="1"/>
      </xdr:nvSpPr>
      <xdr:spPr>
        <a:xfrm>
          <a:off x="4686300" y="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23586</xdr:rowOff>
    </xdr:from>
    <xdr:to>
      <xdr:col>20</xdr:col>
      <xdr:colOff>38100</xdr:colOff>
      <xdr:row>37</xdr:row>
      <xdr:rowOff>125186</xdr:rowOff>
    </xdr:to>
    <xdr:sp macro="" textlink="">
      <xdr:nvSpPr>
        <xdr:cNvPr id="84" name="楕円 83"/>
        <xdr:cNvSpPr/>
      </xdr:nvSpPr>
      <xdr:spPr>
        <a:xfrm>
          <a:off x="3746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116313</xdr:rowOff>
    </xdr:from>
    <xdr:ext cx="534377" cy="259045"/>
    <xdr:sp macro="" textlink="">
      <xdr:nvSpPr>
        <xdr:cNvPr id="85" name="テキスト ボックス 84"/>
        <xdr:cNvSpPr txBox="1"/>
      </xdr:nvSpPr>
      <xdr:spPr>
        <a:xfrm>
          <a:off x="3530111" y="64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6555</xdr:rowOff>
    </xdr:from>
    <xdr:to>
      <xdr:col>15</xdr:col>
      <xdr:colOff>101600</xdr:colOff>
      <xdr:row>37</xdr:row>
      <xdr:rowOff>108155</xdr:rowOff>
    </xdr:to>
    <xdr:sp macro="" textlink="">
      <xdr:nvSpPr>
        <xdr:cNvPr id="86" name="楕円 85"/>
        <xdr:cNvSpPr/>
      </xdr:nvSpPr>
      <xdr:spPr>
        <a:xfrm>
          <a:off x="2857500" y="63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99282</xdr:rowOff>
    </xdr:from>
    <xdr:ext cx="534377" cy="259045"/>
    <xdr:sp macro="" textlink="">
      <xdr:nvSpPr>
        <xdr:cNvPr id="87" name="テキスト ボックス 86"/>
        <xdr:cNvSpPr txBox="1"/>
      </xdr:nvSpPr>
      <xdr:spPr>
        <a:xfrm>
          <a:off x="2641111" y="64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149952</xdr:rowOff>
    </xdr:from>
    <xdr:to>
      <xdr:col>10</xdr:col>
      <xdr:colOff>165100</xdr:colOff>
      <xdr:row>37</xdr:row>
      <xdr:rowOff>80102</xdr:rowOff>
    </xdr:to>
    <xdr:sp macro="" textlink="">
      <xdr:nvSpPr>
        <xdr:cNvPr id="88" name="楕円 87"/>
        <xdr:cNvSpPr/>
      </xdr:nvSpPr>
      <xdr:spPr>
        <a:xfrm>
          <a:off x="1968500" y="6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71229</xdr:rowOff>
    </xdr:from>
    <xdr:ext cx="534377" cy="259045"/>
    <xdr:sp macro="" textlink="">
      <xdr:nvSpPr>
        <xdr:cNvPr id="89" name="テキスト ボックス 88"/>
        <xdr:cNvSpPr txBox="1"/>
      </xdr:nvSpPr>
      <xdr:spPr>
        <a:xfrm>
          <a:off x="1752111" y="641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7829</xdr:rowOff>
    </xdr:from>
    <xdr:to>
      <xdr:col>6</xdr:col>
      <xdr:colOff>38100</xdr:colOff>
      <xdr:row>37</xdr:row>
      <xdr:rowOff>109429</xdr:rowOff>
    </xdr:to>
    <xdr:sp macro="" textlink="">
      <xdr:nvSpPr>
        <xdr:cNvPr id="90" name="楕円 89"/>
        <xdr:cNvSpPr/>
      </xdr:nvSpPr>
      <xdr:spPr>
        <a:xfrm>
          <a:off x="1079500" y="63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100556</xdr:rowOff>
    </xdr:from>
    <xdr:ext cx="534377" cy="259045"/>
    <xdr:sp macro="" textlink="">
      <xdr:nvSpPr>
        <xdr:cNvPr id="91" name="テキスト ボックス 90"/>
        <xdr:cNvSpPr txBox="1"/>
      </xdr:nvSpPr>
      <xdr:spPr>
        <a:xfrm>
          <a:off x="863111" y="64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15418</xdr:rowOff>
    </xdr:from>
    <xdr:to>
      <xdr:col>24</xdr:col>
      <xdr:colOff>63500</xdr:colOff>
      <xdr:row>56</xdr:row>
      <xdr:rowOff>20180</xdr:rowOff>
    </xdr:to>
    <xdr:cxnSp macro="">
      <xdr:nvCxnSpPr>
        <xdr:cNvPr id="121" name="直線コネクタ 120"/>
        <xdr:cNvCxnSpPr/>
      </xdr:nvCxnSpPr>
      <xdr:spPr>
        <a:xfrm flipV="1">
          <a:off x="3797300" y="961661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141743</xdr:rowOff>
    </xdr:from>
    <xdr:ext cx="534377" cy="259045"/>
    <xdr:sp macro="" textlink="">
      <xdr:nvSpPr>
        <xdr:cNvPr id="122" name="物件費平均値テキスト"/>
        <xdr:cNvSpPr txBox="1"/>
      </xdr:nvSpPr>
      <xdr:spPr>
        <a:xfrm>
          <a:off x="4686300" y="9228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20180</xdr:rowOff>
    </xdr:from>
    <xdr:to>
      <xdr:col>19</xdr:col>
      <xdr:colOff>177800</xdr:colOff>
      <xdr:row>56</xdr:row>
      <xdr:rowOff>69386</xdr:rowOff>
    </xdr:to>
    <xdr:cxnSp macro="">
      <xdr:nvCxnSpPr>
        <xdr:cNvPr id="124" name="直線コネクタ 123"/>
        <xdr:cNvCxnSpPr/>
      </xdr:nvCxnSpPr>
      <xdr:spPr>
        <a:xfrm flipV="1">
          <a:off x="2908300" y="9621380"/>
          <a:ext cx="889000"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26205</xdr:rowOff>
    </xdr:from>
    <xdr:ext cx="534377" cy="259045"/>
    <xdr:sp macro="" textlink="">
      <xdr:nvSpPr>
        <xdr:cNvPr id="126" name="テキスト ボックス 125"/>
        <xdr:cNvSpPr txBox="1"/>
      </xdr:nvSpPr>
      <xdr:spPr>
        <a:xfrm>
          <a:off x="3530111" y="91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69386</xdr:rowOff>
    </xdr:from>
    <xdr:to>
      <xdr:col>15</xdr:col>
      <xdr:colOff>50800</xdr:colOff>
      <xdr:row>56</xdr:row>
      <xdr:rowOff>80302</xdr:rowOff>
    </xdr:to>
    <xdr:cxnSp macro="">
      <xdr:nvCxnSpPr>
        <xdr:cNvPr id="127" name="直線コネクタ 126"/>
        <xdr:cNvCxnSpPr/>
      </xdr:nvCxnSpPr>
      <xdr:spPr>
        <a:xfrm flipV="1">
          <a:off x="2019300" y="967058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125093</xdr:rowOff>
    </xdr:from>
    <xdr:ext cx="534377" cy="259045"/>
    <xdr:sp macro="" textlink="">
      <xdr:nvSpPr>
        <xdr:cNvPr id="129" name="テキスト ボックス 128"/>
        <xdr:cNvSpPr txBox="1"/>
      </xdr:nvSpPr>
      <xdr:spPr>
        <a:xfrm>
          <a:off x="2641111" y="92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80302</xdr:rowOff>
    </xdr:from>
    <xdr:to>
      <xdr:col>10</xdr:col>
      <xdr:colOff>114300</xdr:colOff>
      <xdr:row>57</xdr:row>
      <xdr:rowOff>90513</xdr:rowOff>
    </xdr:to>
    <xdr:cxnSp macro="">
      <xdr:nvCxnSpPr>
        <xdr:cNvPr id="130" name="直線コネクタ 129"/>
        <xdr:cNvCxnSpPr/>
      </xdr:nvCxnSpPr>
      <xdr:spPr>
        <a:xfrm flipV="1">
          <a:off x="1130300" y="9681502"/>
          <a:ext cx="889000" cy="1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41425</xdr:rowOff>
    </xdr:from>
    <xdr:ext cx="534377" cy="259045"/>
    <xdr:sp macro="" textlink="">
      <xdr:nvSpPr>
        <xdr:cNvPr id="132" name="テキスト ボックス 131"/>
        <xdr:cNvSpPr txBox="1"/>
      </xdr:nvSpPr>
      <xdr:spPr>
        <a:xfrm>
          <a:off x="1752111" y="92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27881</xdr:rowOff>
    </xdr:from>
    <xdr:ext cx="534377" cy="259045"/>
    <xdr:sp macro="" textlink="">
      <xdr:nvSpPr>
        <xdr:cNvPr id="134" name="テキスト ボックス 133"/>
        <xdr:cNvSpPr txBox="1"/>
      </xdr:nvSpPr>
      <xdr:spPr>
        <a:xfrm>
          <a:off x="863111" y="9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136068</xdr:rowOff>
    </xdr:from>
    <xdr:to>
      <xdr:col>24</xdr:col>
      <xdr:colOff>114300</xdr:colOff>
      <xdr:row>56</xdr:row>
      <xdr:rowOff>66218</xdr:rowOff>
    </xdr:to>
    <xdr:sp macro="" textlink="">
      <xdr:nvSpPr>
        <xdr:cNvPr id="140" name="楕円 139"/>
        <xdr:cNvSpPr/>
      </xdr:nvSpPr>
      <xdr:spPr>
        <a:xfrm>
          <a:off x="4584700" y="95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114495</xdr:rowOff>
    </xdr:from>
    <xdr:ext cx="534377" cy="259045"/>
    <xdr:sp macro="" textlink="">
      <xdr:nvSpPr>
        <xdr:cNvPr id="141" name="物件費該当値テキスト"/>
        <xdr:cNvSpPr txBox="1"/>
      </xdr:nvSpPr>
      <xdr:spPr>
        <a:xfrm>
          <a:off x="4686300" y="95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140830</xdr:rowOff>
    </xdr:from>
    <xdr:to>
      <xdr:col>20</xdr:col>
      <xdr:colOff>38100</xdr:colOff>
      <xdr:row>56</xdr:row>
      <xdr:rowOff>70980</xdr:rowOff>
    </xdr:to>
    <xdr:sp macro="" textlink="">
      <xdr:nvSpPr>
        <xdr:cNvPr id="142" name="楕円 141"/>
        <xdr:cNvSpPr/>
      </xdr:nvSpPr>
      <xdr:spPr>
        <a:xfrm>
          <a:off x="3746500" y="95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62107</xdr:rowOff>
    </xdr:from>
    <xdr:ext cx="534377" cy="259045"/>
    <xdr:sp macro="" textlink="">
      <xdr:nvSpPr>
        <xdr:cNvPr id="143" name="テキスト ボックス 142"/>
        <xdr:cNvSpPr txBox="1"/>
      </xdr:nvSpPr>
      <xdr:spPr>
        <a:xfrm>
          <a:off x="3530111" y="96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18586</xdr:rowOff>
    </xdr:from>
    <xdr:to>
      <xdr:col>15</xdr:col>
      <xdr:colOff>101600</xdr:colOff>
      <xdr:row>56</xdr:row>
      <xdr:rowOff>120186</xdr:rowOff>
    </xdr:to>
    <xdr:sp macro="" textlink="">
      <xdr:nvSpPr>
        <xdr:cNvPr id="144" name="楕円 143"/>
        <xdr:cNvSpPr/>
      </xdr:nvSpPr>
      <xdr:spPr>
        <a:xfrm>
          <a:off x="2857500" y="96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111313</xdr:rowOff>
    </xdr:from>
    <xdr:ext cx="534377" cy="259045"/>
    <xdr:sp macro="" textlink="">
      <xdr:nvSpPr>
        <xdr:cNvPr id="145" name="テキスト ボックス 144"/>
        <xdr:cNvSpPr txBox="1"/>
      </xdr:nvSpPr>
      <xdr:spPr>
        <a:xfrm>
          <a:off x="2641111" y="97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29502</xdr:rowOff>
    </xdr:from>
    <xdr:to>
      <xdr:col>10</xdr:col>
      <xdr:colOff>165100</xdr:colOff>
      <xdr:row>56</xdr:row>
      <xdr:rowOff>131102</xdr:rowOff>
    </xdr:to>
    <xdr:sp macro="" textlink="">
      <xdr:nvSpPr>
        <xdr:cNvPr id="146" name="楕円 145"/>
        <xdr:cNvSpPr/>
      </xdr:nvSpPr>
      <xdr:spPr>
        <a:xfrm>
          <a:off x="1968500" y="963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122229</xdr:rowOff>
    </xdr:from>
    <xdr:ext cx="534377" cy="259045"/>
    <xdr:sp macro="" textlink="">
      <xdr:nvSpPr>
        <xdr:cNvPr id="147" name="テキスト ボックス 146"/>
        <xdr:cNvSpPr txBox="1"/>
      </xdr:nvSpPr>
      <xdr:spPr>
        <a:xfrm>
          <a:off x="1752111" y="97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39713</xdr:rowOff>
    </xdr:from>
    <xdr:to>
      <xdr:col>6</xdr:col>
      <xdr:colOff>38100</xdr:colOff>
      <xdr:row>57</xdr:row>
      <xdr:rowOff>141313</xdr:rowOff>
    </xdr:to>
    <xdr:sp macro="" textlink="">
      <xdr:nvSpPr>
        <xdr:cNvPr id="148" name="楕円 147"/>
        <xdr:cNvSpPr/>
      </xdr:nvSpPr>
      <xdr:spPr>
        <a:xfrm>
          <a:off x="1079500" y="98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132440</xdr:rowOff>
    </xdr:from>
    <xdr:ext cx="534377" cy="259045"/>
    <xdr:sp macro="" textlink="">
      <xdr:nvSpPr>
        <xdr:cNvPr id="149" name="テキスト ボックス 148"/>
        <xdr:cNvSpPr txBox="1"/>
      </xdr:nvSpPr>
      <xdr:spPr>
        <a:xfrm>
          <a:off x="863111" y="99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156578</xdr:rowOff>
    </xdr:from>
    <xdr:to>
      <xdr:col>24</xdr:col>
      <xdr:colOff>63500</xdr:colOff>
      <xdr:row>78</xdr:row>
      <xdr:rowOff>158065</xdr:rowOff>
    </xdr:to>
    <xdr:cxnSp macro="">
      <xdr:nvCxnSpPr>
        <xdr:cNvPr id="178" name="直線コネクタ 177"/>
        <xdr:cNvCxnSpPr/>
      </xdr:nvCxnSpPr>
      <xdr:spPr>
        <a:xfrm>
          <a:off x="3797300" y="13529678"/>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156578</xdr:rowOff>
    </xdr:from>
    <xdr:to>
      <xdr:col>19</xdr:col>
      <xdr:colOff>177800</xdr:colOff>
      <xdr:row>78</xdr:row>
      <xdr:rowOff>160617</xdr:rowOff>
    </xdr:to>
    <xdr:cxnSp macro="">
      <xdr:nvCxnSpPr>
        <xdr:cNvPr id="181" name="直線コネクタ 180"/>
        <xdr:cNvCxnSpPr/>
      </xdr:nvCxnSpPr>
      <xdr:spPr>
        <a:xfrm flipV="1">
          <a:off x="2908300" y="1352967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149492</xdr:rowOff>
    </xdr:from>
    <xdr:to>
      <xdr:col>15</xdr:col>
      <xdr:colOff>50800</xdr:colOff>
      <xdr:row>78</xdr:row>
      <xdr:rowOff>160617</xdr:rowOff>
    </xdr:to>
    <xdr:cxnSp macro="">
      <xdr:nvCxnSpPr>
        <xdr:cNvPr id="184" name="直線コネクタ 183"/>
        <xdr:cNvCxnSpPr/>
      </xdr:nvCxnSpPr>
      <xdr:spPr>
        <a:xfrm>
          <a:off x="2019300" y="1352259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6" name="テキスト ボックス 185"/>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149492</xdr:rowOff>
    </xdr:from>
    <xdr:to>
      <xdr:col>10</xdr:col>
      <xdr:colOff>114300</xdr:colOff>
      <xdr:row>78</xdr:row>
      <xdr:rowOff>153721</xdr:rowOff>
    </xdr:to>
    <xdr:cxnSp macro="">
      <xdr:nvCxnSpPr>
        <xdr:cNvPr id="187" name="直線コネクタ 186"/>
        <xdr:cNvCxnSpPr/>
      </xdr:nvCxnSpPr>
      <xdr:spPr>
        <a:xfrm flipV="1">
          <a:off x="1130300" y="13522592"/>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8" name="フローチャート: 判断 187"/>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9" name="テキスト ボックス 188"/>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90" name="フローチャート: 判断 189"/>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91" name="テキスト ボックス 190"/>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107265</xdr:rowOff>
    </xdr:from>
    <xdr:to>
      <xdr:col>24</xdr:col>
      <xdr:colOff>114300</xdr:colOff>
      <xdr:row>79</xdr:row>
      <xdr:rowOff>37415</xdr:rowOff>
    </xdr:to>
    <xdr:sp macro="" textlink="">
      <xdr:nvSpPr>
        <xdr:cNvPr id="197" name="楕円 196"/>
        <xdr:cNvSpPr/>
      </xdr:nvSpPr>
      <xdr:spPr>
        <a:xfrm>
          <a:off x="4584700" y="13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22192</xdr:rowOff>
    </xdr:from>
    <xdr:ext cx="469744" cy="259045"/>
    <xdr:sp macro="" textlink="">
      <xdr:nvSpPr>
        <xdr:cNvPr id="198" name="維持補修費該当値テキスト"/>
        <xdr:cNvSpPr txBox="1"/>
      </xdr:nvSpPr>
      <xdr:spPr>
        <a:xfrm>
          <a:off x="4686300" y="1339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105778</xdr:rowOff>
    </xdr:from>
    <xdr:to>
      <xdr:col>20</xdr:col>
      <xdr:colOff>38100</xdr:colOff>
      <xdr:row>79</xdr:row>
      <xdr:rowOff>35928</xdr:rowOff>
    </xdr:to>
    <xdr:sp macro="" textlink="">
      <xdr:nvSpPr>
        <xdr:cNvPr id="199" name="楕円 198"/>
        <xdr:cNvSpPr/>
      </xdr:nvSpPr>
      <xdr:spPr>
        <a:xfrm>
          <a:off x="37465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27055</xdr:rowOff>
    </xdr:from>
    <xdr:ext cx="469744" cy="259045"/>
    <xdr:sp macro="" textlink="">
      <xdr:nvSpPr>
        <xdr:cNvPr id="200" name="テキスト ボックス 199"/>
        <xdr:cNvSpPr txBox="1"/>
      </xdr:nvSpPr>
      <xdr:spPr>
        <a:xfrm>
          <a:off x="3562428" y="135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109817</xdr:rowOff>
    </xdr:from>
    <xdr:to>
      <xdr:col>15</xdr:col>
      <xdr:colOff>101600</xdr:colOff>
      <xdr:row>79</xdr:row>
      <xdr:rowOff>39967</xdr:rowOff>
    </xdr:to>
    <xdr:sp macro="" textlink="">
      <xdr:nvSpPr>
        <xdr:cNvPr id="201" name="楕円 200"/>
        <xdr:cNvSpPr/>
      </xdr:nvSpPr>
      <xdr:spPr>
        <a:xfrm>
          <a:off x="2857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31094</xdr:rowOff>
    </xdr:from>
    <xdr:ext cx="469744" cy="259045"/>
    <xdr:sp macro="" textlink="">
      <xdr:nvSpPr>
        <xdr:cNvPr id="202" name="テキスト ボックス 201"/>
        <xdr:cNvSpPr txBox="1"/>
      </xdr:nvSpPr>
      <xdr:spPr>
        <a:xfrm>
          <a:off x="2673428" y="1357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98692</xdr:rowOff>
    </xdr:from>
    <xdr:to>
      <xdr:col>10</xdr:col>
      <xdr:colOff>165100</xdr:colOff>
      <xdr:row>79</xdr:row>
      <xdr:rowOff>28842</xdr:rowOff>
    </xdr:to>
    <xdr:sp macro="" textlink="">
      <xdr:nvSpPr>
        <xdr:cNvPr id="203" name="楕円 202"/>
        <xdr:cNvSpPr/>
      </xdr:nvSpPr>
      <xdr:spPr>
        <a:xfrm>
          <a:off x="1968500" y="134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19969</xdr:rowOff>
    </xdr:from>
    <xdr:ext cx="469744" cy="259045"/>
    <xdr:sp macro="" textlink="">
      <xdr:nvSpPr>
        <xdr:cNvPr id="204" name="テキスト ボックス 203"/>
        <xdr:cNvSpPr txBox="1"/>
      </xdr:nvSpPr>
      <xdr:spPr>
        <a:xfrm>
          <a:off x="1784428" y="135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102921</xdr:rowOff>
    </xdr:from>
    <xdr:to>
      <xdr:col>6</xdr:col>
      <xdr:colOff>38100</xdr:colOff>
      <xdr:row>79</xdr:row>
      <xdr:rowOff>33071</xdr:rowOff>
    </xdr:to>
    <xdr:sp macro="" textlink="">
      <xdr:nvSpPr>
        <xdr:cNvPr id="205" name="楕円 204"/>
        <xdr:cNvSpPr/>
      </xdr:nvSpPr>
      <xdr:spPr>
        <a:xfrm>
          <a:off x="1079500" y="134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24198</xdr:rowOff>
    </xdr:from>
    <xdr:ext cx="469744" cy="259045"/>
    <xdr:sp macro="" textlink="">
      <xdr:nvSpPr>
        <xdr:cNvPr id="206" name="テキスト ボックス 205"/>
        <xdr:cNvSpPr txBox="1"/>
      </xdr:nvSpPr>
      <xdr:spPr>
        <a:xfrm>
          <a:off x="895428" y="1356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118692</xdr:rowOff>
    </xdr:from>
    <xdr:to>
      <xdr:col>24</xdr:col>
      <xdr:colOff>63500</xdr:colOff>
      <xdr:row>96</xdr:row>
      <xdr:rowOff>135403</xdr:rowOff>
    </xdr:to>
    <xdr:cxnSp macro="">
      <xdr:nvCxnSpPr>
        <xdr:cNvPr id="234" name="直線コネクタ 233"/>
        <xdr:cNvCxnSpPr/>
      </xdr:nvCxnSpPr>
      <xdr:spPr>
        <a:xfrm>
          <a:off x="3797300" y="16577892"/>
          <a:ext cx="8382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5" name="扶助費平均値テキスト"/>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118692</xdr:rowOff>
    </xdr:from>
    <xdr:to>
      <xdr:col>19</xdr:col>
      <xdr:colOff>177800</xdr:colOff>
      <xdr:row>97</xdr:row>
      <xdr:rowOff>29538</xdr:rowOff>
    </xdr:to>
    <xdr:cxnSp macro="">
      <xdr:nvCxnSpPr>
        <xdr:cNvPr id="237" name="直線コネクタ 236"/>
        <xdr:cNvCxnSpPr/>
      </xdr:nvCxnSpPr>
      <xdr:spPr>
        <a:xfrm flipV="1">
          <a:off x="2908300" y="16577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9" name="テキスト ボックス 238"/>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162652</xdr:rowOff>
    </xdr:from>
    <xdr:to>
      <xdr:col>15</xdr:col>
      <xdr:colOff>50800</xdr:colOff>
      <xdr:row>97</xdr:row>
      <xdr:rowOff>29538</xdr:rowOff>
    </xdr:to>
    <xdr:cxnSp macro="">
      <xdr:nvCxnSpPr>
        <xdr:cNvPr id="240" name="直線コネクタ 239"/>
        <xdr:cNvCxnSpPr/>
      </xdr:nvCxnSpPr>
      <xdr:spPr>
        <a:xfrm>
          <a:off x="2019300" y="16621852"/>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2" name="テキスト ボックス 241"/>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162652</xdr:rowOff>
    </xdr:from>
    <xdr:to>
      <xdr:col>10</xdr:col>
      <xdr:colOff>114300</xdr:colOff>
      <xdr:row>97</xdr:row>
      <xdr:rowOff>84654</xdr:rowOff>
    </xdr:to>
    <xdr:cxnSp macro="">
      <xdr:nvCxnSpPr>
        <xdr:cNvPr id="243" name="直線コネクタ 242"/>
        <xdr:cNvCxnSpPr/>
      </xdr:nvCxnSpPr>
      <xdr:spPr>
        <a:xfrm flipV="1">
          <a:off x="1130300" y="16621852"/>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4" name="フローチャート: 判断 243"/>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5" name="テキスト ボックス 244"/>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6" name="フローチャート: 判断 245"/>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7" name="テキスト ボックス 246"/>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84603</xdr:rowOff>
    </xdr:from>
    <xdr:to>
      <xdr:col>24</xdr:col>
      <xdr:colOff>114300</xdr:colOff>
      <xdr:row>97</xdr:row>
      <xdr:rowOff>14753</xdr:rowOff>
    </xdr:to>
    <xdr:sp macro="" textlink="">
      <xdr:nvSpPr>
        <xdr:cNvPr id="253" name="楕円 252"/>
        <xdr:cNvSpPr/>
      </xdr:nvSpPr>
      <xdr:spPr>
        <a:xfrm>
          <a:off x="4584700" y="165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63030</xdr:rowOff>
    </xdr:from>
    <xdr:ext cx="534377" cy="259045"/>
    <xdr:sp macro="" textlink="">
      <xdr:nvSpPr>
        <xdr:cNvPr id="254" name="扶助費該当値テキスト"/>
        <xdr:cNvSpPr txBox="1"/>
      </xdr:nvSpPr>
      <xdr:spPr>
        <a:xfrm>
          <a:off x="4686300" y="165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67892</xdr:rowOff>
    </xdr:from>
    <xdr:to>
      <xdr:col>20</xdr:col>
      <xdr:colOff>38100</xdr:colOff>
      <xdr:row>96</xdr:row>
      <xdr:rowOff>169492</xdr:rowOff>
    </xdr:to>
    <xdr:sp macro="" textlink="">
      <xdr:nvSpPr>
        <xdr:cNvPr id="255" name="楕円 254"/>
        <xdr:cNvSpPr/>
      </xdr:nvSpPr>
      <xdr:spPr>
        <a:xfrm>
          <a:off x="3746500" y="165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160619</xdr:rowOff>
    </xdr:from>
    <xdr:ext cx="534377" cy="259045"/>
    <xdr:sp macro="" textlink="">
      <xdr:nvSpPr>
        <xdr:cNvPr id="256" name="テキスト ボックス 255"/>
        <xdr:cNvSpPr txBox="1"/>
      </xdr:nvSpPr>
      <xdr:spPr>
        <a:xfrm>
          <a:off x="3530111" y="166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150188</xdr:rowOff>
    </xdr:from>
    <xdr:to>
      <xdr:col>15</xdr:col>
      <xdr:colOff>101600</xdr:colOff>
      <xdr:row>97</xdr:row>
      <xdr:rowOff>80338</xdr:rowOff>
    </xdr:to>
    <xdr:sp macro="" textlink="">
      <xdr:nvSpPr>
        <xdr:cNvPr id="257" name="楕円 256"/>
        <xdr:cNvSpPr/>
      </xdr:nvSpPr>
      <xdr:spPr>
        <a:xfrm>
          <a:off x="2857500" y="1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71465</xdr:rowOff>
    </xdr:from>
    <xdr:ext cx="534377" cy="259045"/>
    <xdr:sp macro="" textlink="">
      <xdr:nvSpPr>
        <xdr:cNvPr id="258" name="テキスト ボックス 257"/>
        <xdr:cNvSpPr txBox="1"/>
      </xdr:nvSpPr>
      <xdr:spPr>
        <a:xfrm>
          <a:off x="2641111" y="167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111852</xdr:rowOff>
    </xdr:from>
    <xdr:to>
      <xdr:col>10</xdr:col>
      <xdr:colOff>165100</xdr:colOff>
      <xdr:row>97</xdr:row>
      <xdr:rowOff>42002</xdr:rowOff>
    </xdr:to>
    <xdr:sp macro="" textlink="">
      <xdr:nvSpPr>
        <xdr:cNvPr id="259" name="楕円 258"/>
        <xdr:cNvSpPr/>
      </xdr:nvSpPr>
      <xdr:spPr>
        <a:xfrm>
          <a:off x="1968500" y="165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33129</xdr:rowOff>
    </xdr:from>
    <xdr:ext cx="534377" cy="259045"/>
    <xdr:sp macro="" textlink="">
      <xdr:nvSpPr>
        <xdr:cNvPr id="260" name="テキスト ボックス 259"/>
        <xdr:cNvSpPr txBox="1"/>
      </xdr:nvSpPr>
      <xdr:spPr>
        <a:xfrm>
          <a:off x="1752111" y="166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33854</xdr:rowOff>
    </xdr:from>
    <xdr:to>
      <xdr:col>6</xdr:col>
      <xdr:colOff>38100</xdr:colOff>
      <xdr:row>97</xdr:row>
      <xdr:rowOff>135454</xdr:rowOff>
    </xdr:to>
    <xdr:sp macro="" textlink="">
      <xdr:nvSpPr>
        <xdr:cNvPr id="261" name="楕円 260"/>
        <xdr:cNvSpPr/>
      </xdr:nvSpPr>
      <xdr:spPr>
        <a:xfrm>
          <a:off x="1079500" y="166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126581</xdr:rowOff>
    </xdr:from>
    <xdr:ext cx="534377" cy="259045"/>
    <xdr:sp macro="" textlink="">
      <xdr:nvSpPr>
        <xdr:cNvPr id="262" name="テキスト ボックス 261"/>
        <xdr:cNvSpPr txBox="1"/>
      </xdr:nvSpPr>
      <xdr:spPr>
        <a:xfrm>
          <a:off x="863111" y="167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89375</xdr:rowOff>
    </xdr:from>
    <xdr:to>
      <xdr:col>55</xdr:col>
      <xdr:colOff>0</xdr:colOff>
      <xdr:row>36</xdr:row>
      <xdr:rowOff>91661</xdr:rowOff>
    </xdr:to>
    <xdr:cxnSp macro="">
      <xdr:nvCxnSpPr>
        <xdr:cNvPr id="294" name="直線コネクタ 293"/>
        <xdr:cNvCxnSpPr/>
      </xdr:nvCxnSpPr>
      <xdr:spPr>
        <a:xfrm flipV="1">
          <a:off x="9639300" y="626157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91661</xdr:rowOff>
    </xdr:from>
    <xdr:to>
      <xdr:col>50</xdr:col>
      <xdr:colOff>114300</xdr:colOff>
      <xdr:row>38</xdr:row>
      <xdr:rowOff>28307</xdr:rowOff>
    </xdr:to>
    <xdr:cxnSp macro="">
      <xdr:nvCxnSpPr>
        <xdr:cNvPr id="297" name="直線コネクタ 296"/>
        <xdr:cNvCxnSpPr/>
      </xdr:nvCxnSpPr>
      <xdr:spPr>
        <a:xfrm flipV="1">
          <a:off x="8750300" y="6263861"/>
          <a:ext cx="889000" cy="27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143298</xdr:rowOff>
    </xdr:from>
    <xdr:ext cx="534377" cy="259045"/>
    <xdr:sp macro="" textlink="">
      <xdr:nvSpPr>
        <xdr:cNvPr id="299" name="テキスト ボックス 298"/>
        <xdr:cNvSpPr txBox="1"/>
      </xdr:nvSpPr>
      <xdr:spPr>
        <a:xfrm>
          <a:off x="9372111" y="63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28307</xdr:rowOff>
    </xdr:from>
    <xdr:to>
      <xdr:col>45</xdr:col>
      <xdr:colOff>177800</xdr:colOff>
      <xdr:row>38</xdr:row>
      <xdr:rowOff>83541</xdr:rowOff>
    </xdr:to>
    <xdr:cxnSp macro="">
      <xdr:nvCxnSpPr>
        <xdr:cNvPr id="300" name="直線コネクタ 299"/>
        <xdr:cNvCxnSpPr/>
      </xdr:nvCxnSpPr>
      <xdr:spPr>
        <a:xfrm flipV="1">
          <a:off x="7861300" y="6543407"/>
          <a:ext cx="8890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83541</xdr:rowOff>
    </xdr:from>
    <xdr:to>
      <xdr:col>41</xdr:col>
      <xdr:colOff>50800</xdr:colOff>
      <xdr:row>38</xdr:row>
      <xdr:rowOff>116677</xdr:rowOff>
    </xdr:to>
    <xdr:cxnSp macro="">
      <xdr:nvCxnSpPr>
        <xdr:cNvPr id="303" name="直線コネクタ 302"/>
        <xdr:cNvCxnSpPr/>
      </xdr:nvCxnSpPr>
      <xdr:spPr>
        <a:xfrm flipV="1">
          <a:off x="6972300" y="6598641"/>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4" name="フローチャート: 判断 303"/>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6436</xdr:rowOff>
    </xdr:from>
    <xdr:ext cx="534377" cy="259045"/>
    <xdr:sp macro="" textlink="">
      <xdr:nvSpPr>
        <xdr:cNvPr id="305" name="テキスト ボックス 304"/>
        <xdr:cNvSpPr txBox="1"/>
      </xdr:nvSpPr>
      <xdr:spPr>
        <a:xfrm>
          <a:off x="7594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6" name="フローチャート: 判断 305"/>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11705</xdr:rowOff>
    </xdr:from>
    <xdr:ext cx="534377" cy="259045"/>
    <xdr:sp macro="" textlink="">
      <xdr:nvSpPr>
        <xdr:cNvPr id="307" name="テキスト ボックス 306"/>
        <xdr:cNvSpPr txBox="1"/>
      </xdr:nvSpPr>
      <xdr:spPr>
        <a:xfrm>
          <a:off x="6705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38575</xdr:rowOff>
    </xdr:from>
    <xdr:to>
      <xdr:col>55</xdr:col>
      <xdr:colOff>50800</xdr:colOff>
      <xdr:row>36</xdr:row>
      <xdr:rowOff>140175</xdr:rowOff>
    </xdr:to>
    <xdr:sp macro="" textlink="">
      <xdr:nvSpPr>
        <xdr:cNvPr id="313" name="楕円 312"/>
        <xdr:cNvSpPr/>
      </xdr:nvSpPr>
      <xdr:spPr>
        <a:xfrm>
          <a:off x="10426700" y="62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17002</xdr:rowOff>
    </xdr:from>
    <xdr:ext cx="534377" cy="259045"/>
    <xdr:sp macro="" textlink="">
      <xdr:nvSpPr>
        <xdr:cNvPr id="314" name="補助費等該当値テキスト"/>
        <xdr:cNvSpPr txBox="1"/>
      </xdr:nvSpPr>
      <xdr:spPr>
        <a:xfrm>
          <a:off x="10528300" y="61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40861</xdr:rowOff>
    </xdr:from>
    <xdr:to>
      <xdr:col>50</xdr:col>
      <xdr:colOff>165100</xdr:colOff>
      <xdr:row>36</xdr:row>
      <xdr:rowOff>142461</xdr:rowOff>
    </xdr:to>
    <xdr:sp macro="" textlink="">
      <xdr:nvSpPr>
        <xdr:cNvPr id="315" name="楕円 314"/>
        <xdr:cNvSpPr/>
      </xdr:nvSpPr>
      <xdr:spPr>
        <a:xfrm>
          <a:off x="9588500" y="62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158988</xdr:rowOff>
    </xdr:from>
    <xdr:ext cx="534377" cy="259045"/>
    <xdr:sp macro="" textlink="">
      <xdr:nvSpPr>
        <xdr:cNvPr id="316" name="テキスト ボックス 315"/>
        <xdr:cNvSpPr txBox="1"/>
      </xdr:nvSpPr>
      <xdr:spPr>
        <a:xfrm>
          <a:off x="9372111" y="59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148956</xdr:rowOff>
    </xdr:from>
    <xdr:to>
      <xdr:col>46</xdr:col>
      <xdr:colOff>38100</xdr:colOff>
      <xdr:row>38</xdr:row>
      <xdr:rowOff>79107</xdr:rowOff>
    </xdr:to>
    <xdr:sp macro="" textlink="">
      <xdr:nvSpPr>
        <xdr:cNvPr id="317" name="楕円 316"/>
        <xdr:cNvSpPr/>
      </xdr:nvSpPr>
      <xdr:spPr>
        <a:xfrm>
          <a:off x="86995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70234</xdr:rowOff>
    </xdr:from>
    <xdr:ext cx="534377" cy="259045"/>
    <xdr:sp macro="" textlink="">
      <xdr:nvSpPr>
        <xdr:cNvPr id="318" name="テキスト ボックス 317"/>
        <xdr:cNvSpPr txBox="1"/>
      </xdr:nvSpPr>
      <xdr:spPr>
        <a:xfrm>
          <a:off x="8483111" y="65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32741</xdr:rowOff>
    </xdr:from>
    <xdr:to>
      <xdr:col>41</xdr:col>
      <xdr:colOff>101600</xdr:colOff>
      <xdr:row>38</xdr:row>
      <xdr:rowOff>134341</xdr:rowOff>
    </xdr:to>
    <xdr:sp macro="" textlink="">
      <xdr:nvSpPr>
        <xdr:cNvPr id="319" name="楕円 318"/>
        <xdr:cNvSpPr/>
      </xdr:nvSpPr>
      <xdr:spPr>
        <a:xfrm>
          <a:off x="7810500" y="65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125468</xdr:rowOff>
    </xdr:from>
    <xdr:ext cx="534377" cy="259045"/>
    <xdr:sp macro="" textlink="">
      <xdr:nvSpPr>
        <xdr:cNvPr id="320" name="テキスト ボックス 319"/>
        <xdr:cNvSpPr txBox="1"/>
      </xdr:nvSpPr>
      <xdr:spPr>
        <a:xfrm>
          <a:off x="7594111" y="66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65877</xdr:rowOff>
    </xdr:from>
    <xdr:to>
      <xdr:col>36</xdr:col>
      <xdr:colOff>165100</xdr:colOff>
      <xdr:row>38</xdr:row>
      <xdr:rowOff>167477</xdr:rowOff>
    </xdr:to>
    <xdr:sp macro="" textlink="">
      <xdr:nvSpPr>
        <xdr:cNvPr id="321" name="楕円 320"/>
        <xdr:cNvSpPr/>
      </xdr:nvSpPr>
      <xdr:spPr>
        <a:xfrm>
          <a:off x="6921500" y="65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158604</xdr:rowOff>
    </xdr:from>
    <xdr:ext cx="534377" cy="259045"/>
    <xdr:sp macro="" textlink="">
      <xdr:nvSpPr>
        <xdr:cNvPr id="322" name="テキスト ボックス 321"/>
        <xdr:cNvSpPr txBox="1"/>
      </xdr:nvSpPr>
      <xdr:spPr>
        <a:xfrm>
          <a:off x="6705111" y="66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125396</xdr:rowOff>
    </xdr:from>
    <xdr:to>
      <xdr:col>55</xdr:col>
      <xdr:colOff>0</xdr:colOff>
      <xdr:row>58</xdr:row>
      <xdr:rowOff>159472</xdr:rowOff>
    </xdr:to>
    <xdr:cxnSp macro="">
      <xdr:nvCxnSpPr>
        <xdr:cNvPr id="353" name="直線コネクタ 352"/>
        <xdr:cNvCxnSpPr/>
      </xdr:nvCxnSpPr>
      <xdr:spPr>
        <a:xfrm>
          <a:off x="9639300" y="10069496"/>
          <a:ext cx="838200" cy="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125396</xdr:rowOff>
    </xdr:from>
    <xdr:to>
      <xdr:col>50</xdr:col>
      <xdr:colOff>114300</xdr:colOff>
      <xdr:row>58</xdr:row>
      <xdr:rowOff>132226</xdr:rowOff>
    </xdr:to>
    <xdr:cxnSp macro="">
      <xdr:nvCxnSpPr>
        <xdr:cNvPr id="356" name="直線コネクタ 355"/>
        <xdr:cNvCxnSpPr/>
      </xdr:nvCxnSpPr>
      <xdr:spPr>
        <a:xfrm flipV="1">
          <a:off x="8750300" y="10069496"/>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130033</xdr:rowOff>
    </xdr:from>
    <xdr:to>
      <xdr:col>45</xdr:col>
      <xdr:colOff>177800</xdr:colOff>
      <xdr:row>58</xdr:row>
      <xdr:rowOff>132226</xdr:rowOff>
    </xdr:to>
    <xdr:cxnSp macro="">
      <xdr:nvCxnSpPr>
        <xdr:cNvPr id="359" name="直線コネクタ 358"/>
        <xdr:cNvCxnSpPr/>
      </xdr:nvCxnSpPr>
      <xdr:spPr>
        <a:xfrm>
          <a:off x="7861300" y="10074133"/>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14133</xdr:rowOff>
    </xdr:from>
    <xdr:ext cx="534377" cy="259045"/>
    <xdr:sp macro="" textlink="">
      <xdr:nvSpPr>
        <xdr:cNvPr id="361" name="テキスト ボックス 360"/>
        <xdr:cNvSpPr txBox="1"/>
      </xdr:nvSpPr>
      <xdr:spPr>
        <a:xfrm>
          <a:off x="8483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130033</xdr:rowOff>
    </xdr:from>
    <xdr:to>
      <xdr:col>41</xdr:col>
      <xdr:colOff>50800</xdr:colOff>
      <xdr:row>59</xdr:row>
      <xdr:rowOff>45403</xdr:rowOff>
    </xdr:to>
    <xdr:cxnSp macro="">
      <xdr:nvCxnSpPr>
        <xdr:cNvPr id="362" name="直線コネクタ 361"/>
        <xdr:cNvCxnSpPr/>
      </xdr:nvCxnSpPr>
      <xdr:spPr>
        <a:xfrm flipV="1">
          <a:off x="6972300" y="10074133"/>
          <a:ext cx="889000" cy="8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3" name="フローチャート: 判断 362"/>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1678</xdr:rowOff>
    </xdr:from>
    <xdr:ext cx="534377" cy="259045"/>
    <xdr:sp macro="" textlink="">
      <xdr:nvSpPr>
        <xdr:cNvPr id="364" name="テキスト ボックス 363"/>
        <xdr:cNvSpPr txBox="1"/>
      </xdr:nvSpPr>
      <xdr:spPr>
        <a:xfrm>
          <a:off x="7594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5" name="フローチャート: 判断 364"/>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44649</xdr:rowOff>
    </xdr:from>
    <xdr:ext cx="534377" cy="259045"/>
    <xdr:sp macro="" textlink="">
      <xdr:nvSpPr>
        <xdr:cNvPr id="366" name="テキスト ボックス 365"/>
        <xdr:cNvSpPr txBox="1"/>
      </xdr:nvSpPr>
      <xdr:spPr>
        <a:xfrm>
          <a:off x="6705111" y="98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108672</xdr:rowOff>
    </xdr:from>
    <xdr:to>
      <xdr:col>55</xdr:col>
      <xdr:colOff>50800</xdr:colOff>
      <xdr:row>59</xdr:row>
      <xdr:rowOff>38822</xdr:rowOff>
    </xdr:to>
    <xdr:sp macro="" textlink="">
      <xdr:nvSpPr>
        <xdr:cNvPr id="372" name="楕円 371"/>
        <xdr:cNvSpPr/>
      </xdr:nvSpPr>
      <xdr:spPr>
        <a:xfrm>
          <a:off x="10426700" y="100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36467</xdr:rowOff>
    </xdr:from>
    <xdr:ext cx="534377" cy="259045"/>
    <xdr:sp macro="" textlink="">
      <xdr:nvSpPr>
        <xdr:cNvPr id="373" name="普通建設事業費該当値テキスト"/>
        <xdr:cNvSpPr txBox="1"/>
      </xdr:nvSpPr>
      <xdr:spPr>
        <a:xfrm>
          <a:off x="10528300" y="99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74596</xdr:rowOff>
    </xdr:from>
    <xdr:to>
      <xdr:col>50</xdr:col>
      <xdr:colOff>165100</xdr:colOff>
      <xdr:row>59</xdr:row>
      <xdr:rowOff>4746</xdr:rowOff>
    </xdr:to>
    <xdr:sp macro="" textlink="">
      <xdr:nvSpPr>
        <xdr:cNvPr id="374" name="楕円 373"/>
        <xdr:cNvSpPr/>
      </xdr:nvSpPr>
      <xdr:spPr>
        <a:xfrm>
          <a:off x="9588500" y="100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167323</xdr:rowOff>
    </xdr:from>
    <xdr:ext cx="534377" cy="259045"/>
    <xdr:sp macro="" textlink="">
      <xdr:nvSpPr>
        <xdr:cNvPr id="375" name="テキスト ボックス 374"/>
        <xdr:cNvSpPr txBox="1"/>
      </xdr:nvSpPr>
      <xdr:spPr>
        <a:xfrm>
          <a:off x="9372111" y="101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81426</xdr:rowOff>
    </xdr:from>
    <xdr:to>
      <xdr:col>46</xdr:col>
      <xdr:colOff>38100</xdr:colOff>
      <xdr:row>59</xdr:row>
      <xdr:rowOff>11576</xdr:rowOff>
    </xdr:to>
    <xdr:sp macro="" textlink="">
      <xdr:nvSpPr>
        <xdr:cNvPr id="376" name="楕円 375"/>
        <xdr:cNvSpPr/>
      </xdr:nvSpPr>
      <xdr:spPr>
        <a:xfrm>
          <a:off x="8699500" y="100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28103</xdr:rowOff>
    </xdr:from>
    <xdr:ext cx="534377" cy="259045"/>
    <xdr:sp macro="" textlink="">
      <xdr:nvSpPr>
        <xdr:cNvPr id="377" name="テキスト ボックス 376"/>
        <xdr:cNvSpPr txBox="1"/>
      </xdr:nvSpPr>
      <xdr:spPr>
        <a:xfrm>
          <a:off x="8483111" y="98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79233</xdr:rowOff>
    </xdr:from>
    <xdr:to>
      <xdr:col>41</xdr:col>
      <xdr:colOff>101600</xdr:colOff>
      <xdr:row>59</xdr:row>
      <xdr:rowOff>9383</xdr:rowOff>
    </xdr:to>
    <xdr:sp macro="" textlink="">
      <xdr:nvSpPr>
        <xdr:cNvPr id="378" name="楕円 377"/>
        <xdr:cNvSpPr/>
      </xdr:nvSpPr>
      <xdr:spPr>
        <a:xfrm>
          <a:off x="7810500" y="100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25910</xdr:rowOff>
    </xdr:from>
    <xdr:ext cx="534377" cy="259045"/>
    <xdr:sp macro="" textlink="">
      <xdr:nvSpPr>
        <xdr:cNvPr id="379" name="テキスト ボックス 378"/>
        <xdr:cNvSpPr txBox="1"/>
      </xdr:nvSpPr>
      <xdr:spPr>
        <a:xfrm>
          <a:off x="7594111" y="97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166053</xdr:rowOff>
    </xdr:from>
    <xdr:to>
      <xdr:col>36</xdr:col>
      <xdr:colOff>165100</xdr:colOff>
      <xdr:row>59</xdr:row>
      <xdr:rowOff>96203</xdr:rowOff>
    </xdr:to>
    <xdr:sp macro="" textlink="">
      <xdr:nvSpPr>
        <xdr:cNvPr id="380" name="楕円 379"/>
        <xdr:cNvSpPr/>
      </xdr:nvSpPr>
      <xdr:spPr>
        <a:xfrm>
          <a:off x="6921500" y="101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87330</xdr:rowOff>
    </xdr:from>
    <xdr:ext cx="534377" cy="259045"/>
    <xdr:sp macro="" textlink="">
      <xdr:nvSpPr>
        <xdr:cNvPr id="381" name="テキスト ボックス 380"/>
        <xdr:cNvSpPr txBox="1"/>
      </xdr:nvSpPr>
      <xdr:spPr>
        <a:xfrm>
          <a:off x="6705111" y="102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34730</xdr:rowOff>
    </xdr:from>
    <xdr:to>
      <xdr:col>55</xdr:col>
      <xdr:colOff>0</xdr:colOff>
      <xdr:row>79</xdr:row>
      <xdr:rowOff>34964</xdr:rowOff>
    </xdr:to>
    <xdr:cxnSp macro="">
      <xdr:nvCxnSpPr>
        <xdr:cNvPr id="412" name="直線コネクタ 411"/>
        <xdr:cNvCxnSpPr/>
      </xdr:nvCxnSpPr>
      <xdr:spPr>
        <a:xfrm flipV="1">
          <a:off x="9639300" y="1357928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34964</xdr:rowOff>
    </xdr:from>
    <xdr:to>
      <xdr:col>50</xdr:col>
      <xdr:colOff>114300</xdr:colOff>
      <xdr:row>79</xdr:row>
      <xdr:rowOff>35514</xdr:rowOff>
    </xdr:to>
    <xdr:cxnSp macro="">
      <xdr:nvCxnSpPr>
        <xdr:cNvPr id="415" name="直線コネクタ 414"/>
        <xdr:cNvCxnSpPr/>
      </xdr:nvCxnSpPr>
      <xdr:spPr>
        <a:xfrm flipV="1">
          <a:off x="8750300" y="13579514"/>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21537</xdr:rowOff>
    </xdr:from>
    <xdr:to>
      <xdr:col>45</xdr:col>
      <xdr:colOff>177800</xdr:colOff>
      <xdr:row>79</xdr:row>
      <xdr:rowOff>35514</xdr:rowOff>
    </xdr:to>
    <xdr:cxnSp macro="">
      <xdr:nvCxnSpPr>
        <xdr:cNvPr id="418" name="直線コネクタ 417"/>
        <xdr:cNvCxnSpPr/>
      </xdr:nvCxnSpPr>
      <xdr:spPr>
        <a:xfrm>
          <a:off x="7861300" y="13566087"/>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1" name="フローチャート: 判断 420"/>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74849</xdr:rowOff>
    </xdr:from>
    <xdr:ext cx="534377" cy="259045"/>
    <xdr:sp macro="" textlink="">
      <xdr:nvSpPr>
        <xdr:cNvPr id="422" name="テキスト ボックス 421"/>
        <xdr:cNvSpPr txBox="1"/>
      </xdr:nvSpPr>
      <xdr:spPr>
        <a:xfrm>
          <a:off x="7594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155380</xdr:rowOff>
    </xdr:from>
    <xdr:to>
      <xdr:col>55</xdr:col>
      <xdr:colOff>50800</xdr:colOff>
      <xdr:row>79</xdr:row>
      <xdr:rowOff>85530</xdr:rowOff>
    </xdr:to>
    <xdr:sp macro="" textlink="">
      <xdr:nvSpPr>
        <xdr:cNvPr id="428" name="楕円 427"/>
        <xdr:cNvSpPr/>
      </xdr:nvSpPr>
      <xdr:spPr>
        <a:xfrm>
          <a:off x="10426700" y="135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115811</xdr:rowOff>
    </xdr:from>
    <xdr:ext cx="534377" cy="259045"/>
    <xdr:sp macro="" textlink="">
      <xdr:nvSpPr>
        <xdr:cNvPr id="429" name="普通建設事業費 （ うち新規整備　）該当値テキスト"/>
        <xdr:cNvSpPr txBox="1"/>
      </xdr:nvSpPr>
      <xdr:spPr>
        <a:xfrm>
          <a:off x="10528300" y="134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155614</xdr:rowOff>
    </xdr:from>
    <xdr:to>
      <xdr:col>50</xdr:col>
      <xdr:colOff>165100</xdr:colOff>
      <xdr:row>79</xdr:row>
      <xdr:rowOff>85764</xdr:rowOff>
    </xdr:to>
    <xdr:sp macro="" textlink="">
      <xdr:nvSpPr>
        <xdr:cNvPr id="430" name="楕円 429"/>
        <xdr:cNvSpPr/>
      </xdr:nvSpPr>
      <xdr:spPr>
        <a:xfrm>
          <a:off x="9588500" y="135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76891</xdr:rowOff>
    </xdr:from>
    <xdr:ext cx="534377" cy="259045"/>
    <xdr:sp macro="" textlink="">
      <xdr:nvSpPr>
        <xdr:cNvPr id="431" name="テキスト ボックス 430"/>
        <xdr:cNvSpPr txBox="1"/>
      </xdr:nvSpPr>
      <xdr:spPr>
        <a:xfrm>
          <a:off x="9372111" y="136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156164</xdr:rowOff>
    </xdr:from>
    <xdr:to>
      <xdr:col>46</xdr:col>
      <xdr:colOff>38100</xdr:colOff>
      <xdr:row>79</xdr:row>
      <xdr:rowOff>86314</xdr:rowOff>
    </xdr:to>
    <xdr:sp macro="" textlink="">
      <xdr:nvSpPr>
        <xdr:cNvPr id="432" name="楕円 431"/>
        <xdr:cNvSpPr/>
      </xdr:nvSpPr>
      <xdr:spPr>
        <a:xfrm>
          <a:off x="8699500" y="13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77441</xdr:rowOff>
    </xdr:from>
    <xdr:ext cx="534377" cy="259045"/>
    <xdr:sp macro="" textlink="">
      <xdr:nvSpPr>
        <xdr:cNvPr id="433" name="テキスト ボックス 432"/>
        <xdr:cNvSpPr txBox="1"/>
      </xdr:nvSpPr>
      <xdr:spPr>
        <a:xfrm>
          <a:off x="8483111" y="136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142187</xdr:rowOff>
    </xdr:from>
    <xdr:to>
      <xdr:col>41</xdr:col>
      <xdr:colOff>101600</xdr:colOff>
      <xdr:row>79</xdr:row>
      <xdr:rowOff>72337</xdr:rowOff>
    </xdr:to>
    <xdr:sp macro="" textlink="">
      <xdr:nvSpPr>
        <xdr:cNvPr id="434" name="楕円 433"/>
        <xdr:cNvSpPr/>
      </xdr:nvSpPr>
      <xdr:spPr>
        <a:xfrm>
          <a:off x="7810500" y="135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88864</xdr:rowOff>
    </xdr:from>
    <xdr:ext cx="534377" cy="259045"/>
    <xdr:sp macro="" textlink="">
      <xdr:nvSpPr>
        <xdr:cNvPr id="435" name="テキスト ボックス 434"/>
        <xdr:cNvSpPr txBox="1"/>
      </xdr:nvSpPr>
      <xdr:spPr>
        <a:xfrm>
          <a:off x="7594111" y="132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22695</xdr:rowOff>
    </xdr:from>
    <xdr:to>
      <xdr:col>55</xdr:col>
      <xdr:colOff>0</xdr:colOff>
      <xdr:row>98</xdr:row>
      <xdr:rowOff>18142</xdr:rowOff>
    </xdr:to>
    <xdr:cxnSp macro="">
      <xdr:nvCxnSpPr>
        <xdr:cNvPr id="464" name="直線コネクタ 463"/>
        <xdr:cNvCxnSpPr/>
      </xdr:nvCxnSpPr>
      <xdr:spPr>
        <a:xfrm>
          <a:off x="9639300" y="16653345"/>
          <a:ext cx="838200" cy="16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85674</xdr:rowOff>
    </xdr:from>
    <xdr:to>
      <xdr:col>50</xdr:col>
      <xdr:colOff>114300</xdr:colOff>
      <xdr:row>97</xdr:row>
      <xdr:rowOff>22695</xdr:rowOff>
    </xdr:to>
    <xdr:cxnSp macro="">
      <xdr:nvCxnSpPr>
        <xdr:cNvPr id="467" name="直線コネクタ 466"/>
        <xdr:cNvCxnSpPr/>
      </xdr:nvCxnSpPr>
      <xdr:spPr>
        <a:xfrm>
          <a:off x="8750300" y="16373424"/>
          <a:ext cx="889000" cy="27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85674</xdr:rowOff>
    </xdr:from>
    <xdr:to>
      <xdr:col>45</xdr:col>
      <xdr:colOff>177800</xdr:colOff>
      <xdr:row>97</xdr:row>
      <xdr:rowOff>49861</xdr:rowOff>
    </xdr:to>
    <xdr:cxnSp macro="">
      <xdr:nvCxnSpPr>
        <xdr:cNvPr id="470" name="直線コネクタ 469"/>
        <xdr:cNvCxnSpPr/>
      </xdr:nvCxnSpPr>
      <xdr:spPr>
        <a:xfrm flipV="1">
          <a:off x="7861300" y="16373424"/>
          <a:ext cx="889000" cy="30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72" name="テキスト ボックス 471"/>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3" name="フローチャート: 判断 472"/>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23004</xdr:rowOff>
    </xdr:from>
    <xdr:ext cx="534377" cy="259045"/>
    <xdr:sp macro="" textlink="">
      <xdr:nvSpPr>
        <xdr:cNvPr id="474" name="テキスト ボックス 473"/>
        <xdr:cNvSpPr txBox="1"/>
      </xdr:nvSpPr>
      <xdr:spPr>
        <a:xfrm>
          <a:off x="7594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138792</xdr:rowOff>
    </xdr:from>
    <xdr:to>
      <xdr:col>55</xdr:col>
      <xdr:colOff>50800</xdr:colOff>
      <xdr:row>98</xdr:row>
      <xdr:rowOff>68942</xdr:rowOff>
    </xdr:to>
    <xdr:sp macro="" textlink="">
      <xdr:nvSpPr>
        <xdr:cNvPr id="480" name="楕円 479"/>
        <xdr:cNvSpPr/>
      </xdr:nvSpPr>
      <xdr:spPr>
        <a:xfrm>
          <a:off x="104267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53719</xdr:rowOff>
    </xdr:from>
    <xdr:ext cx="534377" cy="259045"/>
    <xdr:sp macro="" textlink="">
      <xdr:nvSpPr>
        <xdr:cNvPr id="481" name="普通建設事業費 （ うち更新整備　）該当値テキスト"/>
        <xdr:cNvSpPr txBox="1"/>
      </xdr:nvSpPr>
      <xdr:spPr>
        <a:xfrm>
          <a:off x="10528300" y="166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143345</xdr:rowOff>
    </xdr:from>
    <xdr:to>
      <xdr:col>50</xdr:col>
      <xdr:colOff>165100</xdr:colOff>
      <xdr:row>97</xdr:row>
      <xdr:rowOff>73495</xdr:rowOff>
    </xdr:to>
    <xdr:sp macro="" textlink="">
      <xdr:nvSpPr>
        <xdr:cNvPr id="482" name="楕円 481"/>
        <xdr:cNvSpPr/>
      </xdr:nvSpPr>
      <xdr:spPr>
        <a:xfrm>
          <a:off x="9588500" y="166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64622</xdr:rowOff>
    </xdr:from>
    <xdr:ext cx="534377" cy="259045"/>
    <xdr:sp macro="" textlink="">
      <xdr:nvSpPr>
        <xdr:cNvPr id="483" name="テキスト ボックス 482"/>
        <xdr:cNvSpPr txBox="1"/>
      </xdr:nvSpPr>
      <xdr:spPr>
        <a:xfrm>
          <a:off x="9372111" y="166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34874</xdr:rowOff>
    </xdr:from>
    <xdr:to>
      <xdr:col>46</xdr:col>
      <xdr:colOff>38100</xdr:colOff>
      <xdr:row>95</xdr:row>
      <xdr:rowOff>136474</xdr:rowOff>
    </xdr:to>
    <xdr:sp macro="" textlink="">
      <xdr:nvSpPr>
        <xdr:cNvPr id="484" name="楕円 483"/>
        <xdr:cNvSpPr/>
      </xdr:nvSpPr>
      <xdr:spPr>
        <a:xfrm>
          <a:off x="8699500" y="163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153001</xdr:rowOff>
    </xdr:from>
    <xdr:ext cx="534377" cy="259045"/>
    <xdr:sp macro="" textlink="">
      <xdr:nvSpPr>
        <xdr:cNvPr id="485" name="テキスト ボックス 484"/>
        <xdr:cNvSpPr txBox="1"/>
      </xdr:nvSpPr>
      <xdr:spPr>
        <a:xfrm>
          <a:off x="8483111" y="160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170511</xdr:rowOff>
    </xdr:from>
    <xdr:to>
      <xdr:col>41</xdr:col>
      <xdr:colOff>101600</xdr:colOff>
      <xdr:row>97</xdr:row>
      <xdr:rowOff>100661</xdr:rowOff>
    </xdr:to>
    <xdr:sp macro="" textlink="">
      <xdr:nvSpPr>
        <xdr:cNvPr id="486" name="楕円 485"/>
        <xdr:cNvSpPr/>
      </xdr:nvSpPr>
      <xdr:spPr>
        <a:xfrm>
          <a:off x="7810500" y="16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91788</xdr:rowOff>
    </xdr:from>
    <xdr:ext cx="534377" cy="259045"/>
    <xdr:sp macro="" textlink="">
      <xdr:nvSpPr>
        <xdr:cNvPr id="487" name="テキスト ボックス 486"/>
        <xdr:cNvSpPr txBox="1"/>
      </xdr:nvSpPr>
      <xdr:spPr>
        <a:xfrm>
          <a:off x="7594111" y="167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35325</xdr:rowOff>
    </xdr:from>
    <xdr:to>
      <xdr:col>85</xdr:col>
      <xdr:colOff>127000</xdr:colOff>
      <xdr:row>39</xdr:row>
      <xdr:rowOff>44450</xdr:rowOff>
    </xdr:to>
    <xdr:cxnSp macro="">
      <xdr:nvCxnSpPr>
        <xdr:cNvPr id="516" name="直線コネクタ 515"/>
        <xdr:cNvCxnSpPr/>
      </xdr:nvCxnSpPr>
      <xdr:spPr>
        <a:xfrm flipV="1">
          <a:off x="15481300" y="6721875"/>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41516</xdr:rowOff>
    </xdr:from>
    <xdr:to>
      <xdr:col>81</xdr:col>
      <xdr:colOff>50800</xdr:colOff>
      <xdr:row>39</xdr:row>
      <xdr:rowOff>44450</xdr:rowOff>
    </xdr:to>
    <xdr:cxnSp macro="">
      <xdr:nvCxnSpPr>
        <xdr:cNvPr id="519" name="直線コネクタ 518"/>
        <xdr:cNvCxnSpPr/>
      </xdr:nvCxnSpPr>
      <xdr:spPr>
        <a:xfrm>
          <a:off x="14592300" y="672806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41516</xdr:rowOff>
    </xdr:from>
    <xdr:to>
      <xdr:col>76</xdr:col>
      <xdr:colOff>114300</xdr:colOff>
      <xdr:row>39</xdr:row>
      <xdr:rowOff>42678</xdr:rowOff>
    </xdr:to>
    <xdr:cxnSp macro="">
      <xdr:nvCxnSpPr>
        <xdr:cNvPr id="522" name="直線コネクタ 521"/>
        <xdr:cNvCxnSpPr/>
      </xdr:nvCxnSpPr>
      <xdr:spPr>
        <a:xfrm flipV="1">
          <a:off x="13703300" y="6728066"/>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4" name="テキスト ボックス 523"/>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40525</xdr:rowOff>
    </xdr:from>
    <xdr:to>
      <xdr:col>71</xdr:col>
      <xdr:colOff>177800</xdr:colOff>
      <xdr:row>39</xdr:row>
      <xdr:rowOff>42678</xdr:rowOff>
    </xdr:to>
    <xdr:cxnSp macro="">
      <xdr:nvCxnSpPr>
        <xdr:cNvPr id="525" name="直線コネクタ 524"/>
        <xdr:cNvCxnSpPr/>
      </xdr:nvCxnSpPr>
      <xdr:spPr>
        <a:xfrm>
          <a:off x="12814300" y="6727075"/>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6" name="フローチャート: 判断 525"/>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44530</xdr:rowOff>
    </xdr:from>
    <xdr:ext cx="469744" cy="259045"/>
    <xdr:sp macro="" textlink="">
      <xdr:nvSpPr>
        <xdr:cNvPr id="527" name="テキスト ボックス 526"/>
        <xdr:cNvSpPr txBox="1"/>
      </xdr:nvSpPr>
      <xdr:spPr>
        <a:xfrm>
          <a:off x="13468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28" name="フローチャート: 判断 527"/>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48093</xdr:rowOff>
    </xdr:from>
    <xdr:ext cx="469744" cy="259045"/>
    <xdr:sp macro="" textlink="">
      <xdr:nvSpPr>
        <xdr:cNvPr id="529" name="テキスト ボックス 528"/>
        <xdr:cNvSpPr txBox="1"/>
      </xdr:nvSpPr>
      <xdr:spPr>
        <a:xfrm>
          <a:off x="12579428" y="63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155975</xdr:rowOff>
    </xdr:from>
    <xdr:to>
      <xdr:col>85</xdr:col>
      <xdr:colOff>177800</xdr:colOff>
      <xdr:row>39</xdr:row>
      <xdr:rowOff>86125</xdr:rowOff>
    </xdr:to>
    <xdr:sp macro="" textlink="">
      <xdr:nvSpPr>
        <xdr:cNvPr id="535" name="楕円 534"/>
        <xdr:cNvSpPr/>
      </xdr:nvSpPr>
      <xdr:spPr>
        <a:xfrm>
          <a:off x="16268700" y="66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70902</xdr:rowOff>
    </xdr:from>
    <xdr:ext cx="378565" cy="259045"/>
    <xdr:sp macro="" textlink="">
      <xdr:nvSpPr>
        <xdr:cNvPr id="536" name="災害復旧事業費該当値テキスト"/>
        <xdr:cNvSpPr txBox="1"/>
      </xdr:nvSpPr>
      <xdr:spPr>
        <a:xfrm>
          <a:off x="16370300" y="6586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162166</xdr:rowOff>
    </xdr:from>
    <xdr:to>
      <xdr:col>76</xdr:col>
      <xdr:colOff>165100</xdr:colOff>
      <xdr:row>39</xdr:row>
      <xdr:rowOff>92316</xdr:rowOff>
    </xdr:to>
    <xdr:sp macro="" textlink="">
      <xdr:nvSpPr>
        <xdr:cNvPr id="539" name="楕円 538"/>
        <xdr:cNvSpPr/>
      </xdr:nvSpPr>
      <xdr:spPr>
        <a:xfrm>
          <a:off x="14541500" y="66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83443</xdr:rowOff>
    </xdr:from>
    <xdr:ext cx="378565" cy="259045"/>
    <xdr:sp macro="" textlink="">
      <xdr:nvSpPr>
        <xdr:cNvPr id="540" name="テキスト ボックス 539"/>
        <xdr:cNvSpPr txBox="1"/>
      </xdr:nvSpPr>
      <xdr:spPr>
        <a:xfrm>
          <a:off x="14403017" y="676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163328</xdr:rowOff>
    </xdr:from>
    <xdr:to>
      <xdr:col>72</xdr:col>
      <xdr:colOff>38100</xdr:colOff>
      <xdr:row>39</xdr:row>
      <xdr:rowOff>93478</xdr:rowOff>
    </xdr:to>
    <xdr:sp macro="" textlink="">
      <xdr:nvSpPr>
        <xdr:cNvPr id="541" name="楕円 540"/>
        <xdr:cNvSpPr/>
      </xdr:nvSpPr>
      <xdr:spPr>
        <a:xfrm>
          <a:off x="13652500" y="66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84605</xdr:rowOff>
    </xdr:from>
    <xdr:ext cx="313932" cy="259045"/>
    <xdr:sp macro="" textlink="">
      <xdr:nvSpPr>
        <xdr:cNvPr id="542" name="テキスト ボックス 541"/>
        <xdr:cNvSpPr txBox="1"/>
      </xdr:nvSpPr>
      <xdr:spPr>
        <a:xfrm>
          <a:off x="13546333" y="677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161175</xdr:rowOff>
    </xdr:from>
    <xdr:to>
      <xdr:col>67</xdr:col>
      <xdr:colOff>101600</xdr:colOff>
      <xdr:row>39</xdr:row>
      <xdr:rowOff>91325</xdr:rowOff>
    </xdr:to>
    <xdr:sp macro="" textlink="">
      <xdr:nvSpPr>
        <xdr:cNvPr id="543" name="楕円 542"/>
        <xdr:cNvSpPr/>
      </xdr:nvSpPr>
      <xdr:spPr>
        <a:xfrm>
          <a:off x="12763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82452</xdr:rowOff>
    </xdr:from>
    <xdr:ext cx="378565" cy="259045"/>
    <xdr:sp macro="" textlink="">
      <xdr:nvSpPr>
        <xdr:cNvPr id="544" name="テキスト ボックス 543"/>
        <xdr:cNvSpPr txBox="1"/>
      </xdr:nvSpPr>
      <xdr:spPr>
        <a:xfrm>
          <a:off x="12625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3" name="フローチャート: 判断 58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4" name="テキスト ボックス 58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4" name="直線コネクタ 623"/>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5"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6" name="直線コネクタ 625"/>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7"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8" name="直線コネクタ 627"/>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54722</xdr:rowOff>
    </xdr:from>
    <xdr:to>
      <xdr:col>85</xdr:col>
      <xdr:colOff>127000</xdr:colOff>
      <xdr:row>77</xdr:row>
      <xdr:rowOff>87534</xdr:rowOff>
    </xdr:to>
    <xdr:cxnSp macro="">
      <xdr:nvCxnSpPr>
        <xdr:cNvPr id="629" name="直線コネクタ 628"/>
        <xdr:cNvCxnSpPr/>
      </xdr:nvCxnSpPr>
      <xdr:spPr>
        <a:xfrm flipV="1">
          <a:off x="15481300" y="13256372"/>
          <a:ext cx="8382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30" name="公債費平均値テキスト"/>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1" name="フローチャート: 判断 630"/>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87534</xdr:rowOff>
    </xdr:from>
    <xdr:to>
      <xdr:col>81</xdr:col>
      <xdr:colOff>50800</xdr:colOff>
      <xdr:row>77</xdr:row>
      <xdr:rowOff>108138</xdr:rowOff>
    </xdr:to>
    <xdr:cxnSp macro="">
      <xdr:nvCxnSpPr>
        <xdr:cNvPr id="632" name="直線コネクタ 631"/>
        <xdr:cNvCxnSpPr/>
      </xdr:nvCxnSpPr>
      <xdr:spPr>
        <a:xfrm flipV="1">
          <a:off x="14592300" y="13289184"/>
          <a:ext cx="889000" cy="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3" name="フローチャート: 判断 632"/>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34" name="テキスト ボックス 633"/>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108138</xdr:rowOff>
    </xdr:from>
    <xdr:to>
      <xdr:col>76</xdr:col>
      <xdr:colOff>114300</xdr:colOff>
      <xdr:row>77</xdr:row>
      <xdr:rowOff>108671</xdr:rowOff>
    </xdr:to>
    <xdr:cxnSp macro="">
      <xdr:nvCxnSpPr>
        <xdr:cNvPr id="635" name="直線コネクタ 634"/>
        <xdr:cNvCxnSpPr/>
      </xdr:nvCxnSpPr>
      <xdr:spPr>
        <a:xfrm flipV="1">
          <a:off x="13703300" y="1330978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6" name="フローチャート: 判断 635"/>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37" name="テキスト ボックス 636"/>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108671</xdr:rowOff>
    </xdr:from>
    <xdr:to>
      <xdr:col>71</xdr:col>
      <xdr:colOff>177800</xdr:colOff>
      <xdr:row>77</xdr:row>
      <xdr:rowOff>126761</xdr:rowOff>
    </xdr:to>
    <xdr:cxnSp macro="">
      <xdr:nvCxnSpPr>
        <xdr:cNvPr id="638" name="直線コネクタ 637"/>
        <xdr:cNvCxnSpPr/>
      </xdr:nvCxnSpPr>
      <xdr:spPr>
        <a:xfrm flipV="1">
          <a:off x="12814300" y="13310321"/>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39" name="フローチャート: 判断 638"/>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2567</xdr:rowOff>
    </xdr:from>
    <xdr:ext cx="534377" cy="259045"/>
    <xdr:sp macro="" textlink="">
      <xdr:nvSpPr>
        <xdr:cNvPr id="640" name="テキスト ボックス 639"/>
        <xdr:cNvSpPr txBox="1"/>
      </xdr:nvSpPr>
      <xdr:spPr>
        <a:xfrm>
          <a:off x="13436111" y="128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1" name="フローチャート: 判断 640"/>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139712</xdr:rowOff>
    </xdr:from>
    <xdr:ext cx="534377" cy="259045"/>
    <xdr:sp macro="" textlink="">
      <xdr:nvSpPr>
        <xdr:cNvPr id="642" name="テキスト ボックス 641"/>
        <xdr:cNvSpPr txBox="1"/>
      </xdr:nvSpPr>
      <xdr:spPr>
        <a:xfrm>
          <a:off x="12547111" y="128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3922</xdr:rowOff>
    </xdr:from>
    <xdr:to>
      <xdr:col>85</xdr:col>
      <xdr:colOff>177800</xdr:colOff>
      <xdr:row>77</xdr:row>
      <xdr:rowOff>105522</xdr:rowOff>
    </xdr:to>
    <xdr:sp macro="" textlink="">
      <xdr:nvSpPr>
        <xdr:cNvPr id="648" name="楕円 647"/>
        <xdr:cNvSpPr/>
      </xdr:nvSpPr>
      <xdr:spPr>
        <a:xfrm>
          <a:off x="16268700" y="132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153799</xdr:rowOff>
    </xdr:from>
    <xdr:ext cx="534377" cy="259045"/>
    <xdr:sp macro="" textlink="">
      <xdr:nvSpPr>
        <xdr:cNvPr id="649" name="公債費該当値テキスト"/>
        <xdr:cNvSpPr txBox="1"/>
      </xdr:nvSpPr>
      <xdr:spPr>
        <a:xfrm>
          <a:off x="16370300" y="1318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36734</xdr:rowOff>
    </xdr:from>
    <xdr:to>
      <xdr:col>81</xdr:col>
      <xdr:colOff>101600</xdr:colOff>
      <xdr:row>77</xdr:row>
      <xdr:rowOff>138334</xdr:rowOff>
    </xdr:to>
    <xdr:sp macro="" textlink="">
      <xdr:nvSpPr>
        <xdr:cNvPr id="650" name="楕円 649"/>
        <xdr:cNvSpPr/>
      </xdr:nvSpPr>
      <xdr:spPr>
        <a:xfrm>
          <a:off x="15430500" y="132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129461</xdr:rowOff>
    </xdr:from>
    <xdr:ext cx="534377" cy="259045"/>
    <xdr:sp macro="" textlink="">
      <xdr:nvSpPr>
        <xdr:cNvPr id="651" name="テキスト ボックス 650"/>
        <xdr:cNvSpPr txBox="1"/>
      </xdr:nvSpPr>
      <xdr:spPr>
        <a:xfrm>
          <a:off x="15214111" y="1333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57338</xdr:rowOff>
    </xdr:from>
    <xdr:to>
      <xdr:col>76</xdr:col>
      <xdr:colOff>165100</xdr:colOff>
      <xdr:row>77</xdr:row>
      <xdr:rowOff>158938</xdr:rowOff>
    </xdr:to>
    <xdr:sp macro="" textlink="">
      <xdr:nvSpPr>
        <xdr:cNvPr id="652" name="楕円 651"/>
        <xdr:cNvSpPr/>
      </xdr:nvSpPr>
      <xdr:spPr>
        <a:xfrm>
          <a:off x="14541500" y="132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150065</xdr:rowOff>
    </xdr:from>
    <xdr:ext cx="534377" cy="259045"/>
    <xdr:sp macro="" textlink="">
      <xdr:nvSpPr>
        <xdr:cNvPr id="653" name="テキスト ボックス 652"/>
        <xdr:cNvSpPr txBox="1"/>
      </xdr:nvSpPr>
      <xdr:spPr>
        <a:xfrm>
          <a:off x="14325111" y="133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57871</xdr:rowOff>
    </xdr:from>
    <xdr:to>
      <xdr:col>72</xdr:col>
      <xdr:colOff>38100</xdr:colOff>
      <xdr:row>77</xdr:row>
      <xdr:rowOff>159471</xdr:rowOff>
    </xdr:to>
    <xdr:sp macro="" textlink="">
      <xdr:nvSpPr>
        <xdr:cNvPr id="654" name="楕円 653"/>
        <xdr:cNvSpPr/>
      </xdr:nvSpPr>
      <xdr:spPr>
        <a:xfrm>
          <a:off x="13652500" y="132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150598</xdr:rowOff>
    </xdr:from>
    <xdr:ext cx="534377" cy="259045"/>
    <xdr:sp macro="" textlink="">
      <xdr:nvSpPr>
        <xdr:cNvPr id="655" name="テキスト ボックス 654"/>
        <xdr:cNvSpPr txBox="1"/>
      </xdr:nvSpPr>
      <xdr:spPr>
        <a:xfrm>
          <a:off x="13436111" y="13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75961</xdr:rowOff>
    </xdr:from>
    <xdr:to>
      <xdr:col>67</xdr:col>
      <xdr:colOff>101600</xdr:colOff>
      <xdr:row>78</xdr:row>
      <xdr:rowOff>6111</xdr:rowOff>
    </xdr:to>
    <xdr:sp macro="" textlink="">
      <xdr:nvSpPr>
        <xdr:cNvPr id="656" name="楕円 655"/>
        <xdr:cNvSpPr/>
      </xdr:nvSpPr>
      <xdr:spPr>
        <a:xfrm>
          <a:off x="12763500" y="132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168688</xdr:rowOff>
    </xdr:from>
    <xdr:ext cx="534377" cy="259045"/>
    <xdr:sp macro="" textlink="">
      <xdr:nvSpPr>
        <xdr:cNvPr id="657" name="テキスト ボックス 656"/>
        <xdr:cNvSpPr txBox="1"/>
      </xdr:nvSpPr>
      <xdr:spPr>
        <a:xfrm>
          <a:off x="12547111" y="133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9" name="直線コネクタ 678"/>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0"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1" name="直線コネクタ 680"/>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2"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3" name="直線コネクタ 682"/>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96448</xdr:rowOff>
    </xdr:from>
    <xdr:to>
      <xdr:col>85</xdr:col>
      <xdr:colOff>127000</xdr:colOff>
      <xdr:row>98</xdr:row>
      <xdr:rowOff>119583</xdr:rowOff>
    </xdr:to>
    <xdr:cxnSp macro="">
      <xdr:nvCxnSpPr>
        <xdr:cNvPr id="684" name="直線コネクタ 683"/>
        <xdr:cNvCxnSpPr/>
      </xdr:nvCxnSpPr>
      <xdr:spPr>
        <a:xfrm>
          <a:off x="15481300" y="16898548"/>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5"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6" name="フローチャート: 判断 685"/>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96448</xdr:rowOff>
    </xdr:from>
    <xdr:to>
      <xdr:col>81</xdr:col>
      <xdr:colOff>50800</xdr:colOff>
      <xdr:row>98</xdr:row>
      <xdr:rowOff>101606</xdr:rowOff>
    </xdr:to>
    <xdr:cxnSp macro="">
      <xdr:nvCxnSpPr>
        <xdr:cNvPr id="687" name="直線コネクタ 686"/>
        <xdr:cNvCxnSpPr/>
      </xdr:nvCxnSpPr>
      <xdr:spPr>
        <a:xfrm flipV="1">
          <a:off x="14592300" y="16898548"/>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8" name="フローチャート: 判断 687"/>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9" name="テキスト ボックス 688"/>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101606</xdr:rowOff>
    </xdr:from>
    <xdr:to>
      <xdr:col>76</xdr:col>
      <xdr:colOff>114300</xdr:colOff>
      <xdr:row>98</xdr:row>
      <xdr:rowOff>136317</xdr:rowOff>
    </xdr:to>
    <xdr:cxnSp macro="">
      <xdr:nvCxnSpPr>
        <xdr:cNvPr id="690" name="直線コネクタ 689"/>
        <xdr:cNvCxnSpPr/>
      </xdr:nvCxnSpPr>
      <xdr:spPr>
        <a:xfrm flipV="1">
          <a:off x="13703300" y="16903706"/>
          <a:ext cx="889000" cy="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1" name="フローチャート: 判断 690"/>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92" name="テキスト ボックス 691"/>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150527</xdr:rowOff>
    </xdr:from>
    <xdr:to>
      <xdr:col>71</xdr:col>
      <xdr:colOff>177800</xdr:colOff>
      <xdr:row>98</xdr:row>
      <xdr:rowOff>136317</xdr:rowOff>
    </xdr:to>
    <xdr:cxnSp macro="">
      <xdr:nvCxnSpPr>
        <xdr:cNvPr id="693" name="直線コネクタ 692"/>
        <xdr:cNvCxnSpPr/>
      </xdr:nvCxnSpPr>
      <xdr:spPr>
        <a:xfrm>
          <a:off x="12814300" y="16781177"/>
          <a:ext cx="889000" cy="1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4" name="フローチャート: 判断 693"/>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7678</xdr:rowOff>
    </xdr:from>
    <xdr:ext cx="534377" cy="259045"/>
    <xdr:sp macro="" textlink="">
      <xdr:nvSpPr>
        <xdr:cNvPr id="695" name="テキスト ボックス 694"/>
        <xdr:cNvSpPr txBox="1"/>
      </xdr:nvSpPr>
      <xdr:spPr>
        <a:xfrm>
          <a:off x="13436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6" name="フローチャート: 判断 695"/>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15763</xdr:rowOff>
    </xdr:from>
    <xdr:ext cx="534377" cy="259045"/>
    <xdr:sp macro="" textlink="">
      <xdr:nvSpPr>
        <xdr:cNvPr id="697" name="テキスト ボックス 696"/>
        <xdr:cNvSpPr txBox="1"/>
      </xdr:nvSpPr>
      <xdr:spPr>
        <a:xfrm>
          <a:off x="12547111"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68783</xdr:rowOff>
    </xdr:from>
    <xdr:to>
      <xdr:col>85</xdr:col>
      <xdr:colOff>177800</xdr:colOff>
      <xdr:row>98</xdr:row>
      <xdr:rowOff>170383</xdr:rowOff>
    </xdr:to>
    <xdr:sp macro="" textlink="">
      <xdr:nvSpPr>
        <xdr:cNvPr id="703" name="楕円 702"/>
        <xdr:cNvSpPr/>
      </xdr:nvSpPr>
      <xdr:spPr>
        <a:xfrm>
          <a:off x="16268700" y="168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155160</xdr:rowOff>
    </xdr:from>
    <xdr:ext cx="469744" cy="259045"/>
    <xdr:sp macro="" textlink="">
      <xdr:nvSpPr>
        <xdr:cNvPr id="704" name="積立金該当値テキスト"/>
        <xdr:cNvSpPr txBox="1"/>
      </xdr:nvSpPr>
      <xdr:spPr>
        <a:xfrm>
          <a:off x="16370300" y="1678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45648</xdr:rowOff>
    </xdr:from>
    <xdr:to>
      <xdr:col>81</xdr:col>
      <xdr:colOff>101600</xdr:colOff>
      <xdr:row>98</xdr:row>
      <xdr:rowOff>147248</xdr:rowOff>
    </xdr:to>
    <xdr:sp macro="" textlink="">
      <xdr:nvSpPr>
        <xdr:cNvPr id="705" name="楕円 704"/>
        <xdr:cNvSpPr/>
      </xdr:nvSpPr>
      <xdr:spPr>
        <a:xfrm>
          <a:off x="15430500" y="168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138375</xdr:rowOff>
    </xdr:from>
    <xdr:ext cx="469744" cy="259045"/>
    <xdr:sp macro="" textlink="">
      <xdr:nvSpPr>
        <xdr:cNvPr id="706" name="テキスト ボックス 705"/>
        <xdr:cNvSpPr txBox="1"/>
      </xdr:nvSpPr>
      <xdr:spPr>
        <a:xfrm>
          <a:off x="15246428" y="1694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50806</xdr:rowOff>
    </xdr:from>
    <xdr:to>
      <xdr:col>76</xdr:col>
      <xdr:colOff>165100</xdr:colOff>
      <xdr:row>98</xdr:row>
      <xdr:rowOff>152406</xdr:rowOff>
    </xdr:to>
    <xdr:sp macro="" textlink="">
      <xdr:nvSpPr>
        <xdr:cNvPr id="707" name="楕円 706"/>
        <xdr:cNvSpPr/>
      </xdr:nvSpPr>
      <xdr:spPr>
        <a:xfrm>
          <a:off x="14541500" y="168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143533</xdr:rowOff>
    </xdr:from>
    <xdr:ext cx="469744" cy="259045"/>
    <xdr:sp macro="" textlink="">
      <xdr:nvSpPr>
        <xdr:cNvPr id="708" name="テキスト ボックス 707"/>
        <xdr:cNvSpPr txBox="1"/>
      </xdr:nvSpPr>
      <xdr:spPr>
        <a:xfrm>
          <a:off x="14357428" y="16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85517</xdr:rowOff>
    </xdr:from>
    <xdr:to>
      <xdr:col>72</xdr:col>
      <xdr:colOff>38100</xdr:colOff>
      <xdr:row>99</xdr:row>
      <xdr:rowOff>15667</xdr:rowOff>
    </xdr:to>
    <xdr:sp macro="" textlink="">
      <xdr:nvSpPr>
        <xdr:cNvPr id="709" name="楕円 708"/>
        <xdr:cNvSpPr/>
      </xdr:nvSpPr>
      <xdr:spPr>
        <a:xfrm>
          <a:off x="13652500" y="168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6794</xdr:rowOff>
    </xdr:from>
    <xdr:ext cx="378565" cy="259045"/>
    <xdr:sp macro="" textlink="">
      <xdr:nvSpPr>
        <xdr:cNvPr id="710" name="テキスト ボックス 709"/>
        <xdr:cNvSpPr txBox="1"/>
      </xdr:nvSpPr>
      <xdr:spPr>
        <a:xfrm>
          <a:off x="13514017" y="169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99727</xdr:rowOff>
    </xdr:from>
    <xdr:to>
      <xdr:col>67</xdr:col>
      <xdr:colOff>101600</xdr:colOff>
      <xdr:row>98</xdr:row>
      <xdr:rowOff>29877</xdr:rowOff>
    </xdr:to>
    <xdr:sp macro="" textlink="">
      <xdr:nvSpPr>
        <xdr:cNvPr id="711" name="楕円 710"/>
        <xdr:cNvSpPr/>
      </xdr:nvSpPr>
      <xdr:spPr>
        <a:xfrm>
          <a:off x="12763500" y="167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21004</xdr:rowOff>
    </xdr:from>
    <xdr:ext cx="534377" cy="259045"/>
    <xdr:sp macro="" textlink="">
      <xdr:nvSpPr>
        <xdr:cNvPr id="712" name="テキスト ボックス 711"/>
        <xdr:cNvSpPr txBox="1"/>
      </xdr:nvSpPr>
      <xdr:spPr>
        <a:xfrm>
          <a:off x="12547111" y="1682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2" name="直線コネクタ 731"/>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5"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6" name="直線コネクタ 735"/>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102438</xdr:rowOff>
    </xdr:from>
    <xdr:to>
      <xdr:col>116</xdr:col>
      <xdr:colOff>63500</xdr:colOff>
      <xdr:row>37</xdr:row>
      <xdr:rowOff>106781</xdr:rowOff>
    </xdr:to>
    <xdr:cxnSp macro="">
      <xdr:nvCxnSpPr>
        <xdr:cNvPr id="737" name="直線コネクタ 736"/>
        <xdr:cNvCxnSpPr/>
      </xdr:nvCxnSpPr>
      <xdr:spPr>
        <a:xfrm>
          <a:off x="21323300" y="6274638"/>
          <a:ext cx="838200" cy="17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8" name="投資及び出資金平均値テキスト"/>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9" name="フローチャート: 判断 738"/>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102438</xdr:rowOff>
    </xdr:from>
    <xdr:to>
      <xdr:col>111</xdr:col>
      <xdr:colOff>177800</xdr:colOff>
      <xdr:row>36</xdr:row>
      <xdr:rowOff>125298</xdr:rowOff>
    </xdr:to>
    <xdr:cxnSp macro="">
      <xdr:nvCxnSpPr>
        <xdr:cNvPr id="740" name="直線コネクタ 739"/>
        <xdr:cNvCxnSpPr/>
      </xdr:nvCxnSpPr>
      <xdr:spPr>
        <a:xfrm flipV="1">
          <a:off x="20434300" y="62746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1" name="フローチャート: 判断 740"/>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84129</xdr:rowOff>
    </xdr:from>
    <xdr:ext cx="469744" cy="259045"/>
    <xdr:sp macro="" textlink="">
      <xdr:nvSpPr>
        <xdr:cNvPr id="742" name="テキスト ボックス 741"/>
        <xdr:cNvSpPr txBox="1"/>
      </xdr:nvSpPr>
      <xdr:spPr>
        <a:xfrm>
          <a:off x="21088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26314</xdr:rowOff>
    </xdr:from>
    <xdr:to>
      <xdr:col>107</xdr:col>
      <xdr:colOff>50800</xdr:colOff>
      <xdr:row>36</xdr:row>
      <xdr:rowOff>125298</xdr:rowOff>
    </xdr:to>
    <xdr:cxnSp macro="">
      <xdr:nvCxnSpPr>
        <xdr:cNvPr id="743" name="直線コネクタ 742"/>
        <xdr:cNvCxnSpPr/>
      </xdr:nvCxnSpPr>
      <xdr:spPr>
        <a:xfrm>
          <a:off x="19545300" y="6027064"/>
          <a:ext cx="889000" cy="2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4" name="フローチャート: 判断 743"/>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120362</xdr:rowOff>
    </xdr:from>
    <xdr:ext cx="469744" cy="259045"/>
    <xdr:sp macro="" textlink="">
      <xdr:nvSpPr>
        <xdr:cNvPr id="745" name="テキスト ボックス 744"/>
        <xdr:cNvSpPr txBox="1"/>
      </xdr:nvSpPr>
      <xdr:spPr>
        <a:xfrm>
          <a:off x="20199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26314</xdr:rowOff>
    </xdr:from>
    <xdr:to>
      <xdr:col>102</xdr:col>
      <xdr:colOff>114300</xdr:colOff>
      <xdr:row>37</xdr:row>
      <xdr:rowOff>122841</xdr:rowOff>
    </xdr:to>
    <xdr:cxnSp macro="">
      <xdr:nvCxnSpPr>
        <xdr:cNvPr id="746" name="直線コネクタ 745"/>
        <xdr:cNvCxnSpPr/>
      </xdr:nvCxnSpPr>
      <xdr:spPr>
        <a:xfrm flipV="1">
          <a:off x="18656300" y="6027064"/>
          <a:ext cx="889000" cy="43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7" name="フローチャート: 判断 746"/>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48" name="テキスト ボックス 747"/>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49" name="フローチャート: 判断 748"/>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12863</xdr:rowOff>
    </xdr:from>
    <xdr:ext cx="378565" cy="259045"/>
    <xdr:sp macro="" textlink="">
      <xdr:nvSpPr>
        <xdr:cNvPr id="750" name="テキスト ボックス 749"/>
        <xdr:cNvSpPr txBox="1"/>
      </xdr:nvSpPr>
      <xdr:spPr>
        <a:xfrm>
          <a:off x="18467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55981</xdr:rowOff>
    </xdr:from>
    <xdr:to>
      <xdr:col>116</xdr:col>
      <xdr:colOff>114300</xdr:colOff>
      <xdr:row>37</xdr:row>
      <xdr:rowOff>157581</xdr:rowOff>
    </xdr:to>
    <xdr:sp macro="" textlink="">
      <xdr:nvSpPr>
        <xdr:cNvPr id="756" name="楕円 755"/>
        <xdr:cNvSpPr/>
      </xdr:nvSpPr>
      <xdr:spPr>
        <a:xfrm>
          <a:off x="221107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142358</xdr:rowOff>
    </xdr:from>
    <xdr:ext cx="469744" cy="259045"/>
    <xdr:sp macro="" textlink="">
      <xdr:nvSpPr>
        <xdr:cNvPr id="757" name="投資及び出資金該当値テキスト"/>
        <xdr:cNvSpPr txBox="1"/>
      </xdr:nvSpPr>
      <xdr:spPr>
        <a:xfrm>
          <a:off x="22212300" y="63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51638</xdr:rowOff>
    </xdr:from>
    <xdr:to>
      <xdr:col>112</xdr:col>
      <xdr:colOff>38100</xdr:colOff>
      <xdr:row>36</xdr:row>
      <xdr:rowOff>153238</xdr:rowOff>
    </xdr:to>
    <xdr:sp macro="" textlink="">
      <xdr:nvSpPr>
        <xdr:cNvPr id="758" name="楕円 757"/>
        <xdr:cNvSpPr/>
      </xdr:nvSpPr>
      <xdr:spPr>
        <a:xfrm>
          <a:off x="21272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169765</xdr:rowOff>
    </xdr:from>
    <xdr:ext cx="469744" cy="259045"/>
    <xdr:sp macro="" textlink="">
      <xdr:nvSpPr>
        <xdr:cNvPr id="759" name="テキスト ボックス 758"/>
        <xdr:cNvSpPr txBox="1"/>
      </xdr:nvSpPr>
      <xdr:spPr>
        <a:xfrm>
          <a:off x="21088428" y="59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74498</xdr:rowOff>
    </xdr:from>
    <xdr:to>
      <xdr:col>107</xdr:col>
      <xdr:colOff>101600</xdr:colOff>
      <xdr:row>37</xdr:row>
      <xdr:rowOff>4648</xdr:rowOff>
    </xdr:to>
    <xdr:sp macro="" textlink="">
      <xdr:nvSpPr>
        <xdr:cNvPr id="760" name="楕円 759"/>
        <xdr:cNvSpPr/>
      </xdr:nvSpPr>
      <xdr:spPr>
        <a:xfrm>
          <a:off x="20383500" y="62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21175</xdr:rowOff>
    </xdr:from>
    <xdr:ext cx="469744" cy="259045"/>
    <xdr:sp macro="" textlink="">
      <xdr:nvSpPr>
        <xdr:cNvPr id="761" name="テキスト ボックス 760"/>
        <xdr:cNvSpPr txBox="1"/>
      </xdr:nvSpPr>
      <xdr:spPr>
        <a:xfrm>
          <a:off x="20199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146964</xdr:rowOff>
    </xdr:from>
    <xdr:to>
      <xdr:col>102</xdr:col>
      <xdr:colOff>165100</xdr:colOff>
      <xdr:row>35</xdr:row>
      <xdr:rowOff>77114</xdr:rowOff>
    </xdr:to>
    <xdr:sp macro="" textlink="">
      <xdr:nvSpPr>
        <xdr:cNvPr id="762" name="楕円 761"/>
        <xdr:cNvSpPr/>
      </xdr:nvSpPr>
      <xdr:spPr>
        <a:xfrm>
          <a:off x="19494500" y="59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93641</xdr:rowOff>
    </xdr:from>
    <xdr:ext cx="469744" cy="259045"/>
    <xdr:sp macro="" textlink="">
      <xdr:nvSpPr>
        <xdr:cNvPr id="763" name="テキスト ボックス 762"/>
        <xdr:cNvSpPr txBox="1"/>
      </xdr:nvSpPr>
      <xdr:spPr>
        <a:xfrm>
          <a:off x="19310428" y="57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72041</xdr:rowOff>
    </xdr:from>
    <xdr:to>
      <xdr:col>98</xdr:col>
      <xdr:colOff>38100</xdr:colOff>
      <xdr:row>38</xdr:row>
      <xdr:rowOff>2191</xdr:rowOff>
    </xdr:to>
    <xdr:sp macro="" textlink="">
      <xdr:nvSpPr>
        <xdr:cNvPr id="764" name="楕円 763"/>
        <xdr:cNvSpPr/>
      </xdr:nvSpPr>
      <xdr:spPr>
        <a:xfrm>
          <a:off x="186055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18718</xdr:rowOff>
    </xdr:from>
    <xdr:ext cx="469744" cy="259045"/>
    <xdr:sp macro="" textlink="">
      <xdr:nvSpPr>
        <xdr:cNvPr id="765" name="テキスト ボックス 764"/>
        <xdr:cNvSpPr txBox="1"/>
      </xdr:nvSpPr>
      <xdr:spPr>
        <a:xfrm>
          <a:off x="18421428" y="61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1" name="直線コネクタ 790"/>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4"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5" name="直線コネクタ 794"/>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157988</xdr:rowOff>
    </xdr:from>
    <xdr:to>
      <xdr:col>116</xdr:col>
      <xdr:colOff>63500</xdr:colOff>
      <xdr:row>57</xdr:row>
      <xdr:rowOff>57948</xdr:rowOff>
    </xdr:to>
    <xdr:cxnSp macro="">
      <xdr:nvCxnSpPr>
        <xdr:cNvPr id="796" name="直線コネクタ 795"/>
        <xdr:cNvCxnSpPr/>
      </xdr:nvCxnSpPr>
      <xdr:spPr>
        <a:xfrm>
          <a:off x="21323300" y="9759188"/>
          <a:ext cx="838200" cy="7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93126</xdr:rowOff>
    </xdr:from>
    <xdr:ext cx="469744" cy="259045"/>
    <xdr:sp macro="" textlink="">
      <xdr:nvSpPr>
        <xdr:cNvPr id="797" name="貸付金平均値テキスト"/>
        <xdr:cNvSpPr txBox="1"/>
      </xdr:nvSpPr>
      <xdr:spPr>
        <a:xfrm>
          <a:off x="22212300" y="986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8" name="フローチャート: 判断 797"/>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157988</xdr:rowOff>
    </xdr:from>
    <xdr:to>
      <xdr:col>111</xdr:col>
      <xdr:colOff>177800</xdr:colOff>
      <xdr:row>57</xdr:row>
      <xdr:rowOff>8092</xdr:rowOff>
    </xdr:to>
    <xdr:cxnSp macro="">
      <xdr:nvCxnSpPr>
        <xdr:cNvPr id="799" name="直線コネクタ 798"/>
        <xdr:cNvCxnSpPr/>
      </xdr:nvCxnSpPr>
      <xdr:spPr>
        <a:xfrm flipV="1">
          <a:off x="20434300" y="9759188"/>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0" name="フローチャート: 判断 799"/>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146466</xdr:rowOff>
    </xdr:from>
    <xdr:ext cx="469744" cy="259045"/>
    <xdr:sp macro="" textlink="">
      <xdr:nvSpPr>
        <xdr:cNvPr id="801" name="テキスト ボックス 800"/>
        <xdr:cNvSpPr txBox="1"/>
      </xdr:nvSpPr>
      <xdr:spPr>
        <a:xfrm>
          <a:off x="21088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95939</xdr:rowOff>
    </xdr:from>
    <xdr:to>
      <xdr:col>107</xdr:col>
      <xdr:colOff>50800</xdr:colOff>
      <xdr:row>57</xdr:row>
      <xdr:rowOff>8092</xdr:rowOff>
    </xdr:to>
    <xdr:cxnSp macro="">
      <xdr:nvCxnSpPr>
        <xdr:cNvPr id="802" name="直線コネクタ 801"/>
        <xdr:cNvCxnSpPr/>
      </xdr:nvCxnSpPr>
      <xdr:spPr>
        <a:xfrm>
          <a:off x="19545300" y="9697139"/>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3" name="フローチャート: 判断 802"/>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89316</xdr:rowOff>
    </xdr:from>
    <xdr:ext cx="469744" cy="259045"/>
    <xdr:sp macro="" textlink="">
      <xdr:nvSpPr>
        <xdr:cNvPr id="804" name="テキスト ボックス 803"/>
        <xdr:cNvSpPr txBox="1"/>
      </xdr:nvSpPr>
      <xdr:spPr>
        <a:xfrm>
          <a:off x="20199428"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13099</xdr:rowOff>
    </xdr:from>
    <xdr:to>
      <xdr:col>102</xdr:col>
      <xdr:colOff>114300</xdr:colOff>
      <xdr:row>56</xdr:row>
      <xdr:rowOff>95939</xdr:rowOff>
    </xdr:to>
    <xdr:cxnSp macro="">
      <xdr:nvCxnSpPr>
        <xdr:cNvPr id="805" name="直線コネクタ 804"/>
        <xdr:cNvCxnSpPr/>
      </xdr:nvCxnSpPr>
      <xdr:spPr>
        <a:xfrm>
          <a:off x="18656300" y="9099949"/>
          <a:ext cx="889000" cy="59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6" name="フローチャート: 判断 805"/>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120123</xdr:rowOff>
    </xdr:from>
    <xdr:ext cx="469744" cy="259045"/>
    <xdr:sp macro="" textlink="">
      <xdr:nvSpPr>
        <xdr:cNvPr id="807" name="テキスト ボックス 806"/>
        <xdr:cNvSpPr txBox="1"/>
      </xdr:nvSpPr>
      <xdr:spPr>
        <a:xfrm>
          <a:off x="19310428"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08" name="フローチャート: 判断 807"/>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62973</xdr:rowOff>
    </xdr:from>
    <xdr:ext cx="469744" cy="259045"/>
    <xdr:sp macro="" textlink="">
      <xdr:nvSpPr>
        <xdr:cNvPr id="809" name="テキスト ボックス 808"/>
        <xdr:cNvSpPr txBox="1"/>
      </xdr:nvSpPr>
      <xdr:spPr>
        <a:xfrm>
          <a:off x="18421428" y="9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7148</xdr:rowOff>
    </xdr:from>
    <xdr:to>
      <xdr:col>116</xdr:col>
      <xdr:colOff>114300</xdr:colOff>
      <xdr:row>57</xdr:row>
      <xdr:rowOff>108748</xdr:rowOff>
    </xdr:to>
    <xdr:sp macro="" textlink="">
      <xdr:nvSpPr>
        <xdr:cNvPr id="815" name="楕円 814"/>
        <xdr:cNvSpPr/>
      </xdr:nvSpPr>
      <xdr:spPr>
        <a:xfrm>
          <a:off x="22110700" y="977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30025</xdr:rowOff>
    </xdr:from>
    <xdr:ext cx="469744" cy="259045"/>
    <xdr:sp macro="" textlink="">
      <xdr:nvSpPr>
        <xdr:cNvPr id="816" name="貸付金該当値テキスト"/>
        <xdr:cNvSpPr txBox="1"/>
      </xdr:nvSpPr>
      <xdr:spPr>
        <a:xfrm>
          <a:off x="22212300" y="963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107188</xdr:rowOff>
    </xdr:from>
    <xdr:to>
      <xdr:col>112</xdr:col>
      <xdr:colOff>38100</xdr:colOff>
      <xdr:row>57</xdr:row>
      <xdr:rowOff>37338</xdr:rowOff>
    </xdr:to>
    <xdr:sp macro="" textlink="">
      <xdr:nvSpPr>
        <xdr:cNvPr id="817" name="楕円 816"/>
        <xdr:cNvSpPr/>
      </xdr:nvSpPr>
      <xdr:spPr>
        <a:xfrm>
          <a:off x="21272500" y="97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53865</xdr:rowOff>
    </xdr:from>
    <xdr:ext cx="469744" cy="259045"/>
    <xdr:sp macro="" textlink="">
      <xdr:nvSpPr>
        <xdr:cNvPr id="818" name="テキスト ボックス 817"/>
        <xdr:cNvSpPr txBox="1"/>
      </xdr:nvSpPr>
      <xdr:spPr>
        <a:xfrm>
          <a:off x="21088428" y="9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128742</xdr:rowOff>
    </xdr:from>
    <xdr:to>
      <xdr:col>107</xdr:col>
      <xdr:colOff>101600</xdr:colOff>
      <xdr:row>57</xdr:row>
      <xdr:rowOff>58892</xdr:rowOff>
    </xdr:to>
    <xdr:sp macro="" textlink="">
      <xdr:nvSpPr>
        <xdr:cNvPr id="819" name="楕円 818"/>
        <xdr:cNvSpPr/>
      </xdr:nvSpPr>
      <xdr:spPr>
        <a:xfrm>
          <a:off x="20383500" y="9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75419</xdr:rowOff>
    </xdr:from>
    <xdr:ext cx="469744" cy="259045"/>
    <xdr:sp macro="" textlink="">
      <xdr:nvSpPr>
        <xdr:cNvPr id="820" name="テキスト ボックス 819"/>
        <xdr:cNvSpPr txBox="1"/>
      </xdr:nvSpPr>
      <xdr:spPr>
        <a:xfrm>
          <a:off x="20199428" y="950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45139</xdr:rowOff>
    </xdr:from>
    <xdr:to>
      <xdr:col>102</xdr:col>
      <xdr:colOff>165100</xdr:colOff>
      <xdr:row>56</xdr:row>
      <xdr:rowOff>146739</xdr:rowOff>
    </xdr:to>
    <xdr:sp macro="" textlink="">
      <xdr:nvSpPr>
        <xdr:cNvPr id="821" name="楕円 820"/>
        <xdr:cNvSpPr/>
      </xdr:nvSpPr>
      <xdr:spPr>
        <a:xfrm>
          <a:off x="19494500" y="96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163266</xdr:rowOff>
    </xdr:from>
    <xdr:ext cx="469744" cy="259045"/>
    <xdr:sp macro="" textlink="">
      <xdr:nvSpPr>
        <xdr:cNvPr id="822" name="テキスト ボックス 821"/>
        <xdr:cNvSpPr txBox="1"/>
      </xdr:nvSpPr>
      <xdr:spPr>
        <a:xfrm>
          <a:off x="19310428" y="94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133749</xdr:rowOff>
    </xdr:from>
    <xdr:to>
      <xdr:col>98</xdr:col>
      <xdr:colOff>38100</xdr:colOff>
      <xdr:row>53</xdr:row>
      <xdr:rowOff>63899</xdr:rowOff>
    </xdr:to>
    <xdr:sp macro="" textlink="">
      <xdr:nvSpPr>
        <xdr:cNvPr id="823" name="楕円 822"/>
        <xdr:cNvSpPr/>
      </xdr:nvSpPr>
      <xdr:spPr>
        <a:xfrm>
          <a:off x="18605500" y="90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80426</xdr:rowOff>
    </xdr:from>
    <xdr:ext cx="534377" cy="259045"/>
    <xdr:sp macro="" textlink="">
      <xdr:nvSpPr>
        <xdr:cNvPr id="824" name="テキスト ボックス 823"/>
        <xdr:cNvSpPr txBox="1"/>
      </xdr:nvSpPr>
      <xdr:spPr>
        <a:xfrm>
          <a:off x="18389111" y="88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9" name="直線コネクタ 848"/>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0"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1" name="直線コネクタ 850"/>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2"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3" name="直線コネクタ 852"/>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156845</xdr:rowOff>
    </xdr:from>
    <xdr:to>
      <xdr:col>116</xdr:col>
      <xdr:colOff>63500</xdr:colOff>
      <xdr:row>78</xdr:row>
      <xdr:rowOff>7817</xdr:rowOff>
    </xdr:to>
    <xdr:cxnSp macro="">
      <xdr:nvCxnSpPr>
        <xdr:cNvPr id="854" name="直線コネクタ 853"/>
        <xdr:cNvCxnSpPr/>
      </xdr:nvCxnSpPr>
      <xdr:spPr>
        <a:xfrm flipV="1">
          <a:off x="21323300" y="13358495"/>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55"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6" name="フローチャート: 判断 855"/>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118650</xdr:rowOff>
    </xdr:from>
    <xdr:to>
      <xdr:col>111</xdr:col>
      <xdr:colOff>177800</xdr:colOff>
      <xdr:row>78</xdr:row>
      <xdr:rowOff>7817</xdr:rowOff>
    </xdr:to>
    <xdr:cxnSp macro="">
      <xdr:nvCxnSpPr>
        <xdr:cNvPr id="857" name="直線コネクタ 856"/>
        <xdr:cNvCxnSpPr/>
      </xdr:nvCxnSpPr>
      <xdr:spPr>
        <a:xfrm>
          <a:off x="20434300" y="12805950"/>
          <a:ext cx="889000" cy="5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8" name="フローチャート: 判断 857"/>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9" name="テキスト ボックス 858"/>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118650</xdr:rowOff>
    </xdr:from>
    <xdr:to>
      <xdr:col>107</xdr:col>
      <xdr:colOff>50800</xdr:colOff>
      <xdr:row>74</xdr:row>
      <xdr:rowOff>151187</xdr:rowOff>
    </xdr:to>
    <xdr:cxnSp macro="">
      <xdr:nvCxnSpPr>
        <xdr:cNvPr id="860" name="直線コネクタ 859"/>
        <xdr:cNvCxnSpPr/>
      </xdr:nvCxnSpPr>
      <xdr:spPr>
        <a:xfrm flipV="1">
          <a:off x="19545300" y="12805950"/>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1" name="フローチャート: 判断 860"/>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39647</xdr:rowOff>
    </xdr:from>
    <xdr:ext cx="534377" cy="259045"/>
    <xdr:sp macro="" textlink="">
      <xdr:nvSpPr>
        <xdr:cNvPr id="862" name="テキスト ボックス 861"/>
        <xdr:cNvSpPr txBox="1"/>
      </xdr:nvSpPr>
      <xdr:spPr>
        <a:xfrm>
          <a:off x="20167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151187</xdr:rowOff>
    </xdr:from>
    <xdr:to>
      <xdr:col>102</xdr:col>
      <xdr:colOff>114300</xdr:colOff>
      <xdr:row>75</xdr:row>
      <xdr:rowOff>39535</xdr:rowOff>
    </xdr:to>
    <xdr:cxnSp macro="">
      <xdr:nvCxnSpPr>
        <xdr:cNvPr id="863" name="直線コネクタ 862"/>
        <xdr:cNvCxnSpPr/>
      </xdr:nvCxnSpPr>
      <xdr:spPr>
        <a:xfrm flipV="1">
          <a:off x="18656300" y="12838487"/>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4" name="フローチャート: 判断 863"/>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67118</xdr:rowOff>
    </xdr:from>
    <xdr:ext cx="534377" cy="259045"/>
    <xdr:sp macro="" textlink="">
      <xdr:nvSpPr>
        <xdr:cNvPr id="865" name="テキスト ボックス 864"/>
        <xdr:cNvSpPr txBox="1"/>
      </xdr:nvSpPr>
      <xdr:spPr>
        <a:xfrm>
          <a:off x="19278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6" name="フローチャート: 判断 865"/>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119696</xdr:rowOff>
    </xdr:from>
    <xdr:ext cx="534377" cy="259045"/>
    <xdr:sp macro="" textlink="">
      <xdr:nvSpPr>
        <xdr:cNvPr id="867" name="テキスト ボックス 866"/>
        <xdr:cNvSpPr txBox="1"/>
      </xdr:nvSpPr>
      <xdr:spPr>
        <a:xfrm>
          <a:off x="18389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106045</xdr:rowOff>
    </xdr:from>
    <xdr:to>
      <xdr:col>116</xdr:col>
      <xdr:colOff>114300</xdr:colOff>
      <xdr:row>78</xdr:row>
      <xdr:rowOff>36195</xdr:rowOff>
    </xdr:to>
    <xdr:sp macro="" textlink="">
      <xdr:nvSpPr>
        <xdr:cNvPr id="873" name="楕円 872"/>
        <xdr:cNvSpPr/>
      </xdr:nvSpPr>
      <xdr:spPr>
        <a:xfrm>
          <a:off x="22110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84472</xdr:rowOff>
    </xdr:from>
    <xdr:ext cx="534377" cy="259045"/>
    <xdr:sp macro="" textlink="">
      <xdr:nvSpPr>
        <xdr:cNvPr id="874" name="繰出金該当値テキスト"/>
        <xdr:cNvSpPr txBox="1"/>
      </xdr:nvSpPr>
      <xdr:spPr>
        <a:xfrm>
          <a:off x="22212300"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128467</xdr:rowOff>
    </xdr:from>
    <xdr:to>
      <xdr:col>112</xdr:col>
      <xdr:colOff>38100</xdr:colOff>
      <xdr:row>78</xdr:row>
      <xdr:rowOff>58617</xdr:rowOff>
    </xdr:to>
    <xdr:sp macro="" textlink="">
      <xdr:nvSpPr>
        <xdr:cNvPr id="875" name="楕円 874"/>
        <xdr:cNvSpPr/>
      </xdr:nvSpPr>
      <xdr:spPr>
        <a:xfrm>
          <a:off x="21272500" y="133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49744</xdr:rowOff>
    </xdr:from>
    <xdr:ext cx="534377" cy="259045"/>
    <xdr:sp macro="" textlink="">
      <xdr:nvSpPr>
        <xdr:cNvPr id="876" name="テキスト ボックス 875"/>
        <xdr:cNvSpPr txBox="1"/>
      </xdr:nvSpPr>
      <xdr:spPr>
        <a:xfrm>
          <a:off x="21056111" y="134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67850</xdr:rowOff>
    </xdr:from>
    <xdr:to>
      <xdr:col>107</xdr:col>
      <xdr:colOff>101600</xdr:colOff>
      <xdr:row>74</xdr:row>
      <xdr:rowOff>169450</xdr:rowOff>
    </xdr:to>
    <xdr:sp macro="" textlink="">
      <xdr:nvSpPr>
        <xdr:cNvPr id="877" name="楕円 876"/>
        <xdr:cNvSpPr/>
      </xdr:nvSpPr>
      <xdr:spPr>
        <a:xfrm>
          <a:off x="20383500" y="127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14527</xdr:rowOff>
    </xdr:from>
    <xdr:ext cx="534377" cy="259045"/>
    <xdr:sp macro="" textlink="">
      <xdr:nvSpPr>
        <xdr:cNvPr id="878" name="テキスト ボックス 877"/>
        <xdr:cNvSpPr txBox="1"/>
      </xdr:nvSpPr>
      <xdr:spPr>
        <a:xfrm>
          <a:off x="20167111" y="125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100387</xdr:rowOff>
    </xdr:from>
    <xdr:to>
      <xdr:col>102</xdr:col>
      <xdr:colOff>165100</xdr:colOff>
      <xdr:row>75</xdr:row>
      <xdr:rowOff>30537</xdr:rowOff>
    </xdr:to>
    <xdr:sp macro="" textlink="">
      <xdr:nvSpPr>
        <xdr:cNvPr id="879" name="楕円 878"/>
        <xdr:cNvSpPr/>
      </xdr:nvSpPr>
      <xdr:spPr>
        <a:xfrm>
          <a:off x="19494500" y="127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47064</xdr:rowOff>
    </xdr:from>
    <xdr:ext cx="534377" cy="259045"/>
    <xdr:sp macro="" textlink="">
      <xdr:nvSpPr>
        <xdr:cNvPr id="880" name="テキスト ボックス 879"/>
        <xdr:cNvSpPr txBox="1"/>
      </xdr:nvSpPr>
      <xdr:spPr>
        <a:xfrm>
          <a:off x="19278111" y="125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160185</xdr:rowOff>
    </xdr:from>
    <xdr:to>
      <xdr:col>98</xdr:col>
      <xdr:colOff>38100</xdr:colOff>
      <xdr:row>75</xdr:row>
      <xdr:rowOff>90335</xdr:rowOff>
    </xdr:to>
    <xdr:sp macro="" textlink="">
      <xdr:nvSpPr>
        <xdr:cNvPr id="881" name="楕円 880"/>
        <xdr:cNvSpPr/>
      </xdr:nvSpPr>
      <xdr:spPr>
        <a:xfrm>
          <a:off x="18605500" y="12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106862</xdr:rowOff>
    </xdr:from>
    <xdr:ext cx="534377" cy="259045"/>
    <xdr:sp macro="" textlink="">
      <xdr:nvSpPr>
        <xdr:cNvPr id="882" name="テキスト ボックス 881"/>
        <xdr:cNvSpPr txBox="1"/>
      </xdr:nvSpPr>
      <xdr:spPr>
        <a:xfrm>
          <a:off x="18389111" y="126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spc="-100" baseline="0">
              <a:solidFill>
                <a:schemeClr val="dk1"/>
              </a:solidFill>
              <a:effectLst/>
              <a:latin typeface="+mn-lt"/>
              <a:ea typeface="+mn-ea"/>
              <a:cs typeface="+mn-cs"/>
            </a:rPr>
            <a:t>　</a:t>
          </a:r>
          <a:r>
            <a:rPr kumimoji="1" lang="ja-JP" altLang="ja-JP" sz="1050" spc="-100" baseline="0">
              <a:solidFill>
                <a:schemeClr val="dk1"/>
              </a:solidFill>
              <a:effectLst/>
              <a:latin typeface="+mn-lt"/>
              <a:ea typeface="+mn-ea"/>
              <a:cs typeface="+mn-cs"/>
            </a:rPr>
            <a:t>歳出決算総額は、住民一人当たり</a:t>
          </a:r>
          <a:r>
            <a:rPr kumimoji="1" lang="en-US" altLang="ja-JP" sz="1050" spc="-100" baseline="0">
              <a:solidFill>
                <a:schemeClr val="dk1"/>
              </a:solidFill>
              <a:effectLst/>
              <a:latin typeface="+mn-lt"/>
              <a:ea typeface="+mn-ea"/>
              <a:cs typeface="+mn-cs"/>
            </a:rPr>
            <a:t>422,289</a:t>
          </a:r>
          <a:r>
            <a:rPr kumimoji="1" lang="ja-JP" altLang="ja-JP" sz="1050" spc="-100" baseline="0">
              <a:solidFill>
                <a:schemeClr val="dk1"/>
              </a:solidFill>
              <a:effectLst/>
              <a:latin typeface="+mn-lt"/>
              <a:ea typeface="+mn-ea"/>
              <a:cs typeface="+mn-cs"/>
            </a:rPr>
            <a:t>円となっている。人件費は、住民一人当たり</a:t>
          </a:r>
          <a:r>
            <a:rPr kumimoji="1" lang="en-US" altLang="ja-JP" sz="1050" spc="-100" baseline="0">
              <a:solidFill>
                <a:schemeClr val="dk1"/>
              </a:solidFill>
              <a:effectLst/>
              <a:latin typeface="+mn-lt"/>
              <a:ea typeface="+mn-ea"/>
              <a:cs typeface="+mn-cs"/>
            </a:rPr>
            <a:t>64,338</a:t>
          </a:r>
          <a:r>
            <a:rPr kumimoji="1" lang="ja-JP" altLang="ja-JP" sz="1050" spc="-100" baseline="0">
              <a:solidFill>
                <a:schemeClr val="dk1"/>
              </a:solidFill>
              <a:effectLst/>
              <a:latin typeface="+mn-lt"/>
              <a:ea typeface="+mn-ea"/>
              <a:cs typeface="+mn-cs"/>
            </a:rPr>
            <a:t>円となっており、</a:t>
          </a:r>
          <a:r>
            <a:rPr kumimoji="1" lang="ja-JP" altLang="en-US" sz="1050" spc="-100" baseline="0">
              <a:solidFill>
                <a:schemeClr val="dk1"/>
              </a:solidFill>
              <a:effectLst/>
              <a:latin typeface="+mn-lt"/>
              <a:ea typeface="+mn-ea"/>
              <a:cs typeface="+mn-cs"/>
            </a:rPr>
            <a:t>前年度より</a:t>
          </a:r>
          <a:r>
            <a:rPr kumimoji="1" lang="en-US" altLang="ja-JP" sz="1050" spc="-100" baseline="0">
              <a:solidFill>
                <a:schemeClr val="dk1"/>
              </a:solidFill>
              <a:effectLst/>
              <a:latin typeface="+mn-lt"/>
              <a:ea typeface="+mn-ea"/>
              <a:cs typeface="+mn-cs"/>
            </a:rPr>
            <a:t>1,838</a:t>
          </a:r>
          <a:r>
            <a:rPr kumimoji="1" lang="ja-JP" altLang="en-US" sz="1050" spc="-100" baseline="0">
              <a:solidFill>
                <a:schemeClr val="dk1"/>
              </a:solidFill>
              <a:effectLst/>
              <a:latin typeface="+mn-lt"/>
              <a:ea typeface="+mn-ea"/>
              <a:cs typeface="+mn-cs"/>
            </a:rPr>
            <a:t>円増加</a:t>
          </a:r>
          <a:r>
            <a:rPr kumimoji="1" lang="ja-JP" altLang="ja-JP" sz="1050" spc="-100" baseline="0">
              <a:solidFill>
                <a:schemeClr val="dk1"/>
              </a:solidFill>
              <a:effectLst/>
              <a:latin typeface="+mn-lt"/>
              <a:ea typeface="+mn-ea"/>
              <a:cs typeface="+mn-cs"/>
            </a:rPr>
            <a:t>、類似団体</a:t>
          </a:r>
          <a:r>
            <a:rPr kumimoji="1" lang="ja-JP" altLang="en-US" sz="1050" spc="-100" baseline="0">
              <a:solidFill>
                <a:schemeClr val="dk1"/>
              </a:solidFill>
              <a:effectLst/>
              <a:latin typeface="+mn-lt"/>
              <a:ea typeface="+mn-ea"/>
              <a:cs typeface="+mn-cs"/>
            </a:rPr>
            <a:t>平均</a:t>
          </a:r>
          <a:r>
            <a:rPr kumimoji="1" lang="ja-JP" altLang="ja-JP" sz="1050" spc="-100" baseline="0">
              <a:solidFill>
                <a:schemeClr val="dk1"/>
              </a:solidFill>
              <a:effectLst/>
              <a:latin typeface="+mn-lt"/>
              <a:ea typeface="+mn-ea"/>
              <a:cs typeface="+mn-cs"/>
            </a:rPr>
            <a:t>より</a:t>
          </a:r>
          <a:r>
            <a:rPr kumimoji="1" lang="en-US" altLang="ja-JP" sz="1050" spc="-100" baseline="0">
              <a:solidFill>
                <a:schemeClr val="dk1"/>
              </a:solidFill>
              <a:effectLst/>
              <a:latin typeface="+mn-lt"/>
              <a:ea typeface="+mn-ea"/>
              <a:cs typeface="+mn-cs"/>
            </a:rPr>
            <a:t>16,907</a:t>
          </a:r>
          <a:r>
            <a:rPr kumimoji="1" lang="ja-JP" altLang="ja-JP" sz="1050" spc="-100" baseline="0">
              <a:solidFill>
                <a:schemeClr val="dk1"/>
              </a:solidFill>
              <a:effectLst/>
              <a:latin typeface="+mn-lt"/>
              <a:ea typeface="+mn-ea"/>
              <a:cs typeface="+mn-cs"/>
            </a:rPr>
            <a:t>円低く推移している。物件費は住民一人当たり</a:t>
          </a:r>
          <a:r>
            <a:rPr kumimoji="1" lang="en-US" altLang="ja-JP" sz="1050" spc="-100" baseline="0">
              <a:solidFill>
                <a:schemeClr val="dk1"/>
              </a:solidFill>
              <a:effectLst/>
              <a:latin typeface="+mn-lt"/>
              <a:ea typeface="+mn-ea"/>
              <a:cs typeface="+mn-cs"/>
            </a:rPr>
            <a:t>68,524</a:t>
          </a:r>
          <a:r>
            <a:rPr kumimoji="1" lang="ja-JP" altLang="ja-JP" sz="1050" spc="-100" baseline="0">
              <a:solidFill>
                <a:schemeClr val="dk1"/>
              </a:solidFill>
              <a:effectLst/>
              <a:latin typeface="+mn-lt"/>
              <a:ea typeface="+mn-ea"/>
              <a:cs typeface="+mn-cs"/>
            </a:rPr>
            <a:t>円で、類似団体平均より低く推移しているが、</a:t>
          </a:r>
          <a:r>
            <a:rPr kumimoji="1" lang="ja-JP" altLang="en-US" sz="1050" spc="-100" baseline="0">
              <a:solidFill>
                <a:schemeClr val="dk1"/>
              </a:solidFill>
              <a:effectLst/>
              <a:latin typeface="+mn-lt"/>
              <a:ea typeface="+mn-ea"/>
              <a:cs typeface="+mn-cs"/>
            </a:rPr>
            <a:t>アルバイト賃金等</a:t>
          </a:r>
          <a:r>
            <a:rPr kumimoji="1" lang="ja-JP" altLang="ja-JP" sz="1050" spc="-100" baseline="0">
              <a:solidFill>
                <a:schemeClr val="dk1"/>
              </a:solidFill>
              <a:effectLst/>
              <a:latin typeface="+mn-lt"/>
              <a:ea typeface="+mn-ea"/>
              <a:cs typeface="+mn-cs"/>
            </a:rPr>
            <a:t>の増加により、</a:t>
          </a:r>
          <a:r>
            <a:rPr kumimoji="1" lang="ja-JP" altLang="en-US" sz="1050" spc="-100" baseline="0">
              <a:solidFill>
                <a:schemeClr val="dk1"/>
              </a:solidFill>
              <a:effectLst/>
              <a:latin typeface="+mn-lt"/>
              <a:ea typeface="+mn-ea"/>
              <a:cs typeface="+mn-cs"/>
            </a:rPr>
            <a:t>前年度より</a:t>
          </a:r>
          <a:r>
            <a:rPr kumimoji="1" lang="en-US" altLang="ja-JP" sz="1050" spc="-100" baseline="0">
              <a:solidFill>
                <a:schemeClr val="dk1"/>
              </a:solidFill>
              <a:effectLst/>
              <a:latin typeface="+mn-lt"/>
              <a:ea typeface="+mn-ea"/>
              <a:cs typeface="+mn-cs"/>
            </a:rPr>
            <a:t>250</a:t>
          </a:r>
          <a:r>
            <a:rPr kumimoji="1" lang="ja-JP" altLang="ja-JP" sz="1050" spc="-100" baseline="0">
              <a:solidFill>
                <a:schemeClr val="dk1"/>
              </a:solidFill>
              <a:effectLst/>
              <a:latin typeface="+mn-lt"/>
              <a:ea typeface="+mn-ea"/>
              <a:cs typeface="+mn-cs"/>
            </a:rPr>
            <a:t>円増加している。扶助費は住民一人当たり</a:t>
          </a:r>
          <a:r>
            <a:rPr kumimoji="1" lang="en-US" altLang="ja-JP" sz="1050" spc="-100" baseline="0">
              <a:solidFill>
                <a:schemeClr val="dk1"/>
              </a:solidFill>
              <a:effectLst/>
              <a:latin typeface="+mn-lt"/>
              <a:ea typeface="+mn-ea"/>
              <a:cs typeface="+mn-cs"/>
            </a:rPr>
            <a:t>55,188</a:t>
          </a:r>
          <a:r>
            <a:rPr kumimoji="1" lang="ja-JP" altLang="ja-JP" sz="1050" spc="-100" baseline="0">
              <a:solidFill>
                <a:schemeClr val="dk1"/>
              </a:solidFill>
              <a:effectLst/>
              <a:latin typeface="+mn-lt"/>
              <a:ea typeface="+mn-ea"/>
              <a:cs typeface="+mn-cs"/>
            </a:rPr>
            <a:t>円となっており、類似団体平均より低</a:t>
          </a:r>
          <a:r>
            <a:rPr kumimoji="1" lang="ja-JP" altLang="en-US" sz="1050" spc="-100" baseline="0">
              <a:solidFill>
                <a:schemeClr val="dk1"/>
              </a:solidFill>
              <a:effectLst/>
              <a:latin typeface="+mn-lt"/>
              <a:ea typeface="+mn-ea"/>
              <a:cs typeface="+mn-cs"/>
            </a:rPr>
            <a:t>く推移している。</a:t>
          </a:r>
          <a:r>
            <a:rPr kumimoji="1" lang="ja-JP" altLang="ja-JP" sz="1050" spc="-100" baseline="0">
              <a:solidFill>
                <a:schemeClr val="dk1"/>
              </a:solidFill>
              <a:effectLst/>
              <a:latin typeface="+mn-lt"/>
              <a:ea typeface="+mn-ea"/>
              <a:cs typeface="+mn-cs"/>
            </a:rPr>
            <a:t>臨時福祉給付金</a:t>
          </a:r>
          <a:r>
            <a:rPr kumimoji="1" lang="ja-JP" altLang="en-US" sz="1050" spc="-100" baseline="0">
              <a:solidFill>
                <a:schemeClr val="dk1"/>
              </a:solidFill>
              <a:effectLst/>
              <a:latin typeface="+mn-lt"/>
              <a:ea typeface="+mn-ea"/>
              <a:cs typeface="+mn-cs"/>
            </a:rPr>
            <a:t>事業がなくなったため、前年度より減少している。</a:t>
          </a:r>
          <a:r>
            <a:rPr kumimoji="1" lang="ja-JP" altLang="ja-JP" sz="1050" spc="-100" baseline="0">
              <a:solidFill>
                <a:schemeClr val="dk1"/>
              </a:solidFill>
              <a:effectLst/>
              <a:latin typeface="+mn-lt"/>
              <a:ea typeface="+mn-ea"/>
              <a:cs typeface="+mn-cs"/>
            </a:rPr>
            <a:t>。補助費等は、住民一人当たり</a:t>
          </a:r>
          <a:r>
            <a:rPr kumimoji="1" lang="en-US" altLang="ja-JP" sz="1050" spc="-100" baseline="0">
              <a:solidFill>
                <a:schemeClr val="dk1"/>
              </a:solidFill>
              <a:effectLst/>
              <a:latin typeface="+mn-lt"/>
              <a:ea typeface="+mn-ea"/>
              <a:cs typeface="+mn-cs"/>
            </a:rPr>
            <a:t>78,123</a:t>
          </a:r>
          <a:r>
            <a:rPr kumimoji="1" lang="ja-JP" altLang="ja-JP" sz="1050" spc="-100" baseline="0">
              <a:solidFill>
                <a:schemeClr val="dk1"/>
              </a:solidFill>
              <a:effectLst/>
              <a:latin typeface="+mn-lt"/>
              <a:ea typeface="+mn-ea"/>
              <a:cs typeface="+mn-cs"/>
            </a:rPr>
            <a:t>円となっており、類似団体平均</a:t>
          </a:r>
          <a:r>
            <a:rPr kumimoji="1" lang="ja-JP" altLang="en-US" sz="1050" spc="-100" baseline="0">
              <a:solidFill>
                <a:schemeClr val="dk1"/>
              </a:solidFill>
              <a:effectLst/>
              <a:latin typeface="+mn-lt"/>
              <a:ea typeface="+mn-ea"/>
              <a:cs typeface="+mn-cs"/>
            </a:rPr>
            <a:t>より</a:t>
          </a:r>
          <a:r>
            <a:rPr kumimoji="1" lang="en-US" altLang="ja-JP" sz="1050" spc="-100" baseline="0">
              <a:solidFill>
                <a:schemeClr val="dk1"/>
              </a:solidFill>
              <a:effectLst/>
              <a:latin typeface="+mn-lt"/>
              <a:ea typeface="+mn-ea"/>
              <a:cs typeface="+mn-cs"/>
            </a:rPr>
            <a:t>1,474</a:t>
          </a:r>
          <a:r>
            <a:rPr kumimoji="1" lang="ja-JP" altLang="en-US" sz="1050" spc="-100" baseline="0">
              <a:solidFill>
                <a:schemeClr val="dk1"/>
              </a:solidFill>
              <a:effectLst/>
              <a:latin typeface="+mn-lt"/>
              <a:ea typeface="+mn-ea"/>
              <a:cs typeface="+mn-cs"/>
            </a:rPr>
            <a:t>円低くなっている</a:t>
          </a:r>
          <a:r>
            <a:rPr kumimoji="1" lang="ja-JP" altLang="ja-JP" sz="1050" spc="-100" baseline="0">
              <a:solidFill>
                <a:schemeClr val="dk1"/>
              </a:solidFill>
              <a:effectLst/>
              <a:latin typeface="+mn-lt"/>
              <a:ea typeface="+mn-ea"/>
              <a:cs typeface="+mn-cs"/>
            </a:rPr>
            <a:t>。平成</a:t>
          </a:r>
          <a:r>
            <a:rPr kumimoji="1" lang="en-US" altLang="ja-JP" sz="1050" spc="-100" baseline="0">
              <a:solidFill>
                <a:schemeClr val="dk1"/>
              </a:solidFill>
              <a:effectLst/>
              <a:latin typeface="+mn-lt"/>
              <a:ea typeface="+mn-ea"/>
              <a:cs typeface="+mn-cs"/>
            </a:rPr>
            <a:t>28</a:t>
          </a:r>
          <a:r>
            <a:rPr kumimoji="1" lang="ja-JP" altLang="ja-JP" sz="1050" spc="-100" baseline="0">
              <a:solidFill>
                <a:schemeClr val="dk1"/>
              </a:solidFill>
              <a:effectLst/>
              <a:latin typeface="+mn-lt"/>
              <a:ea typeface="+mn-ea"/>
              <a:cs typeface="+mn-cs"/>
            </a:rPr>
            <a:t>年度</a:t>
          </a:r>
          <a:r>
            <a:rPr kumimoji="1" lang="ja-JP" altLang="en-US" sz="1050" spc="-100" baseline="0">
              <a:solidFill>
                <a:schemeClr val="dk1"/>
              </a:solidFill>
              <a:effectLst/>
              <a:latin typeface="+mn-lt"/>
              <a:ea typeface="+mn-ea"/>
              <a:cs typeface="+mn-cs"/>
            </a:rPr>
            <a:t>に</a:t>
          </a:r>
          <a:r>
            <a:rPr kumimoji="1" lang="ja-JP" altLang="ja-JP" sz="1050" spc="-100" baseline="0">
              <a:solidFill>
                <a:schemeClr val="dk1"/>
              </a:solidFill>
              <a:effectLst/>
              <a:latin typeface="+mn-lt"/>
              <a:ea typeface="+mn-ea"/>
              <a:cs typeface="+mn-cs"/>
            </a:rPr>
            <a:t>公共下水道事業</a:t>
          </a:r>
          <a:r>
            <a:rPr kumimoji="1" lang="ja-JP" altLang="en-US" sz="1050" spc="-100" baseline="0">
              <a:solidFill>
                <a:schemeClr val="dk1"/>
              </a:solidFill>
              <a:effectLst/>
              <a:latin typeface="+mn-lt"/>
              <a:ea typeface="+mn-ea"/>
              <a:cs typeface="+mn-cs"/>
            </a:rPr>
            <a:t>が</a:t>
          </a:r>
          <a:r>
            <a:rPr kumimoji="1" lang="ja-JP" altLang="ja-JP" sz="1050" spc="-100" baseline="0">
              <a:solidFill>
                <a:schemeClr val="dk1"/>
              </a:solidFill>
              <a:effectLst/>
              <a:latin typeface="+mn-lt"/>
              <a:ea typeface="+mn-ea"/>
              <a:cs typeface="+mn-cs"/>
            </a:rPr>
            <a:t>法適用企業会計</a:t>
          </a:r>
          <a:r>
            <a:rPr kumimoji="1" lang="ja-JP" altLang="en-US" sz="1050" spc="-100" baseline="0">
              <a:solidFill>
                <a:schemeClr val="dk1"/>
              </a:solidFill>
              <a:effectLst/>
              <a:latin typeface="+mn-lt"/>
              <a:ea typeface="+mn-ea"/>
              <a:cs typeface="+mn-cs"/>
            </a:rPr>
            <a:t>になり</a:t>
          </a:r>
          <a:r>
            <a:rPr kumimoji="1" lang="ja-JP" altLang="ja-JP" sz="1050" spc="-100" baseline="0">
              <a:solidFill>
                <a:schemeClr val="dk1"/>
              </a:solidFill>
              <a:effectLst/>
              <a:latin typeface="+mn-lt"/>
              <a:ea typeface="+mn-ea"/>
              <a:cs typeface="+mn-cs"/>
            </a:rPr>
            <a:t>、</a:t>
          </a:r>
          <a:r>
            <a:rPr kumimoji="1" lang="ja-JP" altLang="en-US" sz="1050" spc="-100" baseline="0">
              <a:solidFill>
                <a:schemeClr val="dk1"/>
              </a:solidFill>
              <a:effectLst/>
              <a:latin typeface="+mn-lt"/>
              <a:ea typeface="+mn-ea"/>
              <a:cs typeface="+mn-cs"/>
            </a:rPr>
            <a:t>平成</a:t>
          </a:r>
          <a:r>
            <a:rPr kumimoji="1" lang="en-US" altLang="ja-JP" sz="1050" spc="-100" baseline="0">
              <a:solidFill>
                <a:schemeClr val="dk1"/>
              </a:solidFill>
              <a:effectLst/>
              <a:latin typeface="+mn-lt"/>
              <a:ea typeface="+mn-ea"/>
              <a:cs typeface="+mn-cs"/>
            </a:rPr>
            <a:t>28</a:t>
          </a:r>
          <a:r>
            <a:rPr kumimoji="1" lang="ja-JP" altLang="en-US" sz="1050" spc="-100" baseline="0">
              <a:solidFill>
                <a:schemeClr val="dk1"/>
              </a:solidFill>
              <a:effectLst/>
              <a:latin typeface="+mn-lt"/>
              <a:ea typeface="+mn-ea"/>
              <a:cs typeface="+mn-cs"/>
            </a:rPr>
            <a:t>年度以降、</a:t>
          </a:r>
          <a:r>
            <a:rPr kumimoji="1" lang="ja-JP" altLang="ja-JP" sz="1050" spc="-100" baseline="0">
              <a:solidFill>
                <a:schemeClr val="dk1"/>
              </a:solidFill>
              <a:effectLst/>
              <a:latin typeface="+mn-lt"/>
              <a:ea typeface="+mn-ea"/>
              <a:cs typeface="+mn-cs"/>
            </a:rPr>
            <a:t>大幅に増加している。普通建設費は、住民一人当たり</a:t>
          </a:r>
          <a:r>
            <a:rPr kumimoji="1" lang="en-US" altLang="ja-JP" sz="1050" spc="-100" baseline="0">
              <a:solidFill>
                <a:schemeClr val="dk1"/>
              </a:solidFill>
              <a:effectLst/>
              <a:latin typeface="+mn-lt"/>
              <a:ea typeface="+mn-ea"/>
              <a:cs typeface="+mn-cs"/>
            </a:rPr>
            <a:t>67,891</a:t>
          </a:r>
          <a:r>
            <a:rPr kumimoji="1" lang="ja-JP" altLang="ja-JP" sz="1050" spc="-100" baseline="0">
              <a:solidFill>
                <a:schemeClr val="dk1"/>
              </a:solidFill>
              <a:effectLst/>
              <a:latin typeface="+mn-lt"/>
              <a:ea typeface="+mn-ea"/>
              <a:cs typeface="+mn-cs"/>
            </a:rPr>
            <a:t>円となっており、</a:t>
          </a:r>
          <a:r>
            <a:rPr kumimoji="1" lang="ja-JP" altLang="en-US" sz="1050" spc="-100" baseline="0">
              <a:solidFill>
                <a:schemeClr val="dk1"/>
              </a:solidFill>
              <a:effectLst/>
              <a:latin typeface="+mn-lt"/>
              <a:ea typeface="+mn-ea"/>
              <a:cs typeface="+mn-cs"/>
            </a:rPr>
            <a:t>福崎駅周辺整備事業の減少により、類似団体平均より</a:t>
          </a:r>
          <a:r>
            <a:rPr kumimoji="1" lang="en-US" altLang="ja-JP" sz="1050" spc="-100" baseline="0">
              <a:solidFill>
                <a:schemeClr val="dk1"/>
              </a:solidFill>
              <a:effectLst/>
              <a:latin typeface="+mn-lt"/>
              <a:ea typeface="+mn-ea"/>
              <a:cs typeface="+mn-cs"/>
            </a:rPr>
            <a:t>31,008</a:t>
          </a:r>
          <a:r>
            <a:rPr kumimoji="1" lang="ja-JP" altLang="en-US" sz="1050" spc="-100" baseline="0">
              <a:solidFill>
                <a:schemeClr val="dk1"/>
              </a:solidFill>
              <a:effectLst/>
              <a:latin typeface="+mn-lt"/>
              <a:ea typeface="+mn-ea"/>
              <a:cs typeface="+mn-cs"/>
            </a:rPr>
            <a:t>円低くなっており、前年度より</a:t>
          </a:r>
          <a:r>
            <a:rPr kumimoji="1" lang="en-US" altLang="ja-JP" sz="1050" spc="-100" baseline="0">
              <a:solidFill>
                <a:schemeClr val="dk1"/>
              </a:solidFill>
              <a:effectLst/>
              <a:latin typeface="+mn-lt"/>
              <a:ea typeface="+mn-ea"/>
              <a:cs typeface="+mn-cs"/>
            </a:rPr>
            <a:t>20,869</a:t>
          </a:r>
          <a:r>
            <a:rPr kumimoji="1" lang="ja-JP" altLang="en-US" sz="1050" spc="-100" baseline="0">
              <a:solidFill>
                <a:schemeClr val="dk1"/>
              </a:solidFill>
              <a:effectLst/>
              <a:latin typeface="+mn-lt"/>
              <a:ea typeface="+mn-ea"/>
              <a:cs typeface="+mn-cs"/>
            </a:rPr>
            <a:t>円減少している。新規整備は福崎駅周辺整備事業全体で前年度と横ばい、更新整備は平成</a:t>
          </a:r>
          <a:r>
            <a:rPr kumimoji="1" lang="en-US" altLang="ja-JP" sz="1050" spc="-100" baseline="0">
              <a:solidFill>
                <a:schemeClr val="dk1"/>
              </a:solidFill>
              <a:effectLst/>
              <a:latin typeface="+mn-lt"/>
              <a:ea typeface="+mn-ea"/>
              <a:cs typeface="+mn-cs"/>
            </a:rPr>
            <a:t>29</a:t>
          </a:r>
          <a:r>
            <a:rPr kumimoji="1" lang="ja-JP" altLang="en-US" sz="1050" spc="-100" baseline="0">
              <a:solidFill>
                <a:schemeClr val="dk1"/>
              </a:solidFill>
              <a:effectLst/>
              <a:latin typeface="+mn-lt"/>
              <a:ea typeface="+mn-ea"/>
              <a:cs typeface="+mn-cs"/>
            </a:rPr>
            <a:t>年度に大規模な施設整備がなかったため、類似団体平均を大きく下回り、前年度より</a:t>
          </a:r>
          <a:r>
            <a:rPr kumimoji="1" lang="en-US" altLang="ja-JP" sz="1050" spc="-100" baseline="0">
              <a:solidFill>
                <a:schemeClr val="dk1"/>
              </a:solidFill>
              <a:effectLst/>
              <a:latin typeface="+mn-lt"/>
              <a:ea typeface="+mn-ea"/>
              <a:cs typeface="+mn-cs"/>
            </a:rPr>
            <a:t>8,761</a:t>
          </a:r>
          <a:r>
            <a:rPr kumimoji="1" lang="ja-JP" altLang="en-US" sz="1050" spc="-100" baseline="0">
              <a:solidFill>
                <a:schemeClr val="dk1"/>
              </a:solidFill>
              <a:effectLst/>
              <a:latin typeface="+mn-lt"/>
              <a:ea typeface="+mn-ea"/>
              <a:cs typeface="+mn-cs"/>
            </a:rPr>
            <a:t>円減少している。災害復旧費は、平成</a:t>
          </a:r>
          <a:r>
            <a:rPr kumimoji="1" lang="en-US" altLang="ja-JP" sz="1050" spc="-100" baseline="0">
              <a:solidFill>
                <a:schemeClr val="dk1"/>
              </a:solidFill>
              <a:effectLst/>
              <a:latin typeface="+mn-lt"/>
              <a:ea typeface="+mn-ea"/>
              <a:cs typeface="+mn-cs"/>
            </a:rPr>
            <a:t>29</a:t>
          </a:r>
          <a:r>
            <a:rPr kumimoji="1" lang="ja-JP" altLang="en-US" sz="1050" spc="-100" baseline="0">
              <a:solidFill>
                <a:schemeClr val="dk1"/>
              </a:solidFill>
              <a:effectLst/>
              <a:latin typeface="+mn-lt"/>
              <a:ea typeface="+mn-ea"/>
              <a:cs typeface="+mn-cs"/>
            </a:rPr>
            <a:t>年度に公共土木施設・農地農業用施設の災害復旧を行ったため、住民一人当たり</a:t>
          </a:r>
          <a:r>
            <a:rPr kumimoji="1" lang="en-US" altLang="ja-JP" sz="1050" spc="-100" baseline="0">
              <a:solidFill>
                <a:schemeClr val="dk1"/>
              </a:solidFill>
              <a:effectLst/>
              <a:latin typeface="+mn-lt"/>
              <a:ea typeface="+mn-ea"/>
              <a:cs typeface="+mn-cs"/>
            </a:rPr>
            <a:t>479</a:t>
          </a:r>
          <a:r>
            <a:rPr kumimoji="1" lang="ja-JP" altLang="en-US" sz="1050" spc="-100" baseline="0">
              <a:solidFill>
                <a:schemeClr val="dk1"/>
              </a:solidFill>
              <a:effectLst/>
              <a:latin typeface="+mn-lt"/>
              <a:ea typeface="+mn-ea"/>
              <a:cs typeface="+mn-cs"/>
            </a:rPr>
            <a:t>円となっている。</a:t>
          </a:r>
          <a:r>
            <a:rPr kumimoji="1" lang="ja-JP" altLang="ja-JP" sz="1050" spc="-100" baseline="0">
              <a:solidFill>
                <a:schemeClr val="dk1"/>
              </a:solidFill>
              <a:effectLst/>
              <a:latin typeface="+mn-lt"/>
              <a:ea typeface="+mn-ea"/>
              <a:cs typeface="+mn-cs"/>
            </a:rPr>
            <a:t>公債費は、住民一人当たり</a:t>
          </a:r>
          <a:r>
            <a:rPr kumimoji="1" lang="en-US" altLang="ja-JP" sz="1050" spc="-100" baseline="0">
              <a:solidFill>
                <a:schemeClr val="dk1"/>
              </a:solidFill>
              <a:effectLst/>
              <a:latin typeface="+mn-lt"/>
              <a:ea typeface="+mn-ea"/>
              <a:cs typeface="+mn-cs"/>
            </a:rPr>
            <a:t>46,826</a:t>
          </a:r>
          <a:r>
            <a:rPr kumimoji="1" lang="ja-JP" altLang="ja-JP" sz="1050" spc="-100" baseline="0">
              <a:solidFill>
                <a:schemeClr val="dk1"/>
              </a:solidFill>
              <a:effectLst/>
              <a:latin typeface="+mn-lt"/>
              <a:ea typeface="+mn-ea"/>
              <a:cs typeface="+mn-cs"/>
            </a:rPr>
            <a:t>円となっており、類似団体平均より低く</a:t>
          </a:r>
          <a:r>
            <a:rPr kumimoji="1" lang="ja-JP" altLang="en-US" sz="1050" spc="-100" baseline="0">
              <a:solidFill>
                <a:schemeClr val="dk1"/>
              </a:solidFill>
              <a:effectLst/>
              <a:latin typeface="+mn-lt"/>
              <a:ea typeface="+mn-ea"/>
              <a:cs typeface="+mn-cs"/>
            </a:rPr>
            <a:t>なっているが</a:t>
          </a:r>
          <a:r>
            <a:rPr kumimoji="1" lang="ja-JP" altLang="ja-JP" sz="1050" spc="-100" baseline="0">
              <a:solidFill>
                <a:schemeClr val="dk1"/>
              </a:solidFill>
              <a:effectLst/>
              <a:latin typeface="+mn-lt"/>
              <a:ea typeface="+mn-ea"/>
              <a:cs typeface="+mn-cs"/>
            </a:rPr>
            <a:t>、平成</a:t>
          </a:r>
          <a:r>
            <a:rPr kumimoji="1" lang="en-US" altLang="ja-JP" sz="1050" spc="-100" baseline="0">
              <a:solidFill>
                <a:schemeClr val="dk1"/>
              </a:solidFill>
              <a:effectLst/>
              <a:latin typeface="+mn-lt"/>
              <a:ea typeface="+mn-ea"/>
              <a:cs typeface="+mn-cs"/>
            </a:rPr>
            <a:t>25</a:t>
          </a:r>
          <a:r>
            <a:rPr kumimoji="1" lang="ja-JP" altLang="ja-JP" sz="1050" spc="-100" baseline="0">
              <a:solidFill>
                <a:schemeClr val="dk1"/>
              </a:solidFill>
              <a:effectLst/>
              <a:latin typeface="+mn-lt"/>
              <a:ea typeface="+mn-ea"/>
              <a:cs typeface="+mn-cs"/>
            </a:rPr>
            <a:t>年度以降</a:t>
          </a:r>
          <a:r>
            <a:rPr kumimoji="1" lang="ja-JP" altLang="en-US" sz="1050" spc="-100" baseline="0">
              <a:solidFill>
                <a:schemeClr val="dk1"/>
              </a:solidFill>
              <a:effectLst/>
              <a:latin typeface="+mn-lt"/>
              <a:ea typeface="+mn-ea"/>
              <a:cs typeface="+mn-cs"/>
            </a:rPr>
            <a:t>年々</a:t>
          </a:r>
          <a:r>
            <a:rPr kumimoji="1" lang="ja-JP" altLang="ja-JP" sz="1050" spc="-100" baseline="0">
              <a:solidFill>
                <a:schemeClr val="dk1"/>
              </a:solidFill>
              <a:effectLst/>
              <a:latin typeface="+mn-lt"/>
              <a:ea typeface="+mn-ea"/>
              <a:cs typeface="+mn-cs"/>
            </a:rPr>
            <a:t>増加している。今後も、福崎駅周辺整備事業等、大型事業の地方債の元利償還が増えてくるため、平成</a:t>
          </a:r>
          <a:r>
            <a:rPr kumimoji="1" lang="en-US" altLang="ja-JP" sz="1050" spc="-100" baseline="0">
              <a:solidFill>
                <a:schemeClr val="dk1"/>
              </a:solidFill>
              <a:effectLst/>
              <a:latin typeface="+mn-lt"/>
              <a:ea typeface="+mn-ea"/>
              <a:cs typeface="+mn-cs"/>
            </a:rPr>
            <a:t>30</a:t>
          </a:r>
          <a:r>
            <a:rPr kumimoji="1" lang="ja-JP" altLang="ja-JP" sz="1050" spc="-100" baseline="0">
              <a:solidFill>
                <a:schemeClr val="dk1"/>
              </a:solidFill>
              <a:effectLst/>
              <a:latin typeface="+mn-lt"/>
              <a:ea typeface="+mn-ea"/>
              <a:cs typeface="+mn-cs"/>
            </a:rPr>
            <a:t>年度以降も増加する見込みである。積立金は、類似団体平均を大幅に下回っている。平成</a:t>
          </a:r>
          <a:r>
            <a:rPr kumimoji="1" lang="en-US" altLang="ja-JP" sz="1050" spc="-100" baseline="0">
              <a:solidFill>
                <a:schemeClr val="dk1"/>
              </a:solidFill>
              <a:effectLst/>
              <a:latin typeface="+mn-lt"/>
              <a:ea typeface="+mn-ea"/>
              <a:cs typeface="+mn-cs"/>
            </a:rPr>
            <a:t>29</a:t>
          </a:r>
          <a:r>
            <a:rPr kumimoji="1" lang="ja-JP" altLang="ja-JP" sz="1050" spc="-100" baseline="0">
              <a:solidFill>
                <a:schemeClr val="dk1"/>
              </a:solidFill>
              <a:effectLst/>
              <a:latin typeface="+mn-lt"/>
              <a:ea typeface="+mn-ea"/>
              <a:cs typeface="+mn-cs"/>
            </a:rPr>
            <a:t>年度は、財政調整基金</a:t>
          </a:r>
          <a:r>
            <a:rPr kumimoji="1" lang="ja-JP" altLang="en-US" sz="1050" spc="-100" baseline="0">
              <a:solidFill>
                <a:schemeClr val="dk1"/>
              </a:solidFill>
              <a:effectLst/>
              <a:latin typeface="+mn-lt"/>
              <a:ea typeface="+mn-ea"/>
              <a:cs typeface="+mn-cs"/>
            </a:rPr>
            <a:t>を取り崩した</a:t>
          </a:r>
          <a:r>
            <a:rPr kumimoji="1" lang="ja-JP" altLang="ja-JP" sz="1050" spc="-100" baseline="0">
              <a:solidFill>
                <a:schemeClr val="dk1"/>
              </a:solidFill>
              <a:effectLst/>
              <a:latin typeface="+mn-lt"/>
              <a:ea typeface="+mn-ea"/>
              <a:cs typeface="+mn-cs"/>
            </a:rPr>
            <a:t>ことにより、</a:t>
          </a:r>
          <a:r>
            <a:rPr kumimoji="1" lang="ja-JP" altLang="en-US" sz="1050" spc="-100" baseline="0">
              <a:solidFill>
                <a:schemeClr val="dk1"/>
              </a:solidFill>
              <a:effectLst/>
              <a:latin typeface="+mn-lt"/>
              <a:ea typeface="+mn-ea"/>
              <a:cs typeface="+mn-cs"/>
            </a:rPr>
            <a:t>前年度より</a:t>
          </a:r>
          <a:r>
            <a:rPr kumimoji="1" lang="en-US" altLang="ja-JP" sz="1050" spc="-100" baseline="0">
              <a:solidFill>
                <a:schemeClr val="dk1"/>
              </a:solidFill>
              <a:effectLst/>
              <a:latin typeface="+mn-lt"/>
              <a:ea typeface="+mn-ea"/>
              <a:cs typeface="+mn-cs"/>
            </a:rPr>
            <a:t>2,530</a:t>
          </a:r>
          <a:r>
            <a:rPr kumimoji="1" lang="ja-JP" altLang="ja-JP" sz="1050" spc="-100" baseline="0">
              <a:solidFill>
                <a:schemeClr val="dk1"/>
              </a:solidFill>
              <a:effectLst/>
              <a:latin typeface="+mn-lt"/>
              <a:ea typeface="+mn-ea"/>
              <a:cs typeface="+mn-cs"/>
            </a:rPr>
            <a:t>円</a:t>
          </a:r>
          <a:r>
            <a:rPr kumimoji="1" lang="ja-JP" altLang="en-US" sz="1050" spc="-100" baseline="0">
              <a:solidFill>
                <a:schemeClr val="dk1"/>
              </a:solidFill>
              <a:effectLst/>
              <a:latin typeface="+mn-lt"/>
              <a:ea typeface="+mn-ea"/>
              <a:cs typeface="+mn-cs"/>
            </a:rPr>
            <a:t>減少</a:t>
          </a:r>
          <a:r>
            <a:rPr kumimoji="1" lang="ja-JP" altLang="ja-JP" sz="1050" spc="-100" baseline="0">
              <a:solidFill>
                <a:schemeClr val="dk1"/>
              </a:solidFill>
              <a:effectLst/>
              <a:latin typeface="+mn-lt"/>
              <a:ea typeface="+mn-ea"/>
              <a:cs typeface="+mn-cs"/>
            </a:rPr>
            <a:t>している。投資及び出資金は類似団体平均を</a:t>
          </a:r>
          <a:r>
            <a:rPr kumimoji="1" lang="ja-JP" altLang="en-US" sz="1050" spc="-100" baseline="0">
              <a:solidFill>
                <a:schemeClr val="dk1"/>
              </a:solidFill>
              <a:effectLst/>
              <a:latin typeface="+mn-lt"/>
              <a:ea typeface="+mn-ea"/>
              <a:cs typeface="+mn-cs"/>
            </a:rPr>
            <a:t>下</a:t>
          </a:r>
          <a:r>
            <a:rPr kumimoji="1" lang="ja-JP" altLang="ja-JP" sz="1050" spc="-100" baseline="0">
              <a:solidFill>
                <a:schemeClr val="dk1"/>
              </a:solidFill>
              <a:effectLst/>
              <a:latin typeface="+mn-lt"/>
              <a:ea typeface="+mn-ea"/>
              <a:cs typeface="+mn-cs"/>
            </a:rPr>
            <a:t>回っている。平成</a:t>
          </a:r>
          <a:r>
            <a:rPr kumimoji="1" lang="en-US" altLang="ja-JP" sz="1050" spc="-100" baseline="0">
              <a:solidFill>
                <a:schemeClr val="dk1"/>
              </a:solidFill>
              <a:effectLst/>
              <a:latin typeface="+mn-lt"/>
              <a:ea typeface="+mn-ea"/>
              <a:cs typeface="+mn-cs"/>
            </a:rPr>
            <a:t>29</a:t>
          </a:r>
          <a:r>
            <a:rPr kumimoji="1" lang="ja-JP" altLang="ja-JP" sz="1050" spc="-100" baseline="0">
              <a:solidFill>
                <a:schemeClr val="dk1"/>
              </a:solidFill>
              <a:effectLst/>
              <a:latin typeface="+mn-lt"/>
              <a:ea typeface="+mn-ea"/>
              <a:cs typeface="+mn-cs"/>
            </a:rPr>
            <a:t>年度は、公共下水道事業への出資金が</a:t>
          </a:r>
          <a:r>
            <a:rPr kumimoji="1" lang="en-US" altLang="ja-JP" sz="1050" spc="-100" baseline="0">
              <a:solidFill>
                <a:schemeClr val="dk1"/>
              </a:solidFill>
              <a:effectLst/>
              <a:latin typeface="+mn-lt"/>
              <a:ea typeface="+mn-ea"/>
              <a:cs typeface="+mn-cs"/>
            </a:rPr>
            <a:t>60</a:t>
          </a:r>
          <a:r>
            <a:rPr kumimoji="1" lang="ja-JP" altLang="en-US" sz="1050" spc="-100" baseline="0">
              <a:solidFill>
                <a:schemeClr val="dk1"/>
              </a:solidFill>
              <a:effectLst/>
              <a:latin typeface="+mn-lt"/>
              <a:ea typeface="+mn-ea"/>
              <a:cs typeface="+mn-cs"/>
            </a:rPr>
            <a:t>百万円減少し</a:t>
          </a:r>
          <a:r>
            <a:rPr kumimoji="1" lang="ja-JP" altLang="ja-JP" sz="1050" spc="-100" baseline="0">
              <a:solidFill>
                <a:schemeClr val="dk1"/>
              </a:solidFill>
              <a:effectLst/>
              <a:latin typeface="+mn-lt"/>
              <a:ea typeface="+mn-ea"/>
              <a:cs typeface="+mn-cs"/>
            </a:rPr>
            <a:t>たため、</a:t>
          </a:r>
          <a:r>
            <a:rPr kumimoji="1" lang="ja-JP" altLang="en-US" sz="1050" spc="-100" baseline="0">
              <a:solidFill>
                <a:schemeClr val="dk1"/>
              </a:solidFill>
              <a:effectLst/>
              <a:latin typeface="+mn-lt"/>
              <a:ea typeface="+mn-ea"/>
              <a:cs typeface="+mn-cs"/>
            </a:rPr>
            <a:t>前年度より</a:t>
          </a:r>
          <a:r>
            <a:rPr kumimoji="1" lang="en-US" altLang="ja-JP" sz="1050" spc="-100" baseline="0">
              <a:solidFill>
                <a:schemeClr val="dk1"/>
              </a:solidFill>
              <a:effectLst/>
              <a:latin typeface="+mn-lt"/>
              <a:ea typeface="+mn-ea"/>
              <a:cs typeface="+mn-cs"/>
            </a:rPr>
            <a:t>3,076</a:t>
          </a:r>
          <a:r>
            <a:rPr kumimoji="1" lang="ja-JP" altLang="ja-JP" sz="1050" spc="-100" baseline="0">
              <a:solidFill>
                <a:schemeClr val="dk1"/>
              </a:solidFill>
              <a:effectLst/>
              <a:latin typeface="+mn-lt"/>
              <a:ea typeface="+mn-ea"/>
              <a:cs typeface="+mn-cs"/>
            </a:rPr>
            <a:t>円</a:t>
          </a:r>
          <a:r>
            <a:rPr kumimoji="1" lang="ja-JP" altLang="en-US" sz="1050" spc="-100" baseline="0">
              <a:solidFill>
                <a:schemeClr val="dk1"/>
              </a:solidFill>
              <a:effectLst/>
              <a:latin typeface="+mn-lt"/>
              <a:ea typeface="+mn-ea"/>
              <a:cs typeface="+mn-cs"/>
            </a:rPr>
            <a:t>の減</a:t>
          </a:r>
          <a:r>
            <a:rPr kumimoji="1" lang="ja-JP" altLang="ja-JP" sz="1050" spc="-100" baseline="0">
              <a:solidFill>
                <a:schemeClr val="dk1"/>
              </a:solidFill>
              <a:effectLst/>
              <a:latin typeface="+mn-lt"/>
              <a:ea typeface="+mn-ea"/>
              <a:cs typeface="+mn-cs"/>
            </a:rPr>
            <a:t>となっている。貸付金は類似団体平均を上回っている。平成</a:t>
          </a:r>
          <a:r>
            <a:rPr kumimoji="1" lang="en-US" altLang="ja-JP" sz="1050" spc="-100" baseline="0">
              <a:solidFill>
                <a:schemeClr val="dk1"/>
              </a:solidFill>
              <a:effectLst/>
              <a:latin typeface="+mn-lt"/>
              <a:ea typeface="+mn-ea"/>
              <a:cs typeface="+mn-cs"/>
            </a:rPr>
            <a:t>29</a:t>
          </a:r>
          <a:r>
            <a:rPr kumimoji="1" lang="ja-JP" altLang="ja-JP" sz="1050" spc="-100" baseline="0">
              <a:solidFill>
                <a:schemeClr val="dk1"/>
              </a:solidFill>
              <a:effectLst/>
              <a:latin typeface="+mn-lt"/>
              <a:ea typeface="+mn-ea"/>
              <a:cs typeface="+mn-cs"/>
            </a:rPr>
            <a:t>年度は、</a:t>
          </a:r>
          <a:r>
            <a:rPr kumimoji="1" lang="ja-JP" altLang="en-US" sz="1050" spc="-100" baseline="0">
              <a:solidFill>
                <a:schemeClr val="dk1"/>
              </a:solidFill>
              <a:effectLst/>
              <a:latin typeface="+mn-lt"/>
              <a:ea typeface="+mn-ea"/>
              <a:cs typeface="+mn-cs"/>
            </a:rPr>
            <a:t>中小企業</a:t>
          </a:r>
          <a:r>
            <a:rPr kumimoji="1" lang="ja-JP" altLang="ja-JP" sz="1050" spc="-100" baseline="0">
              <a:solidFill>
                <a:schemeClr val="dk1"/>
              </a:solidFill>
              <a:effectLst/>
              <a:latin typeface="+mn-lt"/>
              <a:ea typeface="+mn-ea"/>
              <a:cs typeface="+mn-cs"/>
            </a:rPr>
            <a:t>振興資金</a:t>
          </a:r>
          <a:r>
            <a:rPr kumimoji="1" lang="ja-JP" altLang="en-US" sz="1050" spc="-100" baseline="0">
              <a:solidFill>
                <a:schemeClr val="dk1"/>
              </a:solidFill>
              <a:effectLst/>
              <a:latin typeface="+mn-lt"/>
              <a:ea typeface="+mn-ea"/>
              <a:cs typeface="+mn-cs"/>
            </a:rPr>
            <a:t>融資預託金</a:t>
          </a:r>
          <a:r>
            <a:rPr kumimoji="1" lang="ja-JP" altLang="ja-JP" sz="1050" spc="-100" baseline="0">
              <a:solidFill>
                <a:schemeClr val="dk1"/>
              </a:solidFill>
              <a:effectLst/>
              <a:latin typeface="+mn-lt"/>
              <a:ea typeface="+mn-ea"/>
              <a:cs typeface="+mn-cs"/>
            </a:rPr>
            <a:t>の実績により</a:t>
          </a:r>
          <a:r>
            <a:rPr kumimoji="1" lang="ja-JP" altLang="en-US" sz="1050" spc="-100" baseline="0">
              <a:solidFill>
                <a:schemeClr val="dk1"/>
              </a:solidFill>
              <a:effectLst/>
              <a:latin typeface="+mn-lt"/>
              <a:ea typeface="+mn-ea"/>
              <a:cs typeface="+mn-cs"/>
            </a:rPr>
            <a:t>減少</a:t>
          </a:r>
          <a:r>
            <a:rPr kumimoji="1" lang="ja-JP" altLang="ja-JP" sz="1050" spc="-100" baseline="0">
              <a:solidFill>
                <a:schemeClr val="dk1"/>
              </a:solidFill>
              <a:effectLst/>
              <a:latin typeface="+mn-lt"/>
              <a:ea typeface="+mn-ea"/>
              <a:cs typeface="+mn-cs"/>
            </a:rPr>
            <a:t>している。繰出金については、平成</a:t>
          </a:r>
          <a:r>
            <a:rPr kumimoji="1" lang="en-US" altLang="ja-JP" sz="1050" spc="-100" baseline="0">
              <a:solidFill>
                <a:schemeClr val="dk1"/>
              </a:solidFill>
              <a:effectLst/>
              <a:latin typeface="+mn-lt"/>
              <a:ea typeface="+mn-ea"/>
              <a:cs typeface="+mn-cs"/>
            </a:rPr>
            <a:t>27</a:t>
          </a:r>
          <a:r>
            <a:rPr kumimoji="1" lang="ja-JP" altLang="ja-JP" sz="1050" spc="-100" baseline="0">
              <a:solidFill>
                <a:schemeClr val="dk1"/>
              </a:solidFill>
              <a:effectLst/>
              <a:latin typeface="+mn-lt"/>
              <a:ea typeface="+mn-ea"/>
              <a:cs typeface="+mn-cs"/>
            </a:rPr>
            <a:t>年度まで類似団体を上回っていたが、平成</a:t>
          </a:r>
          <a:r>
            <a:rPr kumimoji="1" lang="en-US" altLang="ja-JP" sz="1050" spc="-100" baseline="0">
              <a:solidFill>
                <a:schemeClr val="dk1"/>
              </a:solidFill>
              <a:effectLst/>
              <a:latin typeface="+mn-lt"/>
              <a:ea typeface="+mn-ea"/>
              <a:cs typeface="+mn-cs"/>
            </a:rPr>
            <a:t>28</a:t>
          </a:r>
          <a:r>
            <a:rPr kumimoji="1" lang="ja-JP" altLang="ja-JP" sz="1050" spc="-100" baseline="0">
              <a:solidFill>
                <a:schemeClr val="dk1"/>
              </a:solidFill>
              <a:effectLst/>
              <a:latin typeface="+mn-lt"/>
              <a:ea typeface="+mn-ea"/>
              <a:cs typeface="+mn-cs"/>
            </a:rPr>
            <a:t>年度</a:t>
          </a:r>
          <a:r>
            <a:rPr kumimoji="1" lang="ja-JP" altLang="en-US" sz="1050" spc="-100" baseline="0">
              <a:solidFill>
                <a:schemeClr val="dk1"/>
              </a:solidFill>
              <a:effectLst/>
              <a:latin typeface="+mn-lt"/>
              <a:ea typeface="+mn-ea"/>
              <a:cs typeface="+mn-cs"/>
            </a:rPr>
            <a:t>に</a:t>
          </a:r>
          <a:r>
            <a:rPr kumimoji="1" lang="ja-JP" altLang="ja-JP" sz="1050" spc="-100" baseline="0">
              <a:solidFill>
                <a:schemeClr val="dk1"/>
              </a:solidFill>
              <a:effectLst/>
              <a:latin typeface="+mn-lt"/>
              <a:ea typeface="+mn-ea"/>
              <a:cs typeface="+mn-cs"/>
            </a:rPr>
            <a:t>公共下水道事業が法適用企業会計</a:t>
          </a:r>
          <a:r>
            <a:rPr kumimoji="1" lang="ja-JP" altLang="en-US" sz="1050" spc="-100" baseline="0">
              <a:solidFill>
                <a:schemeClr val="dk1"/>
              </a:solidFill>
              <a:effectLst/>
              <a:latin typeface="+mn-lt"/>
              <a:ea typeface="+mn-ea"/>
              <a:cs typeface="+mn-cs"/>
            </a:rPr>
            <a:t>に</a:t>
          </a:r>
          <a:r>
            <a:rPr kumimoji="1" lang="ja-JP" altLang="ja-JP" sz="1050" spc="-100" baseline="0">
              <a:solidFill>
                <a:schemeClr val="dk1"/>
              </a:solidFill>
              <a:effectLst/>
              <a:latin typeface="+mn-lt"/>
              <a:ea typeface="+mn-ea"/>
              <a:cs typeface="+mn-cs"/>
            </a:rPr>
            <a:t>移行</a:t>
          </a:r>
          <a:r>
            <a:rPr kumimoji="1" lang="ja-JP" altLang="en-US" sz="1050" spc="-100" baseline="0">
              <a:solidFill>
                <a:schemeClr val="dk1"/>
              </a:solidFill>
              <a:effectLst/>
              <a:latin typeface="+mn-lt"/>
              <a:ea typeface="+mn-ea"/>
              <a:cs typeface="+mn-cs"/>
            </a:rPr>
            <a:t>したこと</a:t>
          </a:r>
          <a:r>
            <a:rPr kumimoji="1" lang="ja-JP" altLang="ja-JP" sz="1050" spc="-100" baseline="0">
              <a:solidFill>
                <a:schemeClr val="dk1"/>
              </a:solidFill>
              <a:effectLst/>
              <a:latin typeface="+mn-lt"/>
              <a:ea typeface="+mn-ea"/>
              <a:cs typeface="+mn-cs"/>
            </a:rPr>
            <a:t>により繰出金から補助費・出資金に変更となったため、類似団体平均を大幅に下回っている。</a:t>
          </a:r>
          <a:r>
            <a:rPr kumimoji="1" lang="ja-JP" altLang="en-US" sz="1050" spc="-100" baseline="0">
              <a:solidFill>
                <a:schemeClr val="dk1"/>
              </a:solidFill>
              <a:effectLst/>
              <a:latin typeface="+mn-lt"/>
              <a:ea typeface="+mn-ea"/>
              <a:cs typeface="+mn-cs"/>
            </a:rPr>
            <a:t>前年度から</a:t>
          </a:r>
          <a:r>
            <a:rPr kumimoji="1" lang="en-US" altLang="ja-JP" sz="1050" spc="-100" baseline="0">
              <a:solidFill>
                <a:schemeClr val="dk1"/>
              </a:solidFill>
              <a:effectLst/>
              <a:latin typeface="+mn-lt"/>
              <a:ea typeface="+mn-ea"/>
              <a:cs typeface="+mn-cs"/>
            </a:rPr>
            <a:t>1,177</a:t>
          </a:r>
          <a:r>
            <a:rPr kumimoji="1" lang="ja-JP" altLang="en-US" sz="1050" spc="-100" baseline="0">
              <a:solidFill>
                <a:schemeClr val="dk1"/>
              </a:solidFill>
              <a:effectLst/>
              <a:latin typeface="+mn-lt"/>
              <a:ea typeface="+mn-ea"/>
              <a:cs typeface="+mn-cs"/>
            </a:rPr>
            <a:t>円増加しているのは、</a:t>
          </a:r>
          <a:r>
            <a:rPr kumimoji="1" lang="ja-JP" altLang="ja-JP" sz="1050" spc="-100" baseline="0">
              <a:solidFill>
                <a:schemeClr val="dk1"/>
              </a:solidFill>
              <a:effectLst/>
              <a:latin typeface="+mn-lt"/>
              <a:ea typeface="+mn-ea"/>
              <a:cs typeface="+mn-cs"/>
            </a:rPr>
            <a:t>後期高齢者医療事業特別会計</a:t>
          </a:r>
          <a:r>
            <a:rPr kumimoji="1" lang="ja-JP" altLang="en-US" sz="1050" spc="-100" baseline="0">
              <a:solidFill>
                <a:schemeClr val="dk1"/>
              </a:solidFill>
              <a:effectLst/>
              <a:latin typeface="+mn-lt"/>
              <a:ea typeface="+mn-ea"/>
              <a:cs typeface="+mn-cs"/>
            </a:rPr>
            <a:t>及び</a:t>
          </a:r>
          <a:r>
            <a:rPr kumimoji="1" lang="ja-JP" altLang="ja-JP" sz="1050" spc="-100" baseline="0">
              <a:solidFill>
                <a:schemeClr val="dk1"/>
              </a:solidFill>
              <a:effectLst/>
              <a:latin typeface="+mn-lt"/>
              <a:ea typeface="+mn-ea"/>
              <a:cs typeface="+mn-cs"/>
            </a:rPr>
            <a:t>介護保険事業特別会計への繰出金が約</a:t>
          </a:r>
          <a:r>
            <a:rPr kumimoji="1" lang="en-US" altLang="ja-JP" sz="1050" spc="-100" baseline="0">
              <a:solidFill>
                <a:schemeClr val="dk1"/>
              </a:solidFill>
              <a:effectLst/>
              <a:latin typeface="+mn-lt"/>
              <a:ea typeface="+mn-ea"/>
              <a:cs typeface="+mn-cs"/>
            </a:rPr>
            <a:t>18</a:t>
          </a:r>
          <a:r>
            <a:rPr kumimoji="1" lang="ja-JP" altLang="ja-JP" sz="1050" spc="-100" baseline="0">
              <a:solidFill>
                <a:schemeClr val="dk1"/>
              </a:solidFill>
              <a:effectLst/>
              <a:latin typeface="+mn-lt"/>
              <a:ea typeface="+mn-ea"/>
              <a:cs typeface="+mn-cs"/>
            </a:rPr>
            <a:t>百万円</a:t>
          </a:r>
          <a:r>
            <a:rPr kumimoji="1" lang="ja-JP" altLang="en-US" sz="1050" spc="-100" baseline="0">
              <a:solidFill>
                <a:schemeClr val="dk1"/>
              </a:solidFill>
              <a:effectLst/>
              <a:latin typeface="+mn-lt"/>
              <a:ea typeface="+mn-ea"/>
              <a:cs typeface="+mn-cs"/>
            </a:rPr>
            <a:t>増加したためである</a:t>
          </a:r>
          <a:r>
            <a:rPr kumimoji="1" lang="ja-JP" altLang="ja-JP" sz="1050" spc="-100" baseline="0">
              <a:solidFill>
                <a:schemeClr val="dk1"/>
              </a:solidFill>
              <a:effectLst/>
              <a:latin typeface="+mn-lt"/>
              <a:ea typeface="+mn-ea"/>
              <a:cs typeface="+mn-cs"/>
            </a:rPr>
            <a:t>。</a:t>
          </a:r>
          <a:endParaRPr lang="ja-JP" altLang="ja-JP" sz="1050" spc="-100" baseline="0">
            <a:effectLst/>
          </a:endParaRPr>
        </a:p>
        <a:p>
          <a:endParaRPr lang="ja-JP" altLang="ja-JP" sz="1050" spc="-100" baseline="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19,390
18,935
45.79
8,459,533
8,188,193
215,112
5,264,784
11,260,406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63500</xdr:rowOff>
    </xdr:from>
    <xdr:to>
      <xdr:col>24</xdr:col>
      <xdr:colOff>63500</xdr:colOff>
      <xdr:row>35</xdr:row>
      <xdr:rowOff>68834</xdr:rowOff>
    </xdr:to>
    <xdr:cxnSp macro="">
      <xdr:nvCxnSpPr>
        <xdr:cNvPr id="61" name="直線コネクタ 60"/>
        <xdr:cNvCxnSpPr/>
      </xdr:nvCxnSpPr>
      <xdr:spPr>
        <a:xfrm>
          <a:off x="3797300" y="606425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46355</xdr:rowOff>
    </xdr:from>
    <xdr:to>
      <xdr:col>19</xdr:col>
      <xdr:colOff>177800</xdr:colOff>
      <xdr:row>35</xdr:row>
      <xdr:rowOff>63500</xdr:rowOff>
    </xdr:to>
    <xdr:cxnSp macro="">
      <xdr:nvCxnSpPr>
        <xdr:cNvPr id="64" name="直線コネクタ 63"/>
        <xdr:cNvCxnSpPr/>
      </xdr:nvCxnSpPr>
      <xdr:spPr>
        <a:xfrm>
          <a:off x="2908300" y="6047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46355</xdr:rowOff>
    </xdr:from>
    <xdr:to>
      <xdr:col>15</xdr:col>
      <xdr:colOff>50800</xdr:colOff>
      <xdr:row>35</xdr:row>
      <xdr:rowOff>59690</xdr:rowOff>
    </xdr:to>
    <xdr:cxnSp macro="">
      <xdr:nvCxnSpPr>
        <xdr:cNvPr id="67" name="直線コネクタ 66"/>
        <xdr:cNvCxnSpPr/>
      </xdr:nvCxnSpPr>
      <xdr:spPr>
        <a:xfrm flipV="1">
          <a:off x="2019300" y="6047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28338</xdr:rowOff>
    </xdr:from>
    <xdr:ext cx="469744" cy="259045"/>
    <xdr:sp macro="" textlink="">
      <xdr:nvSpPr>
        <xdr:cNvPr id="69" name="テキスト ボックス 68"/>
        <xdr:cNvSpPr txBox="1"/>
      </xdr:nvSpPr>
      <xdr:spPr>
        <a:xfrm>
          <a:off x="2673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48641</xdr:rowOff>
    </xdr:from>
    <xdr:to>
      <xdr:col>10</xdr:col>
      <xdr:colOff>114300</xdr:colOff>
      <xdr:row>35</xdr:row>
      <xdr:rowOff>59690</xdr:rowOff>
    </xdr:to>
    <xdr:cxnSp macro="">
      <xdr:nvCxnSpPr>
        <xdr:cNvPr id="70" name="直線コネクタ 69"/>
        <xdr:cNvCxnSpPr/>
      </xdr:nvCxnSpPr>
      <xdr:spPr>
        <a:xfrm>
          <a:off x="1130300" y="604939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72" name="テキスト ボックス 71"/>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66819</xdr:rowOff>
    </xdr:from>
    <xdr:ext cx="469744" cy="259045"/>
    <xdr:sp macro="" textlink="">
      <xdr:nvSpPr>
        <xdr:cNvPr id="74" name="テキスト ボックス 73"/>
        <xdr:cNvSpPr txBox="1"/>
      </xdr:nvSpPr>
      <xdr:spPr>
        <a:xfrm>
          <a:off x="895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18034</xdr:rowOff>
    </xdr:from>
    <xdr:to>
      <xdr:col>24</xdr:col>
      <xdr:colOff>114300</xdr:colOff>
      <xdr:row>35</xdr:row>
      <xdr:rowOff>119634</xdr:rowOff>
    </xdr:to>
    <xdr:sp macro="" textlink="">
      <xdr:nvSpPr>
        <xdr:cNvPr id="80" name="楕円 79"/>
        <xdr:cNvSpPr/>
      </xdr:nvSpPr>
      <xdr:spPr>
        <a:xfrm>
          <a:off x="45847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167911</xdr:rowOff>
    </xdr:from>
    <xdr:ext cx="469744" cy="259045"/>
    <xdr:sp macro="" textlink="">
      <xdr:nvSpPr>
        <xdr:cNvPr id="81" name="議会費該当値テキスト"/>
        <xdr:cNvSpPr txBox="1"/>
      </xdr:nvSpPr>
      <xdr:spPr>
        <a:xfrm>
          <a:off x="4686300"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12700</xdr:rowOff>
    </xdr:from>
    <xdr:to>
      <xdr:col>20</xdr:col>
      <xdr:colOff>38100</xdr:colOff>
      <xdr:row>35</xdr:row>
      <xdr:rowOff>114300</xdr:rowOff>
    </xdr:to>
    <xdr:sp macro="" textlink="">
      <xdr:nvSpPr>
        <xdr:cNvPr id="82" name="楕円 81"/>
        <xdr:cNvSpPr/>
      </xdr:nvSpPr>
      <xdr:spPr>
        <a:xfrm>
          <a:off x="3746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130827</xdr:rowOff>
    </xdr:from>
    <xdr:ext cx="469744" cy="259045"/>
    <xdr:sp macro="" textlink="">
      <xdr:nvSpPr>
        <xdr:cNvPr id="83" name="テキスト ボックス 82"/>
        <xdr:cNvSpPr txBox="1"/>
      </xdr:nvSpPr>
      <xdr:spPr>
        <a:xfrm>
          <a:off x="3562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167005</xdr:rowOff>
    </xdr:from>
    <xdr:to>
      <xdr:col>15</xdr:col>
      <xdr:colOff>101600</xdr:colOff>
      <xdr:row>35</xdr:row>
      <xdr:rowOff>97155</xdr:rowOff>
    </xdr:to>
    <xdr:sp macro="" textlink="">
      <xdr:nvSpPr>
        <xdr:cNvPr id="84" name="楕円 83"/>
        <xdr:cNvSpPr/>
      </xdr:nvSpPr>
      <xdr:spPr>
        <a:xfrm>
          <a:off x="2857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88282</xdr:rowOff>
    </xdr:from>
    <xdr:ext cx="469744" cy="259045"/>
    <xdr:sp macro="" textlink="">
      <xdr:nvSpPr>
        <xdr:cNvPr id="85" name="テキスト ボックス 84"/>
        <xdr:cNvSpPr txBox="1"/>
      </xdr:nvSpPr>
      <xdr:spPr>
        <a:xfrm>
          <a:off x="2673428"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86" name="楕円 85"/>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101617</xdr:rowOff>
    </xdr:from>
    <xdr:ext cx="469744" cy="259045"/>
    <xdr:sp macro="" textlink="">
      <xdr:nvSpPr>
        <xdr:cNvPr id="87" name="テキスト ボックス 86"/>
        <xdr:cNvSpPr txBox="1"/>
      </xdr:nvSpPr>
      <xdr:spPr>
        <a:xfrm>
          <a:off x="1784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169291</xdr:rowOff>
    </xdr:from>
    <xdr:to>
      <xdr:col>6</xdr:col>
      <xdr:colOff>38100</xdr:colOff>
      <xdr:row>35</xdr:row>
      <xdr:rowOff>99441</xdr:rowOff>
    </xdr:to>
    <xdr:sp macro="" textlink="">
      <xdr:nvSpPr>
        <xdr:cNvPr id="88" name="楕円 87"/>
        <xdr:cNvSpPr/>
      </xdr:nvSpPr>
      <xdr:spPr>
        <a:xfrm>
          <a:off x="1079500" y="59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90568</xdr:rowOff>
    </xdr:from>
    <xdr:ext cx="469744" cy="259045"/>
    <xdr:sp macro="" textlink="">
      <xdr:nvSpPr>
        <xdr:cNvPr id="89" name="テキスト ボックス 88"/>
        <xdr:cNvSpPr txBox="1"/>
      </xdr:nvSpPr>
      <xdr:spPr>
        <a:xfrm>
          <a:off x="895428" y="6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22710</xdr:rowOff>
    </xdr:from>
    <xdr:to>
      <xdr:col>24</xdr:col>
      <xdr:colOff>63500</xdr:colOff>
      <xdr:row>59</xdr:row>
      <xdr:rowOff>31885</xdr:rowOff>
    </xdr:to>
    <xdr:cxnSp macro="">
      <xdr:nvCxnSpPr>
        <xdr:cNvPr id="119" name="直線コネクタ 118"/>
        <xdr:cNvCxnSpPr/>
      </xdr:nvCxnSpPr>
      <xdr:spPr>
        <a:xfrm>
          <a:off x="3797300" y="10138260"/>
          <a:ext cx="8382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22710</xdr:rowOff>
    </xdr:from>
    <xdr:to>
      <xdr:col>19</xdr:col>
      <xdr:colOff>177800</xdr:colOff>
      <xdr:row>59</xdr:row>
      <xdr:rowOff>40853</xdr:rowOff>
    </xdr:to>
    <xdr:cxnSp macro="">
      <xdr:nvCxnSpPr>
        <xdr:cNvPr id="122" name="直線コネクタ 121"/>
        <xdr:cNvCxnSpPr/>
      </xdr:nvCxnSpPr>
      <xdr:spPr>
        <a:xfrm flipV="1">
          <a:off x="2908300" y="10138260"/>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11204</xdr:rowOff>
    </xdr:from>
    <xdr:to>
      <xdr:col>15</xdr:col>
      <xdr:colOff>50800</xdr:colOff>
      <xdr:row>59</xdr:row>
      <xdr:rowOff>40853</xdr:rowOff>
    </xdr:to>
    <xdr:cxnSp macro="">
      <xdr:nvCxnSpPr>
        <xdr:cNvPr id="125" name="直線コネクタ 124"/>
        <xdr:cNvCxnSpPr/>
      </xdr:nvCxnSpPr>
      <xdr:spPr>
        <a:xfrm>
          <a:off x="2019300" y="10126754"/>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142680</xdr:rowOff>
    </xdr:from>
    <xdr:to>
      <xdr:col>10</xdr:col>
      <xdr:colOff>114300</xdr:colOff>
      <xdr:row>59</xdr:row>
      <xdr:rowOff>11204</xdr:rowOff>
    </xdr:to>
    <xdr:cxnSp macro="">
      <xdr:nvCxnSpPr>
        <xdr:cNvPr id="128" name="直線コネクタ 127"/>
        <xdr:cNvCxnSpPr/>
      </xdr:nvCxnSpPr>
      <xdr:spPr>
        <a:xfrm>
          <a:off x="1130300" y="10086780"/>
          <a:ext cx="889000" cy="3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61713</xdr:rowOff>
    </xdr:from>
    <xdr:ext cx="534377" cy="259045"/>
    <xdr:sp macro="" textlink="">
      <xdr:nvSpPr>
        <xdr:cNvPr id="130" name="テキスト ボックス 129"/>
        <xdr:cNvSpPr txBox="1"/>
      </xdr:nvSpPr>
      <xdr:spPr>
        <a:xfrm>
          <a:off x="1752111" y="96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72748</xdr:rowOff>
    </xdr:from>
    <xdr:ext cx="534377" cy="259045"/>
    <xdr:sp macro="" textlink="">
      <xdr:nvSpPr>
        <xdr:cNvPr id="132" name="テキスト ボックス 131"/>
        <xdr:cNvSpPr txBox="1"/>
      </xdr:nvSpPr>
      <xdr:spPr>
        <a:xfrm>
          <a:off x="863111" y="96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152535</xdr:rowOff>
    </xdr:from>
    <xdr:to>
      <xdr:col>24</xdr:col>
      <xdr:colOff>114300</xdr:colOff>
      <xdr:row>59</xdr:row>
      <xdr:rowOff>82685</xdr:rowOff>
    </xdr:to>
    <xdr:sp macro="" textlink="">
      <xdr:nvSpPr>
        <xdr:cNvPr id="138" name="楕円 137"/>
        <xdr:cNvSpPr/>
      </xdr:nvSpPr>
      <xdr:spPr>
        <a:xfrm>
          <a:off x="4584700" y="10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67462</xdr:rowOff>
    </xdr:from>
    <xdr:ext cx="534377" cy="259045"/>
    <xdr:sp macro="" textlink="">
      <xdr:nvSpPr>
        <xdr:cNvPr id="139" name="総務費該当値テキスト"/>
        <xdr:cNvSpPr txBox="1"/>
      </xdr:nvSpPr>
      <xdr:spPr>
        <a:xfrm>
          <a:off x="4686300" y="100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143360</xdr:rowOff>
    </xdr:from>
    <xdr:to>
      <xdr:col>20</xdr:col>
      <xdr:colOff>38100</xdr:colOff>
      <xdr:row>59</xdr:row>
      <xdr:rowOff>73510</xdr:rowOff>
    </xdr:to>
    <xdr:sp macro="" textlink="">
      <xdr:nvSpPr>
        <xdr:cNvPr id="140" name="楕円 139"/>
        <xdr:cNvSpPr/>
      </xdr:nvSpPr>
      <xdr:spPr>
        <a:xfrm>
          <a:off x="3746500" y="100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64637</xdr:rowOff>
    </xdr:from>
    <xdr:ext cx="534377" cy="259045"/>
    <xdr:sp macro="" textlink="">
      <xdr:nvSpPr>
        <xdr:cNvPr id="141" name="テキスト ボックス 140"/>
        <xdr:cNvSpPr txBox="1"/>
      </xdr:nvSpPr>
      <xdr:spPr>
        <a:xfrm>
          <a:off x="3530111" y="101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161503</xdr:rowOff>
    </xdr:from>
    <xdr:to>
      <xdr:col>15</xdr:col>
      <xdr:colOff>101600</xdr:colOff>
      <xdr:row>59</xdr:row>
      <xdr:rowOff>91653</xdr:rowOff>
    </xdr:to>
    <xdr:sp macro="" textlink="">
      <xdr:nvSpPr>
        <xdr:cNvPr id="142" name="楕円 141"/>
        <xdr:cNvSpPr/>
      </xdr:nvSpPr>
      <xdr:spPr>
        <a:xfrm>
          <a:off x="2857500" y="101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82780</xdr:rowOff>
    </xdr:from>
    <xdr:ext cx="534377" cy="259045"/>
    <xdr:sp macro="" textlink="">
      <xdr:nvSpPr>
        <xdr:cNvPr id="143" name="テキスト ボックス 142"/>
        <xdr:cNvSpPr txBox="1"/>
      </xdr:nvSpPr>
      <xdr:spPr>
        <a:xfrm>
          <a:off x="2641111" y="1019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131854</xdr:rowOff>
    </xdr:from>
    <xdr:to>
      <xdr:col>10</xdr:col>
      <xdr:colOff>165100</xdr:colOff>
      <xdr:row>59</xdr:row>
      <xdr:rowOff>62004</xdr:rowOff>
    </xdr:to>
    <xdr:sp macro="" textlink="">
      <xdr:nvSpPr>
        <xdr:cNvPr id="144" name="楕円 143"/>
        <xdr:cNvSpPr/>
      </xdr:nvSpPr>
      <xdr:spPr>
        <a:xfrm>
          <a:off x="1968500" y="100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53131</xdr:rowOff>
    </xdr:from>
    <xdr:ext cx="534377" cy="259045"/>
    <xdr:sp macro="" textlink="">
      <xdr:nvSpPr>
        <xdr:cNvPr id="145" name="テキスト ボックス 144"/>
        <xdr:cNvSpPr txBox="1"/>
      </xdr:nvSpPr>
      <xdr:spPr>
        <a:xfrm>
          <a:off x="1752111" y="101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91880</xdr:rowOff>
    </xdr:from>
    <xdr:to>
      <xdr:col>6</xdr:col>
      <xdr:colOff>38100</xdr:colOff>
      <xdr:row>59</xdr:row>
      <xdr:rowOff>22030</xdr:rowOff>
    </xdr:to>
    <xdr:sp macro="" textlink="">
      <xdr:nvSpPr>
        <xdr:cNvPr id="146" name="楕円 145"/>
        <xdr:cNvSpPr/>
      </xdr:nvSpPr>
      <xdr:spPr>
        <a:xfrm>
          <a:off x="1079500" y="100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13157</xdr:rowOff>
    </xdr:from>
    <xdr:ext cx="534377" cy="259045"/>
    <xdr:sp macro="" textlink="">
      <xdr:nvSpPr>
        <xdr:cNvPr id="147" name="テキスト ボックス 146"/>
        <xdr:cNvSpPr txBox="1"/>
      </xdr:nvSpPr>
      <xdr:spPr>
        <a:xfrm>
          <a:off x="863111" y="101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95972</xdr:rowOff>
    </xdr:from>
    <xdr:to>
      <xdr:col>24</xdr:col>
      <xdr:colOff>63500</xdr:colOff>
      <xdr:row>77</xdr:row>
      <xdr:rowOff>163588</xdr:rowOff>
    </xdr:to>
    <xdr:cxnSp macro="">
      <xdr:nvCxnSpPr>
        <xdr:cNvPr id="179" name="直線コネクタ 178"/>
        <xdr:cNvCxnSpPr/>
      </xdr:nvCxnSpPr>
      <xdr:spPr>
        <a:xfrm flipV="1">
          <a:off x="3797300" y="13297622"/>
          <a:ext cx="838200" cy="6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13071</xdr:rowOff>
    </xdr:from>
    <xdr:ext cx="599010" cy="259045"/>
    <xdr:sp macro="" textlink="">
      <xdr:nvSpPr>
        <xdr:cNvPr id="180" name="民生費平均値テキスト"/>
        <xdr:cNvSpPr txBox="1"/>
      </xdr:nvSpPr>
      <xdr:spPr>
        <a:xfrm>
          <a:off x="4686300" y="1287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163588</xdr:rowOff>
    </xdr:from>
    <xdr:to>
      <xdr:col>19</xdr:col>
      <xdr:colOff>177800</xdr:colOff>
      <xdr:row>78</xdr:row>
      <xdr:rowOff>45076</xdr:rowOff>
    </xdr:to>
    <xdr:cxnSp macro="">
      <xdr:nvCxnSpPr>
        <xdr:cNvPr id="182" name="直線コネクタ 181"/>
        <xdr:cNvCxnSpPr/>
      </xdr:nvCxnSpPr>
      <xdr:spPr>
        <a:xfrm flipV="1">
          <a:off x="2908300" y="13365238"/>
          <a:ext cx="8890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45929</xdr:rowOff>
    </xdr:from>
    <xdr:ext cx="599010" cy="259045"/>
    <xdr:sp macro="" textlink="">
      <xdr:nvSpPr>
        <xdr:cNvPr id="184" name="テキスト ボックス 183"/>
        <xdr:cNvSpPr txBox="1"/>
      </xdr:nvSpPr>
      <xdr:spPr>
        <a:xfrm>
          <a:off x="3497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83367</xdr:rowOff>
    </xdr:from>
    <xdr:to>
      <xdr:col>15</xdr:col>
      <xdr:colOff>50800</xdr:colOff>
      <xdr:row>78</xdr:row>
      <xdr:rowOff>45076</xdr:rowOff>
    </xdr:to>
    <xdr:cxnSp macro="">
      <xdr:nvCxnSpPr>
        <xdr:cNvPr id="185" name="直線コネクタ 184"/>
        <xdr:cNvCxnSpPr/>
      </xdr:nvCxnSpPr>
      <xdr:spPr>
        <a:xfrm>
          <a:off x="2019300" y="13113567"/>
          <a:ext cx="889000" cy="30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128471</xdr:rowOff>
    </xdr:from>
    <xdr:ext cx="599010" cy="259045"/>
    <xdr:sp macro="" textlink="">
      <xdr:nvSpPr>
        <xdr:cNvPr id="187" name="テキスト ボックス 186"/>
        <xdr:cNvSpPr txBox="1"/>
      </xdr:nvSpPr>
      <xdr:spPr>
        <a:xfrm>
          <a:off x="2608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83367</xdr:rowOff>
    </xdr:from>
    <xdr:to>
      <xdr:col>10</xdr:col>
      <xdr:colOff>114300</xdr:colOff>
      <xdr:row>78</xdr:row>
      <xdr:rowOff>14737</xdr:rowOff>
    </xdr:to>
    <xdr:cxnSp macro="">
      <xdr:nvCxnSpPr>
        <xdr:cNvPr id="188" name="直線コネクタ 187"/>
        <xdr:cNvCxnSpPr/>
      </xdr:nvCxnSpPr>
      <xdr:spPr>
        <a:xfrm flipV="1">
          <a:off x="1130300" y="13113567"/>
          <a:ext cx="889000" cy="27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95225</xdr:rowOff>
    </xdr:from>
    <xdr:ext cx="599010" cy="259045"/>
    <xdr:sp macro="" textlink="">
      <xdr:nvSpPr>
        <xdr:cNvPr id="190" name="テキスト ボックス 189"/>
        <xdr:cNvSpPr txBox="1"/>
      </xdr:nvSpPr>
      <xdr:spPr>
        <a:xfrm>
          <a:off x="1719795" y="127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152441</xdr:rowOff>
    </xdr:from>
    <xdr:ext cx="599010" cy="259045"/>
    <xdr:sp macro="" textlink="">
      <xdr:nvSpPr>
        <xdr:cNvPr id="192" name="テキスト ボックス 191"/>
        <xdr:cNvSpPr txBox="1"/>
      </xdr:nvSpPr>
      <xdr:spPr>
        <a:xfrm>
          <a:off x="830795" y="1301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45172</xdr:rowOff>
    </xdr:from>
    <xdr:to>
      <xdr:col>24</xdr:col>
      <xdr:colOff>114300</xdr:colOff>
      <xdr:row>77</xdr:row>
      <xdr:rowOff>146772</xdr:rowOff>
    </xdr:to>
    <xdr:sp macro="" textlink="">
      <xdr:nvSpPr>
        <xdr:cNvPr id="198" name="楕円 197"/>
        <xdr:cNvSpPr/>
      </xdr:nvSpPr>
      <xdr:spPr>
        <a:xfrm>
          <a:off x="4584700" y="132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23599</xdr:rowOff>
    </xdr:from>
    <xdr:ext cx="599010" cy="259045"/>
    <xdr:sp macro="" textlink="">
      <xdr:nvSpPr>
        <xdr:cNvPr id="199" name="民生費該当値テキスト"/>
        <xdr:cNvSpPr txBox="1"/>
      </xdr:nvSpPr>
      <xdr:spPr>
        <a:xfrm>
          <a:off x="4686300" y="1322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112788</xdr:rowOff>
    </xdr:from>
    <xdr:to>
      <xdr:col>20</xdr:col>
      <xdr:colOff>38100</xdr:colOff>
      <xdr:row>78</xdr:row>
      <xdr:rowOff>42938</xdr:rowOff>
    </xdr:to>
    <xdr:sp macro="" textlink="">
      <xdr:nvSpPr>
        <xdr:cNvPr id="200" name="楕円 199"/>
        <xdr:cNvSpPr/>
      </xdr:nvSpPr>
      <xdr:spPr>
        <a:xfrm>
          <a:off x="3746500" y="13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34065</xdr:rowOff>
    </xdr:from>
    <xdr:ext cx="599010" cy="259045"/>
    <xdr:sp macro="" textlink="">
      <xdr:nvSpPr>
        <xdr:cNvPr id="201" name="テキスト ボックス 200"/>
        <xdr:cNvSpPr txBox="1"/>
      </xdr:nvSpPr>
      <xdr:spPr>
        <a:xfrm>
          <a:off x="3497795" y="1340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165726</xdr:rowOff>
    </xdr:from>
    <xdr:to>
      <xdr:col>15</xdr:col>
      <xdr:colOff>101600</xdr:colOff>
      <xdr:row>78</xdr:row>
      <xdr:rowOff>95876</xdr:rowOff>
    </xdr:to>
    <xdr:sp macro="" textlink="">
      <xdr:nvSpPr>
        <xdr:cNvPr id="202" name="楕円 201"/>
        <xdr:cNvSpPr/>
      </xdr:nvSpPr>
      <xdr:spPr>
        <a:xfrm>
          <a:off x="2857500" y="1336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87003</xdr:rowOff>
    </xdr:from>
    <xdr:ext cx="599010" cy="259045"/>
    <xdr:sp macro="" textlink="">
      <xdr:nvSpPr>
        <xdr:cNvPr id="203" name="テキスト ボックス 202"/>
        <xdr:cNvSpPr txBox="1"/>
      </xdr:nvSpPr>
      <xdr:spPr>
        <a:xfrm>
          <a:off x="2608795" y="1346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32567</xdr:rowOff>
    </xdr:from>
    <xdr:to>
      <xdr:col>10</xdr:col>
      <xdr:colOff>165100</xdr:colOff>
      <xdr:row>76</xdr:row>
      <xdr:rowOff>134167</xdr:rowOff>
    </xdr:to>
    <xdr:sp macro="" textlink="">
      <xdr:nvSpPr>
        <xdr:cNvPr id="204" name="楕円 203"/>
        <xdr:cNvSpPr/>
      </xdr:nvSpPr>
      <xdr:spPr>
        <a:xfrm>
          <a:off x="1968500" y="130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125294</xdr:rowOff>
    </xdr:from>
    <xdr:ext cx="599010" cy="259045"/>
    <xdr:sp macro="" textlink="">
      <xdr:nvSpPr>
        <xdr:cNvPr id="205" name="テキスト ボックス 204"/>
        <xdr:cNvSpPr txBox="1"/>
      </xdr:nvSpPr>
      <xdr:spPr>
        <a:xfrm>
          <a:off x="1719795" y="1315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135387</xdr:rowOff>
    </xdr:from>
    <xdr:to>
      <xdr:col>6</xdr:col>
      <xdr:colOff>38100</xdr:colOff>
      <xdr:row>78</xdr:row>
      <xdr:rowOff>65537</xdr:rowOff>
    </xdr:to>
    <xdr:sp macro="" textlink="">
      <xdr:nvSpPr>
        <xdr:cNvPr id="206" name="楕円 205"/>
        <xdr:cNvSpPr/>
      </xdr:nvSpPr>
      <xdr:spPr>
        <a:xfrm>
          <a:off x="1079500" y="133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56664</xdr:rowOff>
    </xdr:from>
    <xdr:ext cx="599010" cy="259045"/>
    <xdr:sp macro="" textlink="">
      <xdr:nvSpPr>
        <xdr:cNvPr id="207" name="テキスト ボックス 206"/>
        <xdr:cNvSpPr txBox="1"/>
      </xdr:nvSpPr>
      <xdr:spPr>
        <a:xfrm>
          <a:off x="830795" y="134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9610</xdr:rowOff>
    </xdr:from>
    <xdr:to>
      <xdr:col>24</xdr:col>
      <xdr:colOff>63500</xdr:colOff>
      <xdr:row>99</xdr:row>
      <xdr:rowOff>11652</xdr:rowOff>
    </xdr:to>
    <xdr:cxnSp macro="">
      <xdr:nvCxnSpPr>
        <xdr:cNvPr id="239" name="直線コネクタ 238"/>
        <xdr:cNvCxnSpPr/>
      </xdr:nvCxnSpPr>
      <xdr:spPr>
        <a:xfrm flipV="1">
          <a:off x="3797300" y="16983160"/>
          <a:ext cx="8382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40" name="衛生費平均値テキスト"/>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103663</xdr:rowOff>
    </xdr:from>
    <xdr:to>
      <xdr:col>19</xdr:col>
      <xdr:colOff>177800</xdr:colOff>
      <xdr:row>99</xdr:row>
      <xdr:rowOff>11652</xdr:rowOff>
    </xdr:to>
    <xdr:cxnSp macro="">
      <xdr:nvCxnSpPr>
        <xdr:cNvPr id="242" name="直線コネクタ 241"/>
        <xdr:cNvCxnSpPr/>
      </xdr:nvCxnSpPr>
      <xdr:spPr>
        <a:xfrm>
          <a:off x="2908300" y="16905763"/>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4" name="テキスト ボックス 243"/>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169647</xdr:rowOff>
    </xdr:from>
    <xdr:to>
      <xdr:col>15</xdr:col>
      <xdr:colOff>50800</xdr:colOff>
      <xdr:row>98</xdr:row>
      <xdr:rowOff>103663</xdr:rowOff>
    </xdr:to>
    <xdr:cxnSp macro="">
      <xdr:nvCxnSpPr>
        <xdr:cNvPr id="245" name="直線コネクタ 244"/>
        <xdr:cNvCxnSpPr/>
      </xdr:nvCxnSpPr>
      <xdr:spPr>
        <a:xfrm>
          <a:off x="2019300" y="16800297"/>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7" name="テキスト ボックス 246"/>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169647</xdr:rowOff>
    </xdr:from>
    <xdr:to>
      <xdr:col>10</xdr:col>
      <xdr:colOff>114300</xdr:colOff>
      <xdr:row>98</xdr:row>
      <xdr:rowOff>153808</xdr:rowOff>
    </xdr:to>
    <xdr:cxnSp macro="">
      <xdr:nvCxnSpPr>
        <xdr:cNvPr id="248" name="直線コネクタ 247"/>
        <xdr:cNvCxnSpPr/>
      </xdr:nvCxnSpPr>
      <xdr:spPr>
        <a:xfrm flipV="1">
          <a:off x="1130300" y="16800297"/>
          <a:ext cx="889000" cy="1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157584</xdr:rowOff>
    </xdr:from>
    <xdr:ext cx="534377" cy="259045"/>
    <xdr:sp macro="" textlink="">
      <xdr:nvSpPr>
        <xdr:cNvPr id="250" name="テキスト ボックス 249"/>
        <xdr:cNvSpPr txBox="1"/>
      </xdr:nvSpPr>
      <xdr:spPr>
        <a:xfrm>
          <a:off x="1752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52" name="テキスト ボックス 251"/>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130260</xdr:rowOff>
    </xdr:from>
    <xdr:to>
      <xdr:col>24</xdr:col>
      <xdr:colOff>114300</xdr:colOff>
      <xdr:row>99</xdr:row>
      <xdr:rowOff>60410</xdr:rowOff>
    </xdr:to>
    <xdr:sp macro="" textlink="">
      <xdr:nvSpPr>
        <xdr:cNvPr id="258" name="楕円 257"/>
        <xdr:cNvSpPr/>
      </xdr:nvSpPr>
      <xdr:spPr>
        <a:xfrm>
          <a:off x="4584700" y="169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108687</xdr:rowOff>
    </xdr:from>
    <xdr:ext cx="534377" cy="259045"/>
    <xdr:sp macro="" textlink="">
      <xdr:nvSpPr>
        <xdr:cNvPr id="259" name="衛生費該当値テキスト"/>
        <xdr:cNvSpPr txBox="1"/>
      </xdr:nvSpPr>
      <xdr:spPr>
        <a:xfrm>
          <a:off x="4686300" y="169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132302</xdr:rowOff>
    </xdr:from>
    <xdr:to>
      <xdr:col>20</xdr:col>
      <xdr:colOff>38100</xdr:colOff>
      <xdr:row>99</xdr:row>
      <xdr:rowOff>62452</xdr:rowOff>
    </xdr:to>
    <xdr:sp macro="" textlink="">
      <xdr:nvSpPr>
        <xdr:cNvPr id="260" name="楕円 259"/>
        <xdr:cNvSpPr/>
      </xdr:nvSpPr>
      <xdr:spPr>
        <a:xfrm>
          <a:off x="3746500" y="169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53579</xdr:rowOff>
    </xdr:from>
    <xdr:ext cx="534377" cy="259045"/>
    <xdr:sp macro="" textlink="">
      <xdr:nvSpPr>
        <xdr:cNvPr id="261" name="テキスト ボックス 260"/>
        <xdr:cNvSpPr txBox="1"/>
      </xdr:nvSpPr>
      <xdr:spPr>
        <a:xfrm>
          <a:off x="3530111" y="170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52863</xdr:rowOff>
    </xdr:from>
    <xdr:to>
      <xdr:col>15</xdr:col>
      <xdr:colOff>101600</xdr:colOff>
      <xdr:row>98</xdr:row>
      <xdr:rowOff>154463</xdr:rowOff>
    </xdr:to>
    <xdr:sp macro="" textlink="">
      <xdr:nvSpPr>
        <xdr:cNvPr id="262" name="楕円 261"/>
        <xdr:cNvSpPr/>
      </xdr:nvSpPr>
      <xdr:spPr>
        <a:xfrm>
          <a:off x="2857500" y="168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145590</xdr:rowOff>
    </xdr:from>
    <xdr:ext cx="534377" cy="259045"/>
    <xdr:sp macro="" textlink="">
      <xdr:nvSpPr>
        <xdr:cNvPr id="263" name="テキスト ボックス 262"/>
        <xdr:cNvSpPr txBox="1"/>
      </xdr:nvSpPr>
      <xdr:spPr>
        <a:xfrm>
          <a:off x="2641111" y="169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118847</xdr:rowOff>
    </xdr:from>
    <xdr:to>
      <xdr:col>10</xdr:col>
      <xdr:colOff>165100</xdr:colOff>
      <xdr:row>98</xdr:row>
      <xdr:rowOff>48997</xdr:rowOff>
    </xdr:to>
    <xdr:sp macro="" textlink="">
      <xdr:nvSpPr>
        <xdr:cNvPr id="264" name="楕円 263"/>
        <xdr:cNvSpPr/>
      </xdr:nvSpPr>
      <xdr:spPr>
        <a:xfrm>
          <a:off x="1968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40124</xdr:rowOff>
    </xdr:from>
    <xdr:ext cx="534377" cy="259045"/>
    <xdr:sp macro="" textlink="">
      <xdr:nvSpPr>
        <xdr:cNvPr id="265" name="テキスト ボックス 264"/>
        <xdr:cNvSpPr txBox="1"/>
      </xdr:nvSpPr>
      <xdr:spPr>
        <a:xfrm>
          <a:off x="1752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103008</xdr:rowOff>
    </xdr:from>
    <xdr:to>
      <xdr:col>6</xdr:col>
      <xdr:colOff>38100</xdr:colOff>
      <xdr:row>99</xdr:row>
      <xdr:rowOff>33158</xdr:rowOff>
    </xdr:to>
    <xdr:sp macro="" textlink="">
      <xdr:nvSpPr>
        <xdr:cNvPr id="266" name="楕円 265"/>
        <xdr:cNvSpPr/>
      </xdr:nvSpPr>
      <xdr:spPr>
        <a:xfrm>
          <a:off x="1079500" y="169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24285</xdr:rowOff>
    </xdr:from>
    <xdr:ext cx="534377" cy="259045"/>
    <xdr:sp macro="" textlink="">
      <xdr:nvSpPr>
        <xdr:cNvPr id="267" name="テキスト ボックス 266"/>
        <xdr:cNvSpPr txBox="1"/>
      </xdr:nvSpPr>
      <xdr:spPr>
        <a:xfrm>
          <a:off x="863111" y="169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9" name="直線コネクタ 288"/>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92"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93" name="直線コネクタ 292"/>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18542</xdr:rowOff>
    </xdr:from>
    <xdr:to>
      <xdr:col>55</xdr:col>
      <xdr:colOff>0</xdr:colOff>
      <xdr:row>37</xdr:row>
      <xdr:rowOff>20371</xdr:rowOff>
    </xdr:to>
    <xdr:cxnSp macro="">
      <xdr:nvCxnSpPr>
        <xdr:cNvPr id="294" name="直線コネクタ 293"/>
        <xdr:cNvCxnSpPr/>
      </xdr:nvCxnSpPr>
      <xdr:spPr>
        <a:xfrm flipV="1">
          <a:off x="9639300" y="636219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28465</xdr:rowOff>
    </xdr:from>
    <xdr:ext cx="378565" cy="259045"/>
    <xdr:sp macro="" textlink="">
      <xdr:nvSpPr>
        <xdr:cNvPr id="295" name="労働費平均値テキスト"/>
        <xdr:cNvSpPr txBox="1"/>
      </xdr:nvSpPr>
      <xdr:spPr>
        <a:xfrm>
          <a:off x="10528300" y="6372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6" name="フローチャート: 判断 295"/>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132842</xdr:rowOff>
    </xdr:from>
    <xdr:to>
      <xdr:col>50</xdr:col>
      <xdr:colOff>114300</xdr:colOff>
      <xdr:row>37</xdr:row>
      <xdr:rowOff>20371</xdr:rowOff>
    </xdr:to>
    <xdr:cxnSp macro="">
      <xdr:nvCxnSpPr>
        <xdr:cNvPr id="297" name="直線コネクタ 296"/>
        <xdr:cNvCxnSpPr/>
      </xdr:nvCxnSpPr>
      <xdr:spPr>
        <a:xfrm>
          <a:off x="8750300" y="5962142"/>
          <a:ext cx="889000" cy="4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8" name="フローチャート: 判断 297"/>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145051</xdr:rowOff>
    </xdr:from>
    <xdr:ext cx="378565" cy="259045"/>
    <xdr:sp macro="" textlink="">
      <xdr:nvSpPr>
        <xdr:cNvPr id="299" name="テキスト ボックス 298"/>
        <xdr:cNvSpPr txBox="1"/>
      </xdr:nvSpPr>
      <xdr:spPr>
        <a:xfrm>
          <a:off x="9450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132842</xdr:rowOff>
    </xdr:from>
    <xdr:to>
      <xdr:col>45</xdr:col>
      <xdr:colOff>177800</xdr:colOff>
      <xdr:row>35</xdr:row>
      <xdr:rowOff>63805</xdr:rowOff>
    </xdr:to>
    <xdr:cxnSp macro="">
      <xdr:nvCxnSpPr>
        <xdr:cNvPr id="300" name="直線コネクタ 299"/>
        <xdr:cNvCxnSpPr/>
      </xdr:nvCxnSpPr>
      <xdr:spPr>
        <a:xfrm flipV="1">
          <a:off x="7861300" y="5962142"/>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33122</xdr:rowOff>
    </xdr:from>
    <xdr:to>
      <xdr:col>46</xdr:col>
      <xdr:colOff>38100</xdr:colOff>
      <xdr:row>36</xdr:row>
      <xdr:rowOff>134722</xdr:rowOff>
    </xdr:to>
    <xdr:sp macro="" textlink="">
      <xdr:nvSpPr>
        <xdr:cNvPr id="301" name="フローチャート: 判断 300"/>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125849</xdr:rowOff>
    </xdr:from>
    <xdr:ext cx="378565" cy="259045"/>
    <xdr:sp macro="" textlink="">
      <xdr:nvSpPr>
        <xdr:cNvPr id="302" name="テキスト ボックス 301"/>
        <xdr:cNvSpPr txBox="1"/>
      </xdr:nvSpPr>
      <xdr:spPr>
        <a:xfrm>
          <a:off x="8561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63805</xdr:rowOff>
    </xdr:from>
    <xdr:to>
      <xdr:col>41</xdr:col>
      <xdr:colOff>50800</xdr:colOff>
      <xdr:row>36</xdr:row>
      <xdr:rowOff>152959</xdr:rowOff>
    </xdr:to>
    <xdr:cxnSp macro="">
      <xdr:nvCxnSpPr>
        <xdr:cNvPr id="303" name="直線コネクタ 302"/>
        <xdr:cNvCxnSpPr/>
      </xdr:nvCxnSpPr>
      <xdr:spPr>
        <a:xfrm flipV="1">
          <a:off x="6972300" y="6064555"/>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4" name="フローチャート: 判断 303"/>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85869</xdr:rowOff>
    </xdr:from>
    <xdr:ext cx="469744" cy="259045"/>
    <xdr:sp macro="" textlink="">
      <xdr:nvSpPr>
        <xdr:cNvPr id="305" name="テキスト ボックス 304"/>
        <xdr:cNvSpPr txBox="1"/>
      </xdr:nvSpPr>
      <xdr:spPr>
        <a:xfrm>
          <a:off x="7626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6" name="フローチャート: 判断 305"/>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68952</xdr:rowOff>
    </xdr:from>
    <xdr:ext cx="469744" cy="259045"/>
    <xdr:sp macro="" textlink="">
      <xdr:nvSpPr>
        <xdr:cNvPr id="307" name="テキスト ボックス 306"/>
        <xdr:cNvSpPr txBox="1"/>
      </xdr:nvSpPr>
      <xdr:spPr>
        <a:xfrm>
          <a:off x="6737428"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139192</xdr:rowOff>
    </xdr:from>
    <xdr:to>
      <xdr:col>55</xdr:col>
      <xdr:colOff>50800</xdr:colOff>
      <xdr:row>37</xdr:row>
      <xdr:rowOff>69342</xdr:rowOff>
    </xdr:to>
    <xdr:sp macro="" textlink="">
      <xdr:nvSpPr>
        <xdr:cNvPr id="313" name="楕円 312"/>
        <xdr:cNvSpPr/>
      </xdr:nvSpPr>
      <xdr:spPr>
        <a:xfrm>
          <a:off x="104267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162069</xdr:rowOff>
    </xdr:from>
    <xdr:ext cx="378565" cy="259045"/>
    <xdr:sp macro="" textlink="">
      <xdr:nvSpPr>
        <xdr:cNvPr id="314" name="労働費該当値テキスト"/>
        <xdr:cNvSpPr txBox="1"/>
      </xdr:nvSpPr>
      <xdr:spPr>
        <a:xfrm>
          <a:off x="10528300"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141021</xdr:rowOff>
    </xdr:from>
    <xdr:to>
      <xdr:col>50</xdr:col>
      <xdr:colOff>165100</xdr:colOff>
      <xdr:row>37</xdr:row>
      <xdr:rowOff>71171</xdr:rowOff>
    </xdr:to>
    <xdr:sp macro="" textlink="">
      <xdr:nvSpPr>
        <xdr:cNvPr id="315" name="楕円 314"/>
        <xdr:cNvSpPr/>
      </xdr:nvSpPr>
      <xdr:spPr>
        <a:xfrm>
          <a:off x="9588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87698</xdr:rowOff>
    </xdr:from>
    <xdr:ext cx="378565" cy="259045"/>
    <xdr:sp macro="" textlink="">
      <xdr:nvSpPr>
        <xdr:cNvPr id="316" name="テキスト ボックス 315"/>
        <xdr:cNvSpPr txBox="1"/>
      </xdr:nvSpPr>
      <xdr:spPr>
        <a:xfrm>
          <a:off x="9450017" y="6088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82042</xdr:rowOff>
    </xdr:from>
    <xdr:to>
      <xdr:col>46</xdr:col>
      <xdr:colOff>38100</xdr:colOff>
      <xdr:row>35</xdr:row>
      <xdr:rowOff>12192</xdr:rowOff>
    </xdr:to>
    <xdr:sp macro="" textlink="">
      <xdr:nvSpPr>
        <xdr:cNvPr id="317" name="楕円 316"/>
        <xdr:cNvSpPr/>
      </xdr:nvSpPr>
      <xdr:spPr>
        <a:xfrm>
          <a:off x="869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28719</xdr:rowOff>
    </xdr:from>
    <xdr:ext cx="469744" cy="259045"/>
    <xdr:sp macro="" textlink="">
      <xdr:nvSpPr>
        <xdr:cNvPr id="318" name="テキスト ボックス 317"/>
        <xdr:cNvSpPr txBox="1"/>
      </xdr:nvSpPr>
      <xdr:spPr>
        <a:xfrm>
          <a:off x="8515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13005</xdr:rowOff>
    </xdr:from>
    <xdr:to>
      <xdr:col>41</xdr:col>
      <xdr:colOff>101600</xdr:colOff>
      <xdr:row>35</xdr:row>
      <xdr:rowOff>114605</xdr:rowOff>
    </xdr:to>
    <xdr:sp macro="" textlink="">
      <xdr:nvSpPr>
        <xdr:cNvPr id="319" name="楕円 318"/>
        <xdr:cNvSpPr/>
      </xdr:nvSpPr>
      <xdr:spPr>
        <a:xfrm>
          <a:off x="7810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105732</xdr:rowOff>
    </xdr:from>
    <xdr:ext cx="469744" cy="259045"/>
    <xdr:sp macro="" textlink="">
      <xdr:nvSpPr>
        <xdr:cNvPr id="320" name="テキスト ボックス 319"/>
        <xdr:cNvSpPr txBox="1"/>
      </xdr:nvSpPr>
      <xdr:spPr>
        <a:xfrm>
          <a:off x="7626428"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102159</xdr:rowOff>
    </xdr:from>
    <xdr:to>
      <xdr:col>36</xdr:col>
      <xdr:colOff>165100</xdr:colOff>
      <xdr:row>37</xdr:row>
      <xdr:rowOff>32309</xdr:rowOff>
    </xdr:to>
    <xdr:sp macro="" textlink="">
      <xdr:nvSpPr>
        <xdr:cNvPr id="321" name="楕円 320"/>
        <xdr:cNvSpPr/>
      </xdr:nvSpPr>
      <xdr:spPr>
        <a:xfrm>
          <a:off x="6921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23436</xdr:rowOff>
    </xdr:from>
    <xdr:ext cx="378565" cy="259045"/>
    <xdr:sp macro="" textlink="">
      <xdr:nvSpPr>
        <xdr:cNvPr id="322" name="テキスト ボックス 321"/>
        <xdr:cNvSpPr txBox="1"/>
      </xdr:nvSpPr>
      <xdr:spPr>
        <a:xfrm>
          <a:off x="6783017" y="63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6" name="直線コネクタ 345"/>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7"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8" name="直線コネクタ 347"/>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9"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0" name="直線コネクタ 349"/>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113202</xdr:rowOff>
    </xdr:from>
    <xdr:to>
      <xdr:col>55</xdr:col>
      <xdr:colOff>0</xdr:colOff>
      <xdr:row>56</xdr:row>
      <xdr:rowOff>146672</xdr:rowOff>
    </xdr:to>
    <xdr:cxnSp macro="">
      <xdr:nvCxnSpPr>
        <xdr:cNvPr id="351" name="直線コネクタ 350"/>
        <xdr:cNvCxnSpPr/>
      </xdr:nvCxnSpPr>
      <xdr:spPr>
        <a:xfrm flipV="1">
          <a:off x="9639300" y="9714402"/>
          <a:ext cx="838200" cy="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31272</xdr:rowOff>
    </xdr:from>
    <xdr:ext cx="534377" cy="259045"/>
    <xdr:sp macro="" textlink="">
      <xdr:nvSpPr>
        <xdr:cNvPr id="352" name="農林水産業費平均値テキスト"/>
        <xdr:cNvSpPr txBox="1"/>
      </xdr:nvSpPr>
      <xdr:spPr>
        <a:xfrm>
          <a:off x="10528300" y="928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3" name="フローチャート: 判断 352"/>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92570</xdr:rowOff>
    </xdr:from>
    <xdr:to>
      <xdr:col>50</xdr:col>
      <xdr:colOff>114300</xdr:colOff>
      <xdr:row>56</xdr:row>
      <xdr:rowOff>146672</xdr:rowOff>
    </xdr:to>
    <xdr:cxnSp macro="">
      <xdr:nvCxnSpPr>
        <xdr:cNvPr id="354" name="直線コネクタ 353"/>
        <xdr:cNvCxnSpPr/>
      </xdr:nvCxnSpPr>
      <xdr:spPr>
        <a:xfrm>
          <a:off x="8750300" y="969377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5" name="フローチャート: 判断 354"/>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87965</xdr:rowOff>
    </xdr:from>
    <xdr:ext cx="534377" cy="259045"/>
    <xdr:sp macro="" textlink="">
      <xdr:nvSpPr>
        <xdr:cNvPr id="356" name="テキスト ボックス 355"/>
        <xdr:cNvSpPr txBox="1"/>
      </xdr:nvSpPr>
      <xdr:spPr>
        <a:xfrm>
          <a:off x="9372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92570</xdr:rowOff>
    </xdr:from>
    <xdr:to>
      <xdr:col>45</xdr:col>
      <xdr:colOff>177800</xdr:colOff>
      <xdr:row>56</xdr:row>
      <xdr:rowOff>99847</xdr:rowOff>
    </xdr:to>
    <xdr:cxnSp macro="">
      <xdr:nvCxnSpPr>
        <xdr:cNvPr id="357" name="直線コネクタ 356"/>
        <xdr:cNvCxnSpPr/>
      </xdr:nvCxnSpPr>
      <xdr:spPr>
        <a:xfrm flipV="1">
          <a:off x="7861300" y="9693770"/>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8" name="フローチャート: 判断 357"/>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59" name="テキスト ボックス 358"/>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99847</xdr:rowOff>
    </xdr:from>
    <xdr:to>
      <xdr:col>41</xdr:col>
      <xdr:colOff>50800</xdr:colOff>
      <xdr:row>57</xdr:row>
      <xdr:rowOff>14465</xdr:rowOff>
    </xdr:to>
    <xdr:cxnSp macro="">
      <xdr:nvCxnSpPr>
        <xdr:cNvPr id="360" name="直線コネクタ 359"/>
        <xdr:cNvCxnSpPr/>
      </xdr:nvCxnSpPr>
      <xdr:spPr>
        <a:xfrm flipV="1">
          <a:off x="6972300" y="9701047"/>
          <a:ext cx="889000" cy="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1" name="フローチャート: 判断 360"/>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2" name="テキスト ボックス 361"/>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3" name="フローチャート: 判断 362"/>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4" name="テキスト ボックス 363"/>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62402</xdr:rowOff>
    </xdr:from>
    <xdr:to>
      <xdr:col>55</xdr:col>
      <xdr:colOff>50800</xdr:colOff>
      <xdr:row>56</xdr:row>
      <xdr:rowOff>164002</xdr:rowOff>
    </xdr:to>
    <xdr:sp macro="" textlink="">
      <xdr:nvSpPr>
        <xdr:cNvPr id="370" name="楕円 369"/>
        <xdr:cNvSpPr/>
      </xdr:nvSpPr>
      <xdr:spPr>
        <a:xfrm>
          <a:off x="10426700" y="96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40829</xdr:rowOff>
    </xdr:from>
    <xdr:ext cx="534377" cy="259045"/>
    <xdr:sp macro="" textlink="">
      <xdr:nvSpPr>
        <xdr:cNvPr id="371" name="農林水産業費該当値テキスト"/>
        <xdr:cNvSpPr txBox="1"/>
      </xdr:nvSpPr>
      <xdr:spPr>
        <a:xfrm>
          <a:off x="10528300" y="964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95872</xdr:rowOff>
    </xdr:from>
    <xdr:to>
      <xdr:col>50</xdr:col>
      <xdr:colOff>165100</xdr:colOff>
      <xdr:row>57</xdr:row>
      <xdr:rowOff>26022</xdr:rowOff>
    </xdr:to>
    <xdr:sp macro="" textlink="">
      <xdr:nvSpPr>
        <xdr:cNvPr id="372" name="楕円 371"/>
        <xdr:cNvSpPr/>
      </xdr:nvSpPr>
      <xdr:spPr>
        <a:xfrm>
          <a:off x="9588500" y="96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17149</xdr:rowOff>
    </xdr:from>
    <xdr:ext cx="534377" cy="259045"/>
    <xdr:sp macro="" textlink="">
      <xdr:nvSpPr>
        <xdr:cNvPr id="373" name="テキスト ボックス 372"/>
        <xdr:cNvSpPr txBox="1"/>
      </xdr:nvSpPr>
      <xdr:spPr>
        <a:xfrm>
          <a:off x="9372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41770</xdr:rowOff>
    </xdr:from>
    <xdr:to>
      <xdr:col>46</xdr:col>
      <xdr:colOff>38100</xdr:colOff>
      <xdr:row>56</xdr:row>
      <xdr:rowOff>143370</xdr:rowOff>
    </xdr:to>
    <xdr:sp macro="" textlink="">
      <xdr:nvSpPr>
        <xdr:cNvPr id="374" name="楕円 373"/>
        <xdr:cNvSpPr/>
      </xdr:nvSpPr>
      <xdr:spPr>
        <a:xfrm>
          <a:off x="8699500" y="96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134497</xdr:rowOff>
    </xdr:from>
    <xdr:ext cx="534377" cy="259045"/>
    <xdr:sp macro="" textlink="">
      <xdr:nvSpPr>
        <xdr:cNvPr id="375" name="テキスト ボックス 374"/>
        <xdr:cNvSpPr txBox="1"/>
      </xdr:nvSpPr>
      <xdr:spPr>
        <a:xfrm>
          <a:off x="8483111" y="97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49047</xdr:rowOff>
    </xdr:from>
    <xdr:to>
      <xdr:col>41</xdr:col>
      <xdr:colOff>101600</xdr:colOff>
      <xdr:row>56</xdr:row>
      <xdr:rowOff>150647</xdr:rowOff>
    </xdr:to>
    <xdr:sp macro="" textlink="">
      <xdr:nvSpPr>
        <xdr:cNvPr id="376" name="楕円 375"/>
        <xdr:cNvSpPr/>
      </xdr:nvSpPr>
      <xdr:spPr>
        <a:xfrm>
          <a:off x="7810500" y="96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167174</xdr:rowOff>
    </xdr:from>
    <xdr:ext cx="534377" cy="259045"/>
    <xdr:sp macro="" textlink="">
      <xdr:nvSpPr>
        <xdr:cNvPr id="377" name="テキスト ボックス 376"/>
        <xdr:cNvSpPr txBox="1"/>
      </xdr:nvSpPr>
      <xdr:spPr>
        <a:xfrm>
          <a:off x="7594111" y="9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135115</xdr:rowOff>
    </xdr:from>
    <xdr:to>
      <xdr:col>36</xdr:col>
      <xdr:colOff>165100</xdr:colOff>
      <xdr:row>57</xdr:row>
      <xdr:rowOff>65265</xdr:rowOff>
    </xdr:to>
    <xdr:sp macro="" textlink="">
      <xdr:nvSpPr>
        <xdr:cNvPr id="378" name="楕円 377"/>
        <xdr:cNvSpPr/>
      </xdr:nvSpPr>
      <xdr:spPr>
        <a:xfrm>
          <a:off x="6921500" y="97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56392</xdr:rowOff>
    </xdr:from>
    <xdr:ext cx="534377" cy="259045"/>
    <xdr:sp macro="" textlink="">
      <xdr:nvSpPr>
        <xdr:cNvPr id="379" name="テキスト ボックス 378"/>
        <xdr:cNvSpPr txBox="1"/>
      </xdr:nvSpPr>
      <xdr:spPr>
        <a:xfrm>
          <a:off x="6705111" y="98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1" name="直線コネクタ 400"/>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2"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3" name="直線コネクタ 402"/>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4"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5" name="直線コネクタ 404"/>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96586</xdr:rowOff>
    </xdr:from>
    <xdr:to>
      <xdr:col>55</xdr:col>
      <xdr:colOff>0</xdr:colOff>
      <xdr:row>77</xdr:row>
      <xdr:rowOff>102164</xdr:rowOff>
    </xdr:to>
    <xdr:cxnSp macro="">
      <xdr:nvCxnSpPr>
        <xdr:cNvPr id="406" name="直線コネクタ 405"/>
        <xdr:cNvCxnSpPr/>
      </xdr:nvCxnSpPr>
      <xdr:spPr>
        <a:xfrm>
          <a:off x="9639300" y="13298236"/>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07" name="商工費平均値テキスト"/>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8" name="フローチャート: 判断 407"/>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71005</xdr:rowOff>
    </xdr:from>
    <xdr:to>
      <xdr:col>50</xdr:col>
      <xdr:colOff>114300</xdr:colOff>
      <xdr:row>77</xdr:row>
      <xdr:rowOff>96586</xdr:rowOff>
    </xdr:to>
    <xdr:cxnSp macro="">
      <xdr:nvCxnSpPr>
        <xdr:cNvPr id="409" name="直線コネクタ 408"/>
        <xdr:cNvCxnSpPr/>
      </xdr:nvCxnSpPr>
      <xdr:spPr>
        <a:xfrm>
          <a:off x="8750300" y="13272655"/>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0" name="フローチャート: 判断 409"/>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11" name="テキスト ボックス 410"/>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71005</xdr:rowOff>
    </xdr:from>
    <xdr:to>
      <xdr:col>45</xdr:col>
      <xdr:colOff>177800</xdr:colOff>
      <xdr:row>77</xdr:row>
      <xdr:rowOff>91100</xdr:rowOff>
    </xdr:to>
    <xdr:cxnSp macro="">
      <xdr:nvCxnSpPr>
        <xdr:cNvPr id="412" name="直線コネクタ 411"/>
        <xdr:cNvCxnSpPr/>
      </xdr:nvCxnSpPr>
      <xdr:spPr>
        <a:xfrm flipV="1">
          <a:off x="7861300" y="13272655"/>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3" name="フローチャート: 判断 412"/>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4" name="テキスト ボックス 413"/>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163429</xdr:rowOff>
    </xdr:from>
    <xdr:to>
      <xdr:col>41</xdr:col>
      <xdr:colOff>50800</xdr:colOff>
      <xdr:row>77</xdr:row>
      <xdr:rowOff>91100</xdr:rowOff>
    </xdr:to>
    <xdr:cxnSp macro="">
      <xdr:nvCxnSpPr>
        <xdr:cNvPr id="415" name="直線コネクタ 414"/>
        <xdr:cNvCxnSpPr/>
      </xdr:nvCxnSpPr>
      <xdr:spPr>
        <a:xfrm>
          <a:off x="6972300" y="1319362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16" name="フローチャート: 判断 415"/>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17" name="テキスト ボックス 416"/>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18" name="フローチャート: 判断 417"/>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19" name="テキスト ボックス 418"/>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51364</xdr:rowOff>
    </xdr:from>
    <xdr:to>
      <xdr:col>55</xdr:col>
      <xdr:colOff>50800</xdr:colOff>
      <xdr:row>77</xdr:row>
      <xdr:rowOff>152964</xdr:rowOff>
    </xdr:to>
    <xdr:sp macro="" textlink="">
      <xdr:nvSpPr>
        <xdr:cNvPr id="425" name="楕円 424"/>
        <xdr:cNvSpPr/>
      </xdr:nvSpPr>
      <xdr:spPr>
        <a:xfrm>
          <a:off x="104267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29791</xdr:rowOff>
    </xdr:from>
    <xdr:ext cx="469744" cy="259045"/>
    <xdr:sp macro="" textlink="">
      <xdr:nvSpPr>
        <xdr:cNvPr id="426" name="商工費該当値テキスト"/>
        <xdr:cNvSpPr txBox="1"/>
      </xdr:nvSpPr>
      <xdr:spPr>
        <a:xfrm>
          <a:off x="10528300" y="132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45786</xdr:rowOff>
    </xdr:from>
    <xdr:to>
      <xdr:col>50</xdr:col>
      <xdr:colOff>165100</xdr:colOff>
      <xdr:row>77</xdr:row>
      <xdr:rowOff>147386</xdr:rowOff>
    </xdr:to>
    <xdr:sp macro="" textlink="">
      <xdr:nvSpPr>
        <xdr:cNvPr id="427" name="楕円 426"/>
        <xdr:cNvSpPr/>
      </xdr:nvSpPr>
      <xdr:spPr>
        <a:xfrm>
          <a:off x="9588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138513</xdr:rowOff>
    </xdr:from>
    <xdr:ext cx="469744" cy="259045"/>
    <xdr:sp macro="" textlink="">
      <xdr:nvSpPr>
        <xdr:cNvPr id="428" name="テキスト ボックス 427"/>
        <xdr:cNvSpPr txBox="1"/>
      </xdr:nvSpPr>
      <xdr:spPr>
        <a:xfrm>
          <a:off x="9404428" y="133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20205</xdr:rowOff>
    </xdr:from>
    <xdr:to>
      <xdr:col>46</xdr:col>
      <xdr:colOff>38100</xdr:colOff>
      <xdr:row>77</xdr:row>
      <xdr:rowOff>121805</xdr:rowOff>
    </xdr:to>
    <xdr:sp macro="" textlink="">
      <xdr:nvSpPr>
        <xdr:cNvPr id="429" name="楕円 428"/>
        <xdr:cNvSpPr/>
      </xdr:nvSpPr>
      <xdr:spPr>
        <a:xfrm>
          <a:off x="8699500" y="13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112932</xdr:rowOff>
    </xdr:from>
    <xdr:ext cx="534377" cy="259045"/>
    <xdr:sp macro="" textlink="">
      <xdr:nvSpPr>
        <xdr:cNvPr id="430" name="テキスト ボックス 429"/>
        <xdr:cNvSpPr txBox="1"/>
      </xdr:nvSpPr>
      <xdr:spPr>
        <a:xfrm>
          <a:off x="8483111" y="133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40300</xdr:rowOff>
    </xdr:from>
    <xdr:to>
      <xdr:col>41</xdr:col>
      <xdr:colOff>101600</xdr:colOff>
      <xdr:row>77</xdr:row>
      <xdr:rowOff>141900</xdr:rowOff>
    </xdr:to>
    <xdr:sp macro="" textlink="">
      <xdr:nvSpPr>
        <xdr:cNvPr id="431" name="楕円 430"/>
        <xdr:cNvSpPr/>
      </xdr:nvSpPr>
      <xdr:spPr>
        <a:xfrm>
          <a:off x="7810500" y="132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158427</xdr:rowOff>
    </xdr:from>
    <xdr:ext cx="469744" cy="259045"/>
    <xdr:sp macro="" textlink="">
      <xdr:nvSpPr>
        <xdr:cNvPr id="432" name="テキスト ボックス 431"/>
        <xdr:cNvSpPr txBox="1"/>
      </xdr:nvSpPr>
      <xdr:spPr>
        <a:xfrm>
          <a:off x="7626428" y="130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33" name="楕円 432"/>
        <xdr:cNvSpPr/>
      </xdr:nvSpPr>
      <xdr:spPr>
        <a:xfrm>
          <a:off x="6921500" y="131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34" name="テキスト ボックス 433"/>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0" name="直線コネクタ 459"/>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1"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2" name="直線コネクタ 461"/>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3"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4" name="直線コネクタ 463"/>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103498</xdr:rowOff>
    </xdr:from>
    <xdr:to>
      <xdr:col>55</xdr:col>
      <xdr:colOff>0</xdr:colOff>
      <xdr:row>98</xdr:row>
      <xdr:rowOff>132843</xdr:rowOff>
    </xdr:to>
    <xdr:cxnSp macro="">
      <xdr:nvCxnSpPr>
        <xdr:cNvPr id="465" name="直線コネクタ 464"/>
        <xdr:cNvCxnSpPr/>
      </xdr:nvCxnSpPr>
      <xdr:spPr>
        <a:xfrm>
          <a:off x="9639300" y="16905598"/>
          <a:ext cx="8382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62850</xdr:rowOff>
    </xdr:from>
    <xdr:ext cx="534377" cy="259045"/>
    <xdr:sp macro="" textlink="">
      <xdr:nvSpPr>
        <xdr:cNvPr id="466" name="土木費平均値テキスト"/>
        <xdr:cNvSpPr txBox="1"/>
      </xdr:nvSpPr>
      <xdr:spPr>
        <a:xfrm>
          <a:off x="10528300" y="168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7" name="フローチャート: 判断 466"/>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103498</xdr:rowOff>
    </xdr:from>
    <xdr:to>
      <xdr:col>50</xdr:col>
      <xdr:colOff>114300</xdr:colOff>
      <xdr:row>98</xdr:row>
      <xdr:rowOff>148233</xdr:rowOff>
    </xdr:to>
    <xdr:cxnSp macro="">
      <xdr:nvCxnSpPr>
        <xdr:cNvPr id="468" name="直線コネクタ 467"/>
        <xdr:cNvCxnSpPr/>
      </xdr:nvCxnSpPr>
      <xdr:spPr>
        <a:xfrm flipV="1">
          <a:off x="8750300" y="16905598"/>
          <a:ext cx="889000" cy="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9" name="フローチャート: 判断 468"/>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165287</xdr:rowOff>
    </xdr:from>
    <xdr:ext cx="534377" cy="259045"/>
    <xdr:sp macro="" textlink="">
      <xdr:nvSpPr>
        <xdr:cNvPr id="470" name="テキスト ボックス 469"/>
        <xdr:cNvSpPr txBox="1"/>
      </xdr:nvSpPr>
      <xdr:spPr>
        <a:xfrm>
          <a:off x="9372111" y="169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148233</xdr:rowOff>
    </xdr:from>
    <xdr:to>
      <xdr:col>45</xdr:col>
      <xdr:colOff>177800</xdr:colOff>
      <xdr:row>99</xdr:row>
      <xdr:rowOff>26769</xdr:rowOff>
    </xdr:to>
    <xdr:cxnSp macro="">
      <xdr:nvCxnSpPr>
        <xdr:cNvPr id="471" name="直線コネクタ 470"/>
        <xdr:cNvCxnSpPr/>
      </xdr:nvCxnSpPr>
      <xdr:spPr>
        <a:xfrm flipV="1">
          <a:off x="7861300" y="16950333"/>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2" name="フローチャート: 判断 471"/>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56339</xdr:rowOff>
    </xdr:from>
    <xdr:ext cx="534377" cy="259045"/>
    <xdr:sp macro="" textlink="">
      <xdr:nvSpPr>
        <xdr:cNvPr id="473" name="テキスト ボックス 472"/>
        <xdr:cNvSpPr txBox="1"/>
      </xdr:nvSpPr>
      <xdr:spPr>
        <a:xfrm>
          <a:off x="8483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26769</xdr:rowOff>
    </xdr:from>
    <xdr:to>
      <xdr:col>41</xdr:col>
      <xdr:colOff>50800</xdr:colOff>
      <xdr:row>99</xdr:row>
      <xdr:rowOff>38846</xdr:rowOff>
    </xdr:to>
    <xdr:cxnSp macro="">
      <xdr:nvCxnSpPr>
        <xdr:cNvPr id="474" name="直線コネクタ 473"/>
        <xdr:cNvCxnSpPr/>
      </xdr:nvCxnSpPr>
      <xdr:spPr>
        <a:xfrm flipV="1">
          <a:off x="6972300" y="17000319"/>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5" name="フローチャート: 判断 474"/>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66470</xdr:rowOff>
    </xdr:from>
    <xdr:ext cx="534377" cy="259045"/>
    <xdr:sp macro="" textlink="">
      <xdr:nvSpPr>
        <xdr:cNvPr id="476" name="テキスト ボックス 475"/>
        <xdr:cNvSpPr txBox="1"/>
      </xdr:nvSpPr>
      <xdr:spPr>
        <a:xfrm>
          <a:off x="7594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77" name="フローチャート: 判断 476"/>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79413</xdr:rowOff>
    </xdr:from>
    <xdr:ext cx="534377" cy="259045"/>
    <xdr:sp macro="" textlink="">
      <xdr:nvSpPr>
        <xdr:cNvPr id="478" name="テキスト ボックス 477"/>
        <xdr:cNvSpPr txBox="1"/>
      </xdr:nvSpPr>
      <xdr:spPr>
        <a:xfrm>
          <a:off x="6705111" y="16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82043</xdr:rowOff>
    </xdr:from>
    <xdr:to>
      <xdr:col>55</xdr:col>
      <xdr:colOff>50800</xdr:colOff>
      <xdr:row>99</xdr:row>
      <xdr:rowOff>12193</xdr:rowOff>
    </xdr:to>
    <xdr:sp macro="" textlink="">
      <xdr:nvSpPr>
        <xdr:cNvPr id="484" name="楕円 483"/>
        <xdr:cNvSpPr/>
      </xdr:nvSpPr>
      <xdr:spPr>
        <a:xfrm>
          <a:off x="10426700" y="16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41420</xdr:rowOff>
    </xdr:from>
    <xdr:ext cx="534377" cy="259045"/>
    <xdr:sp macro="" textlink="">
      <xdr:nvSpPr>
        <xdr:cNvPr id="485" name="土木費該当値テキスト"/>
        <xdr:cNvSpPr txBox="1"/>
      </xdr:nvSpPr>
      <xdr:spPr>
        <a:xfrm>
          <a:off x="10528300" y="166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52698</xdr:rowOff>
    </xdr:from>
    <xdr:to>
      <xdr:col>50</xdr:col>
      <xdr:colOff>165100</xdr:colOff>
      <xdr:row>98</xdr:row>
      <xdr:rowOff>154298</xdr:rowOff>
    </xdr:to>
    <xdr:sp macro="" textlink="">
      <xdr:nvSpPr>
        <xdr:cNvPr id="486" name="楕円 485"/>
        <xdr:cNvSpPr/>
      </xdr:nvSpPr>
      <xdr:spPr>
        <a:xfrm>
          <a:off x="9588500" y="168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170825</xdr:rowOff>
    </xdr:from>
    <xdr:ext cx="599010" cy="259045"/>
    <xdr:sp macro="" textlink="">
      <xdr:nvSpPr>
        <xdr:cNvPr id="487" name="テキスト ボックス 486"/>
        <xdr:cNvSpPr txBox="1"/>
      </xdr:nvSpPr>
      <xdr:spPr>
        <a:xfrm>
          <a:off x="9339795" y="166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97433</xdr:rowOff>
    </xdr:from>
    <xdr:to>
      <xdr:col>46</xdr:col>
      <xdr:colOff>38100</xdr:colOff>
      <xdr:row>99</xdr:row>
      <xdr:rowOff>27583</xdr:rowOff>
    </xdr:to>
    <xdr:sp macro="" textlink="">
      <xdr:nvSpPr>
        <xdr:cNvPr id="488" name="楕円 487"/>
        <xdr:cNvSpPr/>
      </xdr:nvSpPr>
      <xdr:spPr>
        <a:xfrm>
          <a:off x="8699500" y="168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44110</xdr:rowOff>
    </xdr:from>
    <xdr:ext cx="534377" cy="259045"/>
    <xdr:sp macro="" textlink="">
      <xdr:nvSpPr>
        <xdr:cNvPr id="489" name="テキスト ボックス 488"/>
        <xdr:cNvSpPr txBox="1"/>
      </xdr:nvSpPr>
      <xdr:spPr>
        <a:xfrm>
          <a:off x="8483111" y="1667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147419</xdr:rowOff>
    </xdr:from>
    <xdr:to>
      <xdr:col>41</xdr:col>
      <xdr:colOff>101600</xdr:colOff>
      <xdr:row>99</xdr:row>
      <xdr:rowOff>77569</xdr:rowOff>
    </xdr:to>
    <xdr:sp macro="" textlink="">
      <xdr:nvSpPr>
        <xdr:cNvPr id="490" name="楕円 489"/>
        <xdr:cNvSpPr/>
      </xdr:nvSpPr>
      <xdr:spPr>
        <a:xfrm>
          <a:off x="7810500" y="169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68696</xdr:rowOff>
    </xdr:from>
    <xdr:ext cx="534377" cy="259045"/>
    <xdr:sp macro="" textlink="">
      <xdr:nvSpPr>
        <xdr:cNvPr id="491" name="テキスト ボックス 490"/>
        <xdr:cNvSpPr txBox="1"/>
      </xdr:nvSpPr>
      <xdr:spPr>
        <a:xfrm>
          <a:off x="7594111" y="170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159496</xdr:rowOff>
    </xdr:from>
    <xdr:to>
      <xdr:col>36</xdr:col>
      <xdr:colOff>165100</xdr:colOff>
      <xdr:row>99</xdr:row>
      <xdr:rowOff>89646</xdr:rowOff>
    </xdr:to>
    <xdr:sp macro="" textlink="">
      <xdr:nvSpPr>
        <xdr:cNvPr id="492" name="楕円 491"/>
        <xdr:cNvSpPr/>
      </xdr:nvSpPr>
      <xdr:spPr>
        <a:xfrm>
          <a:off x="6921500" y="169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80773</xdr:rowOff>
    </xdr:from>
    <xdr:ext cx="534377" cy="259045"/>
    <xdr:sp macro="" textlink="">
      <xdr:nvSpPr>
        <xdr:cNvPr id="493" name="テキスト ボックス 492"/>
        <xdr:cNvSpPr txBox="1"/>
      </xdr:nvSpPr>
      <xdr:spPr>
        <a:xfrm>
          <a:off x="6705111" y="1705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6" name="直線コネクタ 515"/>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7"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18" name="直線コネクタ 517"/>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19"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0" name="直線コネクタ 519"/>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55164</xdr:rowOff>
    </xdr:from>
    <xdr:to>
      <xdr:col>85</xdr:col>
      <xdr:colOff>127000</xdr:colOff>
      <xdr:row>37</xdr:row>
      <xdr:rowOff>60056</xdr:rowOff>
    </xdr:to>
    <xdr:cxnSp macro="">
      <xdr:nvCxnSpPr>
        <xdr:cNvPr id="521" name="直線コネクタ 520"/>
        <xdr:cNvCxnSpPr/>
      </xdr:nvCxnSpPr>
      <xdr:spPr>
        <a:xfrm flipV="1">
          <a:off x="15481300" y="6398814"/>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77578</xdr:rowOff>
    </xdr:from>
    <xdr:ext cx="534377" cy="259045"/>
    <xdr:sp macro="" textlink="">
      <xdr:nvSpPr>
        <xdr:cNvPr id="522" name="消防費平均値テキスト"/>
        <xdr:cNvSpPr txBox="1"/>
      </xdr:nvSpPr>
      <xdr:spPr>
        <a:xfrm>
          <a:off x="16370300" y="590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3" name="フローチャート: 判断 522"/>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60056</xdr:rowOff>
    </xdr:from>
    <xdr:to>
      <xdr:col>81</xdr:col>
      <xdr:colOff>50800</xdr:colOff>
      <xdr:row>37</xdr:row>
      <xdr:rowOff>82001</xdr:rowOff>
    </xdr:to>
    <xdr:cxnSp macro="">
      <xdr:nvCxnSpPr>
        <xdr:cNvPr id="524" name="直線コネクタ 523"/>
        <xdr:cNvCxnSpPr/>
      </xdr:nvCxnSpPr>
      <xdr:spPr>
        <a:xfrm flipV="1">
          <a:off x="14592300" y="640370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5" name="フローチャート: 判断 524"/>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26" name="テキスト ボックス 525"/>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117983</xdr:rowOff>
    </xdr:from>
    <xdr:to>
      <xdr:col>76</xdr:col>
      <xdr:colOff>114300</xdr:colOff>
      <xdr:row>37</xdr:row>
      <xdr:rowOff>82001</xdr:rowOff>
    </xdr:to>
    <xdr:cxnSp macro="">
      <xdr:nvCxnSpPr>
        <xdr:cNvPr id="527" name="直線コネクタ 526"/>
        <xdr:cNvCxnSpPr/>
      </xdr:nvCxnSpPr>
      <xdr:spPr>
        <a:xfrm>
          <a:off x="13703300" y="6290183"/>
          <a:ext cx="889000" cy="13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28" name="フローチャート: 判断 527"/>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29" name="テキスト ボックス 528"/>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117983</xdr:rowOff>
    </xdr:from>
    <xdr:to>
      <xdr:col>71</xdr:col>
      <xdr:colOff>177800</xdr:colOff>
      <xdr:row>37</xdr:row>
      <xdr:rowOff>7844</xdr:rowOff>
    </xdr:to>
    <xdr:cxnSp macro="">
      <xdr:nvCxnSpPr>
        <xdr:cNvPr id="530" name="直線コネクタ 529"/>
        <xdr:cNvCxnSpPr/>
      </xdr:nvCxnSpPr>
      <xdr:spPr>
        <a:xfrm flipV="1">
          <a:off x="12814300" y="6290183"/>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144358</xdr:rowOff>
    </xdr:from>
    <xdr:to>
      <xdr:col>72</xdr:col>
      <xdr:colOff>38100</xdr:colOff>
      <xdr:row>35</xdr:row>
      <xdr:rowOff>74508</xdr:rowOff>
    </xdr:to>
    <xdr:sp macro="" textlink="">
      <xdr:nvSpPr>
        <xdr:cNvPr id="531" name="フローチャート: 判断 530"/>
        <xdr:cNvSpPr/>
      </xdr:nvSpPr>
      <xdr:spPr>
        <a:xfrm>
          <a:off x="13652500" y="59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91035</xdr:rowOff>
    </xdr:from>
    <xdr:ext cx="534377" cy="259045"/>
    <xdr:sp macro="" textlink="">
      <xdr:nvSpPr>
        <xdr:cNvPr id="532" name="テキスト ボックス 531"/>
        <xdr:cNvSpPr txBox="1"/>
      </xdr:nvSpPr>
      <xdr:spPr>
        <a:xfrm>
          <a:off x="13436111" y="57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19451</xdr:rowOff>
    </xdr:from>
    <xdr:to>
      <xdr:col>67</xdr:col>
      <xdr:colOff>101600</xdr:colOff>
      <xdr:row>35</xdr:row>
      <xdr:rowOff>121051</xdr:rowOff>
    </xdr:to>
    <xdr:sp macro="" textlink="">
      <xdr:nvSpPr>
        <xdr:cNvPr id="533" name="フローチャート: 判断 532"/>
        <xdr:cNvSpPr/>
      </xdr:nvSpPr>
      <xdr:spPr>
        <a:xfrm>
          <a:off x="12763500" y="60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137578</xdr:rowOff>
    </xdr:from>
    <xdr:ext cx="534377" cy="259045"/>
    <xdr:sp macro="" textlink="">
      <xdr:nvSpPr>
        <xdr:cNvPr id="534" name="テキスト ボックス 533"/>
        <xdr:cNvSpPr txBox="1"/>
      </xdr:nvSpPr>
      <xdr:spPr>
        <a:xfrm>
          <a:off x="12547111" y="57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4364</xdr:rowOff>
    </xdr:from>
    <xdr:to>
      <xdr:col>85</xdr:col>
      <xdr:colOff>177800</xdr:colOff>
      <xdr:row>37</xdr:row>
      <xdr:rowOff>105964</xdr:rowOff>
    </xdr:to>
    <xdr:sp macro="" textlink="">
      <xdr:nvSpPr>
        <xdr:cNvPr id="540" name="楕円 539"/>
        <xdr:cNvSpPr/>
      </xdr:nvSpPr>
      <xdr:spPr>
        <a:xfrm>
          <a:off x="16268700" y="63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154241</xdr:rowOff>
    </xdr:from>
    <xdr:ext cx="534377" cy="259045"/>
    <xdr:sp macro="" textlink="">
      <xdr:nvSpPr>
        <xdr:cNvPr id="541" name="消防費該当値テキスト"/>
        <xdr:cNvSpPr txBox="1"/>
      </xdr:nvSpPr>
      <xdr:spPr>
        <a:xfrm>
          <a:off x="16370300" y="632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9256</xdr:rowOff>
    </xdr:from>
    <xdr:to>
      <xdr:col>81</xdr:col>
      <xdr:colOff>101600</xdr:colOff>
      <xdr:row>37</xdr:row>
      <xdr:rowOff>110856</xdr:rowOff>
    </xdr:to>
    <xdr:sp macro="" textlink="">
      <xdr:nvSpPr>
        <xdr:cNvPr id="542" name="楕円 541"/>
        <xdr:cNvSpPr/>
      </xdr:nvSpPr>
      <xdr:spPr>
        <a:xfrm>
          <a:off x="15430500" y="63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101983</xdr:rowOff>
    </xdr:from>
    <xdr:ext cx="534377" cy="259045"/>
    <xdr:sp macro="" textlink="">
      <xdr:nvSpPr>
        <xdr:cNvPr id="543" name="テキスト ボックス 542"/>
        <xdr:cNvSpPr txBox="1"/>
      </xdr:nvSpPr>
      <xdr:spPr>
        <a:xfrm>
          <a:off x="15214111" y="6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31201</xdr:rowOff>
    </xdr:from>
    <xdr:to>
      <xdr:col>76</xdr:col>
      <xdr:colOff>165100</xdr:colOff>
      <xdr:row>37</xdr:row>
      <xdr:rowOff>132801</xdr:rowOff>
    </xdr:to>
    <xdr:sp macro="" textlink="">
      <xdr:nvSpPr>
        <xdr:cNvPr id="544" name="楕円 543"/>
        <xdr:cNvSpPr/>
      </xdr:nvSpPr>
      <xdr:spPr>
        <a:xfrm>
          <a:off x="14541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123928</xdr:rowOff>
    </xdr:from>
    <xdr:ext cx="534377" cy="259045"/>
    <xdr:sp macro="" textlink="">
      <xdr:nvSpPr>
        <xdr:cNvPr id="545" name="テキスト ボックス 544"/>
        <xdr:cNvSpPr txBox="1"/>
      </xdr:nvSpPr>
      <xdr:spPr>
        <a:xfrm>
          <a:off x="14325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67183</xdr:rowOff>
    </xdr:from>
    <xdr:to>
      <xdr:col>72</xdr:col>
      <xdr:colOff>38100</xdr:colOff>
      <xdr:row>36</xdr:row>
      <xdr:rowOff>168783</xdr:rowOff>
    </xdr:to>
    <xdr:sp macro="" textlink="">
      <xdr:nvSpPr>
        <xdr:cNvPr id="546" name="楕円 545"/>
        <xdr:cNvSpPr/>
      </xdr:nvSpPr>
      <xdr:spPr>
        <a:xfrm>
          <a:off x="13652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159910</xdr:rowOff>
    </xdr:from>
    <xdr:ext cx="534377" cy="259045"/>
    <xdr:sp macro="" textlink="">
      <xdr:nvSpPr>
        <xdr:cNvPr id="547" name="テキスト ボックス 546"/>
        <xdr:cNvSpPr txBox="1"/>
      </xdr:nvSpPr>
      <xdr:spPr>
        <a:xfrm>
          <a:off x="13436111" y="63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128494</xdr:rowOff>
    </xdr:from>
    <xdr:to>
      <xdr:col>67</xdr:col>
      <xdr:colOff>101600</xdr:colOff>
      <xdr:row>37</xdr:row>
      <xdr:rowOff>58644</xdr:rowOff>
    </xdr:to>
    <xdr:sp macro="" textlink="">
      <xdr:nvSpPr>
        <xdr:cNvPr id="548" name="楕円 547"/>
        <xdr:cNvSpPr/>
      </xdr:nvSpPr>
      <xdr:spPr>
        <a:xfrm>
          <a:off x="12763500" y="63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49771</xdr:rowOff>
    </xdr:from>
    <xdr:ext cx="534377" cy="259045"/>
    <xdr:sp macro="" textlink="">
      <xdr:nvSpPr>
        <xdr:cNvPr id="549" name="テキスト ボックス 548"/>
        <xdr:cNvSpPr txBox="1"/>
      </xdr:nvSpPr>
      <xdr:spPr>
        <a:xfrm>
          <a:off x="12547111" y="639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4" name="直線コネクタ 573"/>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5" name="教育費最小値テキスト"/>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76" name="直線コネクタ 575"/>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77" name="教育費最大値テキスト"/>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78" name="直線コネクタ 577"/>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4255</xdr:rowOff>
    </xdr:from>
    <xdr:to>
      <xdr:col>85</xdr:col>
      <xdr:colOff>127000</xdr:colOff>
      <xdr:row>57</xdr:row>
      <xdr:rowOff>44793</xdr:rowOff>
    </xdr:to>
    <xdr:cxnSp macro="">
      <xdr:nvCxnSpPr>
        <xdr:cNvPr id="579" name="直線コネクタ 578"/>
        <xdr:cNvCxnSpPr/>
      </xdr:nvCxnSpPr>
      <xdr:spPr>
        <a:xfrm>
          <a:off x="15481300" y="9605455"/>
          <a:ext cx="8382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169442</xdr:rowOff>
    </xdr:from>
    <xdr:ext cx="534377" cy="259045"/>
    <xdr:sp macro="" textlink="">
      <xdr:nvSpPr>
        <xdr:cNvPr id="580" name="教育費平均値テキスト"/>
        <xdr:cNvSpPr txBox="1"/>
      </xdr:nvSpPr>
      <xdr:spPr>
        <a:xfrm>
          <a:off x="16370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1" name="フローチャート: 判断 580"/>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10693</xdr:rowOff>
    </xdr:from>
    <xdr:to>
      <xdr:col>81</xdr:col>
      <xdr:colOff>50800</xdr:colOff>
      <xdr:row>56</xdr:row>
      <xdr:rowOff>4255</xdr:rowOff>
    </xdr:to>
    <xdr:cxnSp macro="">
      <xdr:nvCxnSpPr>
        <xdr:cNvPr id="582" name="直線コネクタ 581"/>
        <xdr:cNvCxnSpPr/>
      </xdr:nvCxnSpPr>
      <xdr:spPr>
        <a:xfrm>
          <a:off x="14592300" y="9268993"/>
          <a:ext cx="889000" cy="3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3" name="フローチャート: 判断 582"/>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69352</xdr:rowOff>
    </xdr:from>
    <xdr:ext cx="534377" cy="259045"/>
    <xdr:sp macro="" textlink="">
      <xdr:nvSpPr>
        <xdr:cNvPr id="584" name="テキスト ボックス 583"/>
        <xdr:cNvSpPr txBox="1"/>
      </xdr:nvSpPr>
      <xdr:spPr>
        <a:xfrm>
          <a:off x="15214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10693</xdr:rowOff>
    </xdr:from>
    <xdr:to>
      <xdr:col>76</xdr:col>
      <xdr:colOff>114300</xdr:colOff>
      <xdr:row>54</xdr:row>
      <xdr:rowOff>19418</xdr:rowOff>
    </xdr:to>
    <xdr:cxnSp macro="">
      <xdr:nvCxnSpPr>
        <xdr:cNvPr id="585" name="直線コネクタ 584"/>
        <xdr:cNvCxnSpPr/>
      </xdr:nvCxnSpPr>
      <xdr:spPr>
        <a:xfrm flipV="1">
          <a:off x="13703300" y="926899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86" name="フローチャート: 判断 585"/>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19835</xdr:rowOff>
    </xdr:from>
    <xdr:ext cx="534377" cy="259045"/>
    <xdr:sp macro="" textlink="">
      <xdr:nvSpPr>
        <xdr:cNvPr id="587" name="テキスト ボックス 586"/>
        <xdr:cNvSpPr txBox="1"/>
      </xdr:nvSpPr>
      <xdr:spPr>
        <a:xfrm>
          <a:off x="14325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19418</xdr:rowOff>
    </xdr:from>
    <xdr:to>
      <xdr:col>71</xdr:col>
      <xdr:colOff>177800</xdr:colOff>
      <xdr:row>57</xdr:row>
      <xdr:rowOff>64129</xdr:rowOff>
    </xdr:to>
    <xdr:cxnSp macro="">
      <xdr:nvCxnSpPr>
        <xdr:cNvPr id="588" name="直線コネクタ 587"/>
        <xdr:cNvCxnSpPr/>
      </xdr:nvCxnSpPr>
      <xdr:spPr>
        <a:xfrm flipV="1">
          <a:off x="12814300" y="9277718"/>
          <a:ext cx="889000" cy="55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89" name="フローチャート: 判断 588"/>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16730</xdr:rowOff>
    </xdr:from>
    <xdr:ext cx="534377" cy="259045"/>
    <xdr:sp macro="" textlink="">
      <xdr:nvSpPr>
        <xdr:cNvPr id="590" name="テキスト ボックス 589"/>
        <xdr:cNvSpPr txBox="1"/>
      </xdr:nvSpPr>
      <xdr:spPr>
        <a:xfrm>
          <a:off x="13436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91" name="フローチャート: 判断 590"/>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133456</xdr:rowOff>
    </xdr:from>
    <xdr:ext cx="534377" cy="259045"/>
    <xdr:sp macro="" textlink="">
      <xdr:nvSpPr>
        <xdr:cNvPr id="592" name="テキスト ボックス 591"/>
        <xdr:cNvSpPr txBox="1"/>
      </xdr:nvSpPr>
      <xdr:spPr>
        <a:xfrm>
          <a:off x="12547111" y="92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165443</xdr:rowOff>
    </xdr:from>
    <xdr:to>
      <xdr:col>85</xdr:col>
      <xdr:colOff>177800</xdr:colOff>
      <xdr:row>57</xdr:row>
      <xdr:rowOff>95593</xdr:rowOff>
    </xdr:to>
    <xdr:sp macro="" textlink="">
      <xdr:nvSpPr>
        <xdr:cNvPr id="598" name="楕円 597"/>
        <xdr:cNvSpPr/>
      </xdr:nvSpPr>
      <xdr:spPr>
        <a:xfrm>
          <a:off x="16268700" y="97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143870</xdr:rowOff>
    </xdr:from>
    <xdr:ext cx="534377" cy="259045"/>
    <xdr:sp macro="" textlink="">
      <xdr:nvSpPr>
        <xdr:cNvPr id="599" name="教育費該当値テキスト"/>
        <xdr:cNvSpPr txBox="1"/>
      </xdr:nvSpPr>
      <xdr:spPr>
        <a:xfrm>
          <a:off x="16370300" y="97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124905</xdr:rowOff>
    </xdr:from>
    <xdr:to>
      <xdr:col>81</xdr:col>
      <xdr:colOff>101600</xdr:colOff>
      <xdr:row>56</xdr:row>
      <xdr:rowOff>55055</xdr:rowOff>
    </xdr:to>
    <xdr:sp macro="" textlink="">
      <xdr:nvSpPr>
        <xdr:cNvPr id="600" name="楕円 599"/>
        <xdr:cNvSpPr/>
      </xdr:nvSpPr>
      <xdr:spPr>
        <a:xfrm>
          <a:off x="15430500" y="95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46182</xdr:rowOff>
    </xdr:from>
    <xdr:ext cx="534377" cy="259045"/>
    <xdr:sp macro="" textlink="">
      <xdr:nvSpPr>
        <xdr:cNvPr id="601" name="テキスト ボックス 600"/>
        <xdr:cNvSpPr txBox="1"/>
      </xdr:nvSpPr>
      <xdr:spPr>
        <a:xfrm>
          <a:off x="15214111" y="96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131343</xdr:rowOff>
    </xdr:from>
    <xdr:to>
      <xdr:col>76</xdr:col>
      <xdr:colOff>165100</xdr:colOff>
      <xdr:row>54</xdr:row>
      <xdr:rowOff>61493</xdr:rowOff>
    </xdr:to>
    <xdr:sp macro="" textlink="">
      <xdr:nvSpPr>
        <xdr:cNvPr id="602" name="楕円 601"/>
        <xdr:cNvSpPr/>
      </xdr:nvSpPr>
      <xdr:spPr>
        <a:xfrm>
          <a:off x="14541500" y="92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78020</xdr:rowOff>
    </xdr:from>
    <xdr:ext cx="534377" cy="259045"/>
    <xdr:sp macro="" textlink="">
      <xdr:nvSpPr>
        <xdr:cNvPr id="603" name="テキスト ボックス 602"/>
        <xdr:cNvSpPr txBox="1"/>
      </xdr:nvSpPr>
      <xdr:spPr>
        <a:xfrm>
          <a:off x="14325111" y="89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140068</xdr:rowOff>
    </xdr:from>
    <xdr:to>
      <xdr:col>72</xdr:col>
      <xdr:colOff>38100</xdr:colOff>
      <xdr:row>54</xdr:row>
      <xdr:rowOff>70218</xdr:rowOff>
    </xdr:to>
    <xdr:sp macro="" textlink="">
      <xdr:nvSpPr>
        <xdr:cNvPr id="604" name="楕円 603"/>
        <xdr:cNvSpPr/>
      </xdr:nvSpPr>
      <xdr:spPr>
        <a:xfrm>
          <a:off x="13652500" y="92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86745</xdr:rowOff>
    </xdr:from>
    <xdr:ext cx="534377" cy="259045"/>
    <xdr:sp macro="" textlink="">
      <xdr:nvSpPr>
        <xdr:cNvPr id="605" name="テキスト ボックス 604"/>
        <xdr:cNvSpPr txBox="1"/>
      </xdr:nvSpPr>
      <xdr:spPr>
        <a:xfrm>
          <a:off x="13436111" y="900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13329</xdr:rowOff>
    </xdr:from>
    <xdr:to>
      <xdr:col>67</xdr:col>
      <xdr:colOff>101600</xdr:colOff>
      <xdr:row>57</xdr:row>
      <xdr:rowOff>114929</xdr:rowOff>
    </xdr:to>
    <xdr:sp macro="" textlink="">
      <xdr:nvSpPr>
        <xdr:cNvPr id="606" name="楕円 605"/>
        <xdr:cNvSpPr/>
      </xdr:nvSpPr>
      <xdr:spPr>
        <a:xfrm>
          <a:off x="12763500" y="97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106056</xdr:rowOff>
    </xdr:from>
    <xdr:ext cx="534377" cy="259045"/>
    <xdr:sp macro="" textlink="">
      <xdr:nvSpPr>
        <xdr:cNvPr id="607" name="テキスト ボックス 606"/>
        <xdr:cNvSpPr txBox="1"/>
      </xdr:nvSpPr>
      <xdr:spPr>
        <a:xfrm>
          <a:off x="12547111" y="98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1" name="直線コネクタ 630"/>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4"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5" name="直線コネクタ 634"/>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35325</xdr:rowOff>
    </xdr:from>
    <xdr:to>
      <xdr:col>85</xdr:col>
      <xdr:colOff>127000</xdr:colOff>
      <xdr:row>79</xdr:row>
      <xdr:rowOff>44450</xdr:rowOff>
    </xdr:to>
    <xdr:cxnSp macro="">
      <xdr:nvCxnSpPr>
        <xdr:cNvPr id="636" name="直線コネクタ 635"/>
        <xdr:cNvCxnSpPr/>
      </xdr:nvCxnSpPr>
      <xdr:spPr>
        <a:xfrm flipV="1">
          <a:off x="15481300" y="13579875"/>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7"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38" name="フローチャート: 判断 637"/>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41517</xdr:rowOff>
    </xdr:from>
    <xdr:to>
      <xdr:col>81</xdr:col>
      <xdr:colOff>50800</xdr:colOff>
      <xdr:row>79</xdr:row>
      <xdr:rowOff>44450</xdr:rowOff>
    </xdr:to>
    <xdr:cxnSp macro="">
      <xdr:nvCxnSpPr>
        <xdr:cNvPr id="639" name="直線コネクタ 638"/>
        <xdr:cNvCxnSpPr/>
      </xdr:nvCxnSpPr>
      <xdr:spPr>
        <a:xfrm>
          <a:off x="14592300" y="13586067"/>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0" name="フローチャート: 判断 639"/>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1" name="テキスト ボックス 640"/>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41517</xdr:rowOff>
    </xdr:from>
    <xdr:to>
      <xdr:col>76</xdr:col>
      <xdr:colOff>114300</xdr:colOff>
      <xdr:row>79</xdr:row>
      <xdr:rowOff>42678</xdr:rowOff>
    </xdr:to>
    <xdr:cxnSp macro="">
      <xdr:nvCxnSpPr>
        <xdr:cNvPr id="642" name="直線コネクタ 641"/>
        <xdr:cNvCxnSpPr/>
      </xdr:nvCxnSpPr>
      <xdr:spPr>
        <a:xfrm flipV="1">
          <a:off x="13703300" y="13586067"/>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3" name="フローチャート: 判断 642"/>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44" name="テキスト ボックス 643"/>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40526</xdr:rowOff>
    </xdr:from>
    <xdr:to>
      <xdr:col>71</xdr:col>
      <xdr:colOff>177800</xdr:colOff>
      <xdr:row>79</xdr:row>
      <xdr:rowOff>42678</xdr:rowOff>
    </xdr:to>
    <xdr:cxnSp macro="">
      <xdr:nvCxnSpPr>
        <xdr:cNvPr id="645" name="直線コネクタ 644"/>
        <xdr:cNvCxnSpPr/>
      </xdr:nvCxnSpPr>
      <xdr:spPr>
        <a:xfrm>
          <a:off x="12814300" y="13585076"/>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46" name="フローチャート: 判断 645"/>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44530</xdr:rowOff>
    </xdr:from>
    <xdr:ext cx="469744" cy="259045"/>
    <xdr:sp macro="" textlink="">
      <xdr:nvSpPr>
        <xdr:cNvPr id="647" name="テキスト ボックス 646"/>
        <xdr:cNvSpPr txBox="1"/>
      </xdr:nvSpPr>
      <xdr:spPr>
        <a:xfrm>
          <a:off x="13468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48" name="フローチャート: 判断 647"/>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48093</xdr:rowOff>
    </xdr:from>
    <xdr:ext cx="469744" cy="259045"/>
    <xdr:sp macro="" textlink="">
      <xdr:nvSpPr>
        <xdr:cNvPr id="649" name="テキスト ボックス 648"/>
        <xdr:cNvSpPr txBox="1"/>
      </xdr:nvSpPr>
      <xdr:spPr>
        <a:xfrm>
          <a:off x="12579428" y="13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155975</xdr:rowOff>
    </xdr:from>
    <xdr:to>
      <xdr:col>85</xdr:col>
      <xdr:colOff>177800</xdr:colOff>
      <xdr:row>79</xdr:row>
      <xdr:rowOff>86125</xdr:rowOff>
    </xdr:to>
    <xdr:sp macro="" textlink="">
      <xdr:nvSpPr>
        <xdr:cNvPr id="655" name="楕円 654"/>
        <xdr:cNvSpPr/>
      </xdr:nvSpPr>
      <xdr:spPr>
        <a:xfrm>
          <a:off x="16268700" y="135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70902</xdr:rowOff>
    </xdr:from>
    <xdr:ext cx="378565" cy="259045"/>
    <xdr:sp macro="" textlink="">
      <xdr:nvSpPr>
        <xdr:cNvPr id="656" name="災害復旧費該当値テキスト"/>
        <xdr:cNvSpPr txBox="1"/>
      </xdr:nvSpPr>
      <xdr:spPr>
        <a:xfrm>
          <a:off x="16370300" y="134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162167</xdr:rowOff>
    </xdr:from>
    <xdr:to>
      <xdr:col>76</xdr:col>
      <xdr:colOff>165100</xdr:colOff>
      <xdr:row>79</xdr:row>
      <xdr:rowOff>92317</xdr:rowOff>
    </xdr:to>
    <xdr:sp macro="" textlink="">
      <xdr:nvSpPr>
        <xdr:cNvPr id="659" name="楕円 658"/>
        <xdr:cNvSpPr/>
      </xdr:nvSpPr>
      <xdr:spPr>
        <a:xfrm>
          <a:off x="14541500" y="135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83444</xdr:rowOff>
    </xdr:from>
    <xdr:ext cx="378565" cy="259045"/>
    <xdr:sp macro="" textlink="">
      <xdr:nvSpPr>
        <xdr:cNvPr id="660" name="テキスト ボックス 659"/>
        <xdr:cNvSpPr txBox="1"/>
      </xdr:nvSpPr>
      <xdr:spPr>
        <a:xfrm>
          <a:off x="14403017" y="1362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163328</xdr:rowOff>
    </xdr:from>
    <xdr:to>
      <xdr:col>72</xdr:col>
      <xdr:colOff>38100</xdr:colOff>
      <xdr:row>79</xdr:row>
      <xdr:rowOff>93478</xdr:rowOff>
    </xdr:to>
    <xdr:sp macro="" textlink="">
      <xdr:nvSpPr>
        <xdr:cNvPr id="661" name="楕円 660"/>
        <xdr:cNvSpPr/>
      </xdr:nvSpPr>
      <xdr:spPr>
        <a:xfrm>
          <a:off x="13652500" y="13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84605</xdr:rowOff>
    </xdr:from>
    <xdr:ext cx="313932" cy="259045"/>
    <xdr:sp macro="" textlink="">
      <xdr:nvSpPr>
        <xdr:cNvPr id="662" name="テキスト ボックス 661"/>
        <xdr:cNvSpPr txBox="1"/>
      </xdr:nvSpPr>
      <xdr:spPr>
        <a:xfrm>
          <a:off x="13546333" y="13629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161176</xdr:rowOff>
    </xdr:from>
    <xdr:to>
      <xdr:col>67</xdr:col>
      <xdr:colOff>101600</xdr:colOff>
      <xdr:row>79</xdr:row>
      <xdr:rowOff>91326</xdr:rowOff>
    </xdr:to>
    <xdr:sp macro="" textlink="">
      <xdr:nvSpPr>
        <xdr:cNvPr id="663" name="楕円 662"/>
        <xdr:cNvSpPr/>
      </xdr:nvSpPr>
      <xdr:spPr>
        <a:xfrm>
          <a:off x="12763500" y="13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82453</xdr:rowOff>
    </xdr:from>
    <xdr:ext cx="378565" cy="259045"/>
    <xdr:sp macro="" textlink="">
      <xdr:nvSpPr>
        <xdr:cNvPr id="664" name="テキスト ボックス 663"/>
        <xdr:cNvSpPr txBox="1"/>
      </xdr:nvSpPr>
      <xdr:spPr>
        <a:xfrm>
          <a:off x="12625017" y="1362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7" name="直線コネクタ 686"/>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88"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89" name="直線コネクタ 688"/>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0"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1" name="直線コネクタ 690"/>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54722</xdr:rowOff>
    </xdr:from>
    <xdr:to>
      <xdr:col>85</xdr:col>
      <xdr:colOff>127000</xdr:colOff>
      <xdr:row>97</xdr:row>
      <xdr:rowOff>87534</xdr:rowOff>
    </xdr:to>
    <xdr:cxnSp macro="">
      <xdr:nvCxnSpPr>
        <xdr:cNvPr id="692" name="直線コネクタ 691"/>
        <xdr:cNvCxnSpPr/>
      </xdr:nvCxnSpPr>
      <xdr:spPr>
        <a:xfrm flipV="1">
          <a:off x="15481300" y="16685372"/>
          <a:ext cx="8382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3" name="公債費平均値テキスト"/>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4" name="フローチャート: 判断 693"/>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87534</xdr:rowOff>
    </xdr:from>
    <xdr:to>
      <xdr:col>81</xdr:col>
      <xdr:colOff>50800</xdr:colOff>
      <xdr:row>97</xdr:row>
      <xdr:rowOff>108138</xdr:rowOff>
    </xdr:to>
    <xdr:cxnSp macro="">
      <xdr:nvCxnSpPr>
        <xdr:cNvPr id="695" name="直線コネクタ 694"/>
        <xdr:cNvCxnSpPr/>
      </xdr:nvCxnSpPr>
      <xdr:spPr>
        <a:xfrm flipV="1">
          <a:off x="14592300" y="16718184"/>
          <a:ext cx="889000" cy="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6" name="フローチャート: 判断 695"/>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7" name="テキスト ボックス 696"/>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108138</xdr:rowOff>
    </xdr:from>
    <xdr:to>
      <xdr:col>76</xdr:col>
      <xdr:colOff>114300</xdr:colOff>
      <xdr:row>97</xdr:row>
      <xdr:rowOff>108671</xdr:rowOff>
    </xdr:to>
    <xdr:cxnSp macro="">
      <xdr:nvCxnSpPr>
        <xdr:cNvPr id="698" name="直線コネクタ 697"/>
        <xdr:cNvCxnSpPr/>
      </xdr:nvCxnSpPr>
      <xdr:spPr>
        <a:xfrm flipV="1">
          <a:off x="13703300" y="1673878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699" name="フローチャート: 判断 698"/>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700" name="テキスト ボックス 699"/>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108671</xdr:rowOff>
    </xdr:from>
    <xdr:to>
      <xdr:col>71</xdr:col>
      <xdr:colOff>177800</xdr:colOff>
      <xdr:row>97</xdr:row>
      <xdr:rowOff>126761</xdr:rowOff>
    </xdr:to>
    <xdr:cxnSp macro="">
      <xdr:nvCxnSpPr>
        <xdr:cNvPr id="701" name="直線コネクタ 700"/>
        <xdr:cNvCxnSpPr/>
      </xdr:nvCxnSpPr>
      <xdr:spPr>
        <a:xfrm flipV="1">
          <a:off x="12814300" y="16739321"/>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2" name="フローチャート: 判断 701"/>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1988</xdr:rowOff>
    </xdr:from>
    <xdr:ext cx="534377" cy="259045"/>
    <xdr:sp macro="" textlink="">
      <xdr:nvSpPr>
        <xdr:cNvPr id="703" name="テキスト ボックス 702"/>
        <xdr:cNvSpPr txBox="1"/>
      </xdr:nvSpPr>
      <xdr:spPr>
        <a:xfrm>
          <a:off x="13436111" y="162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4" name="フローチャート: 判断 703"/>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139575</xdr:rowOff>
    </xdr:from>
    <xdr:ext cx="534377" cy="259045"/>
    <xdr:sp macro="" textlink="">
      <xdr:nvSpPr>
        <xdr:cNvPr id="705" name="テキスト ボックス 704"/>
        <xdr:cNvSpPr txBox="1"/>
      </xdr:nvSpPr>
      <xdr:spPr>
        <a:xfrm>
          <a:off x="12547111" y="162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3922</xdr:rowOff>
    </xdr:from>
    <xdr:to>
      <xdr:col>85</xdr:col>
      <xdr:colOff>177800</xdr:colOff>
      <xdr:row>97</xdr:row>
      <xdr:rowOff>105522</xdr:rowOff>
    </xdr:to>
    <xdr:sp macro="" textlink="">
      <xdr:nvSpPr>
        <xdr:cNvPr id="711" name="楕円 710"/>
        <xdr:cNvSpPr/>
      </xdr:nvSpPr>
      <xdr:spPr>
        <a:xfrm>
          <a:off x="16268700" y="166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153799</xdr:rowOff>
    </xdr:from>
    <xdr:ext cx="534377" cy="259045"/>
    <xdr:sp macro="" textlink="">
      <xdr:nvSpPr>
        <xdr:cNvPr id="712" name="公債費該当値テキスト"/>
        <xdr:cNvSpPr txBox="1"/>
      </xdr:nvSpPr>
      <xdr:spPr>
        <a:xfrm>
          <a:off x="16370300" y="166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36734</xdr:rowOff>
    </xdr:from>
    <xdr:to>
      <xdr:col>81</xdr:col>
      <xdr:colOff>101600</xdr:colOff>
      <xdr:row>97</xdr:row>
      <xdr:rowOff>138334</xdr:rowOff>
    </xdr:to>
    <xdr:sp macro="" textlink="">
      <xdr:nvSpPr>
        <xdr:cNvPr id="713" name="楕円 712"/>
        <xdr:cNvSpPr/>
      </xdr:nvSpPr>
      <xdr:spPr>
        <a:xfrm>
          <a:off x="15430500" y="166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129461</xdr:rowOff>
    </xdr:from>
    <xdr:ext cx="534377" cy="259045"/>
    <xdr:sp macro="" textlink="">
      <xdr:nvSpPr>
        <xdr:cNvPr id="714" name="テキスト ボックス 713"/>
        <xdr:cNvSpPr txBox="1"/>
      </xdr:nvSpPr>
      <xdr:spPr>
        <a:xfrm>
          <a:off x="15214111" y="167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57338</xdr:rowOff>
    </xdr:from>
    <xdr:to>
      <xdr:col>76</xdr:col>
      <xdr:colOff>165100</xdr:colOff>
      <xdr:row>97</xdr:row>
      <xdr:rowOff>158938</xdr:rowOff>
    </xdr:to>
    <xdr:sp macro="" textlink="">
      <xdr:nvSpPr>
        <xdr:cNvPr id="715" name="楕円 714"/>
        <xdr:cNvSpPr/>
      </xdr:nvSpPr>
      <xdr:spPr>
        <a:xfrm>
          <a:off x="14541500" y="1668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150065</xdr:rowOff>
    </xdr:from>
    <xdr:ext cx="534377" cy="259045"/>
    <xdr:sp macro="" textlink="">
      <xdr:nvSpPr>
        <xdr:cNvPr id="716" name="テキスト ボックス 715"/>
        <xdr:cNvSpPr txBox="1"/>
      </xdr:nvSpPr>
      <xdr:spPr>
        <a:xfrm>
          <a:off x="14325111" y="1678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57871</xdr:rowOff>
    </xdr:from>
    <xdr:to>
      <xdr:col>72</xdr:col>
      <xdr:colOff>38100</xdr:colOff>
      <xdr:row>97</xdr:row>
      <xdr:rowOff>159471</xdr:rowOff>
    </xdr:to>
    <xdr:sp macro="" textlink="">
      <xdr:nvSpPr>
        <xdr:cNvPr id="717" name="楕円 716"/>
        <xdr:cNvSpPr/>
      </xdr:nvSpPr>
      <xdr:spPr>
        <a:xfrm>
          <a:off x="13652500" y="166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150598</xdr:rowOff>
    </xdr:from>
    <xdr:ext cx="534377" cy="259045"/>
    <xdr:sp macro="" textlink="">
      <xdr:nvSpPr>
        <xdr:cNvPr id="718" name="テキスト ボックス 717"/>
        <xdr:cNvSpPr txBox="1"/>
      </xdr:nvSpPr>
      <xdr:spPr>
        <a:xfrm>
          <a:off x="13436111" y="167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75961</xdr:rowOff>
    </xdr:from>
    <xdr:to>
      <xdr:col>67</xdr:col>
      <xdr:colOff>101600</xdr:colOff>
      <xdr:row>98</xdr:row>
      <xdr:rowOff>6111</xdr:rowOff>
    </xdr:to>
    <xdr:sp macro="" textlink="">
      <xdr:nvSpPr>
        <xdr:cNvPr id="719" name="楕円 718"/>
        <xdr:cNvSpPr/>
      </xdr:nvSpPr>
      <xdr:spPr>
        <a:xfrm>
          <a:off x="12763500" y="167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168688</xdr:rowOff>
    </xdr:from>
    <xdr:ext cx="534377" cy="259045"/>
    <xdr:sp macro="" textlink="">
      <xdr:nvSpPr>
        <xdr:cNvPr id="720" name="テキスト ボックス 719"/>
        <xdr:cNvSpPr txBox="1"/>
      </xdr:nvSpPr>
      <xdr:spPr>
        <a:xfrm>
          <a:off x="12547111" y="167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4" name="直線コネクタ 743"/>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5"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7"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48" name="直線コネクタ 747"/>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0"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1" name="フローチャート: 判断 750"/>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3" name="フローチャート: 判断 752"/>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4" name="テキスト ボックス 753"/>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6" name="フローチャート: 判断 755"/>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7" name="テキスト ボックス 756"/>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59" name="フローチャート: 判断 758"/>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0" name="テキスト ボックス 759"/>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1" name="フローチャート: 判断 760"/>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2" name="テキスト ボックス 761"/>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69"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5,736</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とほぼ同額となっている。平成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月より議員定数が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人となり、平成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5,700</a:t>
          </a:r>
          <a:r>
            <a:rPr kumimoji="1" lang="ja-JP" altLang="ja-JP" sz="1100">
              <a:solidFill>
                <a:schemeClr val="dk1"/>
              </a:solidFill>
              <a:effectLst/>
              <a:latin typeface="+mn-lt"/>
              <a:ea typeface="+mn-ea"/>
              <a:cs typeface="+mn-cs"/>
            </a:rPr>
            <a:t>円台で推移している。総務費は、住民一人当たり</a:t>
          </a:r>
          <a:r>
            <a:rPr kumimoji="1" lang="en-US" altLang="ja-JP" sz="1100">
              <a:solidFill>
                <a:schemeClr val="dk1"/>
              </a:solidFill>
              <a:effectLst/>
              <a:latin typeface="+mn-lt"/>
              <a:ea typeface="+mn-ea"/>
              <a:cs typeface="+mn-cs"/>
            </a:rPr>
            <a:t>51,649</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より低くなっている。</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1,204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いるのは、</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基金積立金の</a:t>
          </a:r>
          <a:r>
            <a:rPr kumimoji="1" lang="ja-JP" altLang="en-US" sz="1100">
              <a:solidFill>
                <a:schemeClr val="dk1"/>
              </a:solidFill>
              <a:effectLst/>
              <a:latin typeface="+mn-lt"/>
              <a:ea typeface="+mn-ea"/>
              <a:cs typeface="+mn-cs"/>
            </a:rPr>
            <a:t>減</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が主な要因である。平成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50,000</a:t>
          </a:r>
          <a:r>
            <a:rPr kumimoji="1" lang="ja-JP" altLang="ja-JP" sz="1100">
              <a:solidFill>
                <a:schemeClr val="dk1"/>
              </a:solidFill>
              <a:effectLst/>
              <a:latin typeface="+mn-lt"/>
              <a:ea typeface="+mn-ea"/>
              <a:cs typeface="+mn-cs"/>
            </a:rPr>
            <a:t>円台で推移している。民生費は、住民一人当たり</a:t>
          </a:r>
          <a:r>
            <a:rPr kumimoji="1" lang="en-US" altLang="ja-JP" sz="1100">
              <a:solidFill>
                <a:schemeClr val="dk1"/>
              </a:solidFill>
              <a:effectLst/>
              <a:latin typeface="+mn-lt"/>
              <a:ea typeface="+mn-ea"/>
              <a:cs typeface="+mn-cs"/>
            </a:rPr>
            <a:t>121,178</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より低くなっている。前年度から</a:t>
          </a:r>
          <a:r>
            <a:rPr kumimoji="1" lang="en-US" altLang="ja-JP" sz="1100">
              <a:solidFill>
                <a:schemeClr val="dk1"/>
              </a:solidFill>
              <a:effectLst/>
              <a:latin typeface="+mn-lt"/>
              <a:ea typeface="+mn-ea"/>
              <a:cs typeface="+mn-cs"/>
            </a:rPr>
            <a:t>4,141</a:t>
          </a:r>
          <a:r>
            <a:rPr kumimoji="1" lang="ja-JP" altLang="ja-JP" sz="1100">
              <a:solidFill>
                <a:schemeClr val="dk1"/>
              </a:solidFill>
              <a:effectLst/>
              <a:latin typeface="+mn-lt"/>
              <a:ea typeface="+mn-ea"/>
              <a:cs typeface="+mn-cs"/>
            </a:rPr>
            <a:t>円増加しているのは、</a:t>
          </a:r>
          <a:r>
            <a:rPr kumimoji="1" lang="ja-JP" altLang="en-US" sz="1100">
              <a:solidFill>
                <a:schemeClr val="dk1"/>
              </a:solidFill>
              <a:effectLst/>
              <a:latin typeface="+mn-lt"/>
              <a:ea typeface="+mn-ea"/>
              <a:cs typeface="+mn-cs"/>
            </a:rPr>
            <a:t>認定こども園事業費</a:t>
          </a:r>
          <a:r>
            <a:rPr kumimoji="1" lang="ja-JP" altLang="ja-JP" sz="1100">
              <a:solidFill>
                <a:schemeClr val="dk1"/>
              </a:solidFill>
              <a:effectLst/>
              <a:latin typeface="+mn-lt"/>
              <a:ea typeface="+mn-ea"/>
              <a:cs typeface="+mn-cs"/>
            </a:rPr>
            <a:t>の増が主なもので、</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介護会計への繰出金も増加している。衛生費は、住民一人当たり</a:t>
          </a:r>
          <a:r>
            <a:rPr kumimoji="1" lang="en-US" altLang="ja-JP" sz="1100">
              <a:solidFill>
                <a:schemeClr val="dk1"/>
              </a:solidFill>
              <a:effectLst/>
              <a:latin typeface="+mn-lt"/>
              <a:ea typeface="+mn-ea"/>
              <a:cs typeface="+mn-cs"/>
            </a:rPr>
            <a:t>25,467</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より低くなっている。</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度から約</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予防接種委託料の増が主な要因である</a:t>
          </a:r>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23,391</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より低くなっている。</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1,757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地方創生推進事業費の増</a:t>
          </a:r>
          <a:r>
            <a:rPr kumimoji="1" lang="ja-JP" altLang="ja-JP" sz="1100">
              <a:solidFill>
                <a:schemeClr val="dk1"/>
              </a:solidFill>
              <a:effectLst/>
              <a:latin typeface="+mn-lt"/>
              <a:ea typeface="+mn-ea"/>
              <a:cs typeface="+mn-cs"/>
            </a:rPr>
            <a:t>が主な原因である。商工費は、住民一人当たり</a:t>
          </a:r>
          <a:r>
            <a:rPr kumimoji="1" lang="en-US" altLang="ja-JP" sz="1100">
              <a:solidFill>
                <a:schemeClr val="dk1"/>
              </a:solidFill>
              <a:effectLst/>
              <a:latin typeface="+mn-lt"/>
              <a:ea typeface="+mn-ea"/>
              <a:cs typeface="+mn-cs"/>
            </a:rPr>
            <a:t>9,142</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より低くなっている。</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244</a:t>
          </a:r>
          <a:r>
            <a:rPr kumimoji="1" lang="ja-JP" altLang="en-US" sz="1100">
              <a:solidFill>
                <a:schemeClr val="dk1"/>
              </a:solidFill>
              <a:effectLst/>
              <a:latin typeface="+mn-lt"/>
              <a:ea typeface="+mn-ea"/>
              <a:cs typeface="+mn-cs"/>
            </a:rPr>
            <a:t>円減少しているのは、中小企業振興資金融資預託金の減が主な要因である。</a:t>
          </a:r>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84,199</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より高く推移している。</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17,972</a:t>
          </a:r>
          <a:r>
            <a:rPr kumimoji="1" lang="ja-JP" altLang="en-US" sz="1100">
              <a:solidFill>
                <a:schemeClr val="dk1"/>
              </a:solidFill>
              <a:effectLst/>
              <a:latin typeface="+mn-lt"/>
              <a:ea typeface="+mn-ea"/>
              <a:cs typeface="+mn-cs"/>
            </a:rPr>
            <a:t>円減少しているのは</a:t>
          </a:r>
          <a:r>
            <a:rPr kumimoji="1" lang="ja-JP" altLang="ja-JP" sz="1100">
              <a:solidFill>
                <a:schemeClr val="dk1"/>
              </a:solidFill>
              <a:effectLst/>
              <a:latin typeface="+mn-lt"/>
              <a:ea typeface="+mn-ea"/>
              <a:cs typeface="+mn-cs"/>
            </a:rPr>
            <a:t>、福崎駅周辺整備事業</a:t>
          </a:r>
          <a:r>
            <a:rPr kumimoji="1" lang="ja-JP" altLang="en-US" sz="1100">
              <a:solidFill>
                <a:schemeClr val="dk1"/>
              </a:solidFill>
              <a:effectLst/>
              <a:latin typeface="+mn-lt"/>
              <a:ea typeface="+mn-ea"/>
              <a:cs typeface="+mn-cs"/>
            </a:rPr>
            <a:t>の減少及び下水道事業会計負担金等の減が主な原因である</a:t>
          </a:r>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15,599</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いる。常備消防事務を姫路市に委託しているため、</a:t>
          </a:r>
          <a:r>
            <a:rPr kumimoji="1" lang="ja-JP" altLang="ja-JP" sz="1100">
              <a:solidFill>
                <a:schemeClr val="dk1"/>
              </a:solidFill>
              <a:effectLst/>
              <a:latin typeface="+mn-lt"/>
              <a:ea typeface="+mn-ea"/>
              <a:cs typeface="+mn-cs"/>
            </a:rPr>
            <a:t>類似団体を下回っている。教育費は、住民一人当たり</a:t>
          </a:r>
          <a:r>
            <a:rPr kumimoji="1" lang="en-US" altLang="ja-JP" sz="1100">
              <a:solidFill>
                <a:schemeClr val="dk1"/>
              </a:solidFill>
              <a:effectLst/>
              <a:latin typeface="+mn-lt"/>
              <a:ea typeface="+mn-ea"/>
              <a:cs typeface="+mn-cs"/>
            </a:rPr>
            <a:t>37,982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類似団体平均より</a:t>
          </a:r>
          <a:r>
            <a:rPr kumimoji="1" lang="ja-JP" altLang="ja-JP" sz="1100">
              <a:solidFill>
                <a:schemeClr val="dk1"/>
              </a:solidFill>
              <a:effectLst/>
              <a:latin typeface="+mn-lt"/>
              <a:ea typeface="+mn-ea"/>
              <a:cs typeface="+mn-cs"/>
            </a:rPr>
            <a:t>低くなっている</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11,128</a:t>
          </a:r>
          <a:r>
            <a:rPr kumimoji="1" lang="ja-JP" altLang="en-US" sz="1100">
              <a:solidFill>
                <a:schemeClr val="dk1"/>
              </a:solidFill>
              <a:effectLst/>
              <a:latin typeface="+mn-lt"/>
              <a:ea typeface="+mn-ea"/>
              <a:cs typeface="+mn-cs"/>
            </a:rPr>
            <a:t>円減少しているのは、平成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年度に大規模な施設改修がなかったのと、給食センターの調理運搬業務を民間委託したのが主な要因である。</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46,826</a:t>
          </a:r>
          <a:r>
            <a:rPr kumimoji="1" lang="ja-JP" altLang="ja-JP" sz="1100">
              <a:solidFill>
                <a:schemeClr val="dk1"/>
              </a:solidFill>
              <a:effectLst/>
              <a:latin typeface="+mn-lt"/>
              <a:ea typeface="+mn-ea"/>
              <a:cs typeface="+mn-cs"/>
            </a:rPr>
            <a:t>円となっており、類似団体を下回っている</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年度以降年々増加している。前年度から</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円増加しているのは、臨時財政対策債が増加したもので、今後も福崎駅周辺整備事業等、大型事業の元利償還が増えるため、増加の見込みである。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百万円、平成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百万円積立て</a:t>
          </a:r>
          <a:r>
            <a:rPr lang="ja-JP" altLang="en-US" sz="1100" b="0" i="0" baseline="0">
              <a:solidFill>
                <a:schemeClr val="dk1"/>
              </a:solidFill>
              <a:effectLst/>
              <a:latin typeface="+mn-lt"/>
              <a:ea typeface="+mn-ea"/>
              <a:cs typeface="+mn-cs"/>
            </a:rPr>
            <a:t>を行ったが、平成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百万円取崩しを行ったため、標準</a:t>
          </a:r>
          <a:r>
            <a:rPr lang="ja-JP" altLang="ja-JP" sz="1100" b="0" i="0" baseline="0">
              <a:solidFill>
                <a:schemeClr val="dk1"/>
              </a:solidFill>
              <a:effectLst/>
              <a:latin typeface="+mn-lt"/>
              <a:ea typeface="+mn-ea"/>
              <a:cs typeface="+mn-cs"/>
            </a:rPr>
            <a:t>財政規模比は、前年度比</a:t>
          </a:r>
          <a:r>
            <a:rPr lang="en-US" altLang="ja-JP" sz="1100" b="0" i="0" baseline="0">
              <a:solidFill>
                <a:schemeClr val="dk1"/>
              </a:solidFill>
              <a:effectLst/>
              <a:latin typeface="+mn-lt"/>
              <a:ea typeface="+mn-ea"/>
              <a:cs typeface="+mn-cs"/>
            </a:rPr>
            <a:t>0.47%</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25.65%</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実質収支（額）比率・・・近年</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％台の範囲内で推移していたが、平成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歳入の増加及び歳出の減少</a:t>
          </a:r>
          <a:r>
            <a:rPr lang="ja-JP" altLang="ja-JP" sz="1100" b="0" i="0" baseline="0">
              <a:solidFill>
                <a:schemeClr val="dk1"/>
              </a:solidFill>
              <a:effectLst/>
              <a:latin typeface="+mn-lt"/>
              <a:ea typeface="+mn-ea"/>
              <a:cs typeface="+mn-cs"/>
            </a:rPr>
            <a:t>により、前年度比</a:t>
          </a:r>
          <a:r>
            <a:rPr lang="en-US" altLang="ja-JP" sz="1100" b="0" i="0" baseline="0">
              <a:solidFill>
                <a:schemeClr val="dk1"/>
              </a:solidFill>
              <a:effectLst/>
              <a:latin typeface="+mn-lt"/>
              <a:ea typeface="+mn-ea"/>
              <a:cs typeface="+mn-cs"/>
            </a:rPr>
            <a:t>2.45%</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4.09%</a:t>
          </a:r>
          <a:r>
            <a:rPr lang="ja-JP" altLang="ja-JP" sz="1100" b="0" i="0" baseline="0">
              <a:solidFill>
                <a:schemeClr val="dk1"/>
              </a:solidFill>
              <a:effectLst/>
              <a:latin typeface="+mn-lt"/>
              <a:ea typeface="+mn-ea"/>
              <a:cs typeface="+mn-cs"/>
            </a:rPr>
            <a:t>となっている。</a:t>
          </a:r>
          <a:endParaRPr lang="ja-JP" altLang="ja-JP" sz="1400">
            <a:effectLst/>
          </a:endParaRPr>
        </a:p>
        <a:p>
          <a:r>
            <a:rPr lang="ja-JP" altLang="ja-JP" sz="1100" b="0" i="0" baseline="0">
              <a:solidFill>
                <a:schemeClr val="dk1"/>
              </a:solidFill>
              <a:effectLst/>
              <a:latin typeface="+mn-lt"/>
              <a:ea typeface="+mn-ea"/>
              <a:cs typeface="+mn-cs"/>
            </a:rPr>
            <a:t>実質単年度収支・・・平成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年度は実質単年度収支が約</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百万円の赤字となり、標準財政規模比で▲</a:t>
          </a:r>
          <a:r>
            <a:rPr lang="en-US" altLang="ja-JP" sz="1100" b="0" i="0" baseline="0">
              <a:solidFill>
                <a:schemeClr val="dk1"/>
              </a:solidFill>
              <a:effectLst/>
              <a:latin typeface="+mn-lt"/>
              <a:ea typeface="+mn-ea"/>
              <a:cs typeface="+mn-cs"/>
            </a:rPr>
            <a:t>0.26%</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なっていたが、平成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年度は約</a:t>
          </a:r>
          <a:r>
            <a:rPr lang="en-US" altLang="ja-JP" sz="1100" b="0" i="0" baseline="0">
              <a:solidFill>
                <a:schemeClr val="dk1"/>
              </a:solidFill>
              <a:effectLst/>
              <a:latin typeface="+mn-lt"/>
              <a:ea typeface="+mn-ea"/>
              <a:cs typeface="+mn-cs"/>
            </a:rPr>
            <a:t>104</a:t>
          </a:r>
          <a:r>
            <a:rPr lang="ja-JP" altLang="en-US" sz="1100" b="0" i="0" baseline="0">
              <a:solidFill>
                <a:schemeClr val="dk1"/>
              </a:solidFill>
              <a:effectLst/>
              <a:latin typeface="+mn-lt"/>
              <a:ea typeface="+mn-ea"/>
              <a:cs typeface="+mn-cs"/>
            </a:rPr>
            <a:t>百万円の黒字となり、標準財政規模比で</a:t>
          </a:r>
          <a:r>
            <a:rPr lang="en-US" altLang="ja-JP" sz="1100" b="0" i="0" baseline="0">
              <a:solidFill>
                <a:schemeClr val="dk1"/>
              </a:solidFill>
              <a:effectLst/>
              <a:latin typeface="+mn-lt"/>
              <a:ea typeface="+mn-ea"/>
              <a:cs typeface="+mn-cs"/>
            </a:rPr>
            <a:t>1.98%</a:t>
          </a:r>
          <a:r>
            <a:rPr lang="ja-JP" altLang="en-US" sz="1100" b="0" i="0" baseline="0">
              <a:solidFill>
                <a:schemeClr val="dk1"/>
              </a:solidFill>
              <a:effectLst/>
              <a:latin typeface="+mn-lt"/>
              <a:ea typeface="+mn-ea"/>
              <a:cs typeface="+mn-cs"/>
            </a:rPr>
            <a:t>となり、前年度より</a:t>
          </a:r>
          <a:r>
            <a:rPr lang="en-US" altLang="ja-JP" sz="1100" b="0" i="0" baseline="0">
              <a:solidFill>
                <a:schemeClr val="dk1"/>
              </a:solidFill>
              <a:effectLst/>
              <a:latin typeface="+mn-lt"/>
              <a:ea typeface="+mn-ea"/>
              <a:cs typeface="+mn-cs"/>
            </a:rPr>
            <a:t>2.24%</a:t>
          </a:r>
          <a:r>
            <a:rPr lang="ja-JP" altLang="en-US" sz="1100" b="0" i="0" baseline="0">
              <a:solidFill>
                <a:schemeClr val="dk1"/>
              </a:solidFill>
              <a:effectLst/>
              <a:latin typeface="+mn-lt"/>
              <a:ea typeface="+mn-ea"/>
              <a:cs typeface="+mn-cs"/>
            </a:rPr>
            <a:t>改善した。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○水道事業会計・・・平成１４年度に料金改定を行って以降、安定した実質収支比率となっている。</a:t>
          </a:r>
          <a:endParaRPr lang="ja-JP" altLang="ja-JP" sz="1400">
            <a:effectLst/>
          </a:endParaRPr>
        </a:p>
        <a:p>
          <a:r>
            <a:rPr kumimoji="1" lang="ja-JP" altLang="ja-JP" sz="1100">
              <a:solidFill>
                <a:schemeClr val="dk1"/>
              </a:solidFill>
              <a:effectLst/>
              <a:latin typeface="+mn-lt"/>
              <a:ea typeface="+mn-ea"/>
              <a:cs typeface="+mn-cs"/>
            </a:rPr>
            <a:t>○一般会計・・・近年、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％台の範囲内で推移しており、平成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年度は歳出の増加で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％台となったが、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年度は黒字となり</a:t>
          </a:r>
          <a:r>
            <a:rPr kumimoji="1" lang="ja-JP" altLang="ja-JP" sz="1100">
              <a:solidFill>
                <a:schemeClr val="dk1"/>
              </a:solidFill>
              <a:effectLst/>
              <a:latin typeface="+mn-lt"/>
              <a:ea typeface="+mn-ea"/>
              <a:cs typeface="+mn-cs"/>
            </a:rPr>
            <a:t>良好な財政運営を行っている。</a:t>
          </a:r>
          <a:endParaRPr lang="ja-JP" altLang="ja-JP" sz="1400">
            <a:effectLst/>
          </a:endParaRPr>
        </a:p>
        <a:p>
          <a:r>
            <a:rPr kumimoji="1" lang="ja-JP" altLang="ja-JP" sz="1100">
              <a:solidFill>
                <a:schemeClr val="dk1"/>
              </a:solidFill>
              <a:effectLst/>
              <a:latin typeface="+mn-lt"/>
              <a:ea typeface="+mn-ea"/>
              <a:cs typeface="+mn-cs"/>
            </a:rPr>
            <a:t>○工業用水道会計・・・</a:t>
          </a:r>
          <a:r>
            <a:rPr kumimoji="1" lang="ja-JP" altLang="en-US" sz="1100">
              <a:solidFill>
                <a:schemeClr val="dk1"/>
              </a:solidFill>
              <a:effectLst/>
              <a:latin typeface="+mn-lt"/>
              <a:ea typeface="+mn-ea"/>
              <a:cs typeface="+mn-cs"/>
            </a:rPr>
            <a:t>企業へ工業用水を供給しているため、安定した収益により</a:t>
          </a:r>
          <a:r>
            <a:rPr kumimoji="1" lang="ja-JP" altLang="ja-JP" sz="1100">
              <a:solidFill>
                <a:schemeClr val="dk1"/>
              </a:solidFill>
              <a:effectLst/>
              <a:latin typeface="+mn-lt"/>
              <a:ea typeface="+mn-ea"/>
              <a:cs typeface="+mn-cs"/>
            </a:rPr>
            <a:t>実質収支比率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％台で推移しており</a:t>
          </a:r>
          <a:r>
            <a:rPr kumimoji="1" lang="ja-JP" altLang="en-US" sz="1100">
              <a:solidFill>
                <a:schemeClr val="dk1"/>
              </a:solidFill>
              <a:effectLst/>
              <a:latin typeface="+mn-lt"/>
              <a:ea typeface="+mn-ea"/>
              <a:cs typeface="+mn-cs"/>
            </a:rPr>
            <a:t>良好</a:t>
          </a:r>
          <a:r>
            <a:rPr kumimoji="1" lang="ja-JP" altLang="ja-JP" sz="1100">
              <a:solidFill>
                <a:schemeClr val="dk1"/>
              </a:solidFill>
              <a:effectLst/>
              <a:latin typeface="+mn-lt"/>
              <a:ea typeface="+mn-ea"/>
              <a:cs typeface="+mn-cs"/>
            </a:rPr>
            <a:t>な運営となっている。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○下道事業会計・・・一般会計からの補助金、負担金、出資金の</a:t>
          </a:r>
          <a:r>
            <a:rPr kumimoji="1" lang="ja-JP" altLang="en-US" sz="1100">
              <a:solidFill>
                <a:schemeClr val="dk1"/>
              </a:solidFill>
              <a:effectLst/>
              <a:latin typeface="+mn-lt"/>
              <a:ea typeface="+mn-ea"/>
              <a:cs typeface="+mn-cs"/>
            </a:rPr>
            <a:t>見直し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1.71%</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、安定した実質収支比率となっている。</a:t>
          </a:r>
          <a:endParaRPr lang="ja-JP" altLang="ja-JP">
            <a:effectLst/>
          </a:endParaRPr>
        </a:p>
        <a:p>
          <a:r>
            <a:rPr kumimoji="1" lang="ja-JP" altLang="ja-JP" sz="1100">
              <a:solidFill>
                <a:schemeClr val="dk1"/>
              </a:solidFill>
              <a:effectLst/>
              <a:latin typeface="+mn-lt"/>
              <a:ea typeface="+mn-ea"/>
              <a:cs typeface="+mn-cs"/>
            </a:rPr>
            <a:t>○国民健康保険、介護保険、後期高齢者医療事業・・・保険料収入等の不足額を一般会計からの繰入れによって運営しているため、</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％台で推移している。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8459533</v>
      </c>
      <c r="BO4" s="441"/>
      <c r="BP4" s="441"/>
      <c r="BQ4" s="441"/>
      <c r="BR4" s="441"/>
      <c r="BS4" s="441"/>
      <c r="BT4" s="441"/>
      <c r="BU4" s="442"/>
      <c r="BV4" s="440">
        <v>8808361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4.0999999999999996</v>
      </c>
      <c r="CU4" s="622"/>
      <c r="CV4" s="622"/>
      <c r="CW4" s="622"/>
      <c r="CX4" s="622"/>
      <c r="CY4" s="622"/>
      <c r="CZ4" s="622"/>
      <c r="DA4" s="623"/>
      <c r="DB4" s="621">
        <v>1.6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8188193</v>
      </c>
      <c r="BO5" s="446"/>
      <c r="BP5" s="446"/>
      <c r="BQ5" s="446"/>
      <c r="BR5" s="446"/>
      <c r="BS5" s="446"/>
      <c r="BT5" s="446"/>
      <c r="BU5" s="447"/>
      <c r="BV5" s="445">
        <v>8671646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85.1</v>
      </c>
      <c r="CU5" s="416"/>
      <c r="CV5" s="416"/>
      <c r="CW5" s="416"/>
      <c r="CX5" s="416"/>
      <c r="CY5" s="416"/>
      <c r="CZ5" s="416"/>
      <c r="DA5" s="417"/>
      <c r="DB5" s="415">
        <v>84.9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271340</v>
      </c>
      <c r="BO6" s="446"/>
      <c r="BP6" s="446"/>
      <c r="BQ6" s="446"/>
      <c r="BR6" s="446"/>
      <c r="BS6" s="446"/>
      <c r="BT6" s="446"/>
      <c r="BU6" s="447"/>
      <c r="BV6" s="445">
        <v>136715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91.8</v>
      </c>
      <c r="CU6" s="596"/>
      <c r="CV6" s="596"/>
      <c r="CW6" s="596"/>
      <c r="CX6" s="596"/>
      <c r="CY6" s="596"/>
      <c r="CZ6" s="596"/>
      <c r="DA6" s="597"/>
      <c r="DB6" s="595">
        <v>91.6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56228</v>
      </c>
      <c r="BO7" s="446"/>
      <c r="BP7" s="446"/>
      <c r="BQ7" s="446"/>
      <c r="BR7" s="446"/>
      <c r="BS7" s="446"/>
      <c r="BT7" s="446"/>
      <c r="BU7" s="447"/>
      <c r="BV7" s="445">
        <v>50320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5264784</v>
      </c>
      <c r="CU7" s="446"/>
      <c r="CV7" s="446"/>
      <c r="CW7" s="446"/>
      <c r="CX7" s="446"/>
      <c r="CY7" s="446"/>
      <c r="CZ7" s="446"/>
      <c r="DA7" s="447"/>
      <c r="DB7" s="445">
        <v>5264279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215112</v>
      </c>
      <c r="BO8" s="446"/>
      <c r="BP8" s="446"/>
      <c r="BQ8" s="446"/>
      <c r="BR8" s="446"/>
      <c r="BS8" s="446"/>
      <c r="BT8" s="446"/>
      <c r="BU8" s="447"/>
      <c r="BV8" s="445">
        <v>86395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0.73</v>
      </c>
      <c r="CU8" s="559"/>
      <c r="CV8" s="559"/>
      <c r="CW8" s="559"/>
      <c r="CX8" s="559"/>
      <c r="CY8" s="559"/>
      <c r="CZ8" s="559"/>
      <c r="DA8" s="560"/>
      <c r="DB8" s="558">
        <v>0.73</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19738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128717</v>
      </c>
      <c r="BO9" s="446"/>
      <c r="BP9" s="446"/>
      <c r="BQ9" s="446"/>
      <c r="BR9" s="446"/>
      <c r="BS9" s="446"/>
      <c r="BT9" s="446"/>
      <c r="BU9" s="447"/>
      <c r="BV9" s="445">
        <v>-65694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15.8</v>
      </c>
      <c r="CU9" s="416"/>
      <c r="CV9" s="416"/>
      <c r="CW9" s="416"/>
      <c r="CX9" s="416"/>
      <c r="CY9" s="416"/>
      <c r="CZ9" s="416"/>
      <c r="DA9" s="417"/>
      <c r="DB9" s="415">
        <v>15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19830</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1000</v>
      </c>
      <c r="BO10" s="446"/>
      <c r="BP10" s="446"/>
      <c r="BQ10" s="446"/>
      <c r="BR10" s="446"/>
      <c r="BS10" s="446"/>
      <c r="BT10" s="446"/>
      <c r="BU10" s="447"/>
      <c r="BV10" s="445">
        <v>51800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19390</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25500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18935</v>
      </c>
      <c r="S13" s="549"/>
      <c r="T13" s="549"/>
      <c r="U13" s="549"/>
      <c r="V13" s="550"/>
      <c r="W13" s="536" t="s">
        <v>135</v>
      </c>
      <c r="X13" s="458"/>
      <c r="Y13" s="458"/>
      <c r="Z13" s="458"/>
      <c r="AA13" s="458"/>
      <c r="AB13" s="459"/>
      <c r="AC13" s="421">
        <v>241</v>
      </c>
      <c r="AD13" s="422"/>
      <c r="AE13" s="422"/>
      <c r="AF13" s="422"/>
      <c r="AG13" s="423"/>
      <c r="AH13" s="421">
        <v>277</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104217</v>
      </c>
      <c r="BO13" s="446"/>
      <c r="BP13" s="446"/>
      <c r="BQ13" s="446"/>
      <c r="BR13" s="446"/>
      <c r="BS13" s="446"/>
      <c r="BT13" s="446"/>
      <c r="BU13" s="447"/>
      <c r="BV13" s="445">
        <v>-13894</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11.5</v>
      </c>
      <c r="CU13" s="416"/>
      <c r="CV13" s="416"/>
      <c r="CW13" s="416"/>
      <c r="CX13" s="416"/>
      <c r="CY13" s="416"/>
      <c r="CZ13" s="416"/>
      <c r="DA13" s="417"/>
      <c r="DB13" s="415">
        <v>12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19527</v>
      </c>
      <c r="S14" s="549"/>
      <c r="T14" s="549"/>
      <c r="U14" s="549"/>
      <c r="V14" s="550"/>
      <c r="W14" s="551"/>
      <c r="X14" s="461"/>
      <c r="Y14" s="461"/>
      <c r="Z14" s="461"/>
      <c r="AA14" s="461"/>
      <c r="AB14" s="462"/>
      <c r="AC14" s="541">
        <v>2.7</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137.6</v>
      </c>
      <c r="CU14" s="553"/>
      <c r="CV14" s="553"/>
      <c r="CW14" s="553"/>
      <c r="CX14" s="553"/>
      <c r="CY14" s="553"/>
      <c r="CZ14" s="553"/>
      <c r="DA14" s="554"/>
      <c r="DB14" s="552">
        <v>143.6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19109</v>
      </c>
      <c r="S15" s="549"/>
      <c r="T15" s="549"/>
      <c r="U15" s="549"/>
      <c r="V15" s="550"/>
      <c r="W15" s="536" t="s">
        <v>142</v>
      </c>
      <c r="X15" s="458"/>
      <c r="Y15" s="458"/>
      <c r="Z15" s="458"/>
      <c r="AA15" s="458"/>
      <c r="AB15" s="459"/>
      <c r="AC15" s="421">
        <v>3315</v>
      </c>
      <c r="AD15" s="422"/>
      <c r="AE15" s="422"/>
      <c r="AF15" s="422"/>
      <c r="AG15" s="423"/>
      <c r="AH15" s="421">
        <v>3320</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2954708</v>
      </c>
      <c r="BO15" s="441"/>
      <c r="BP15" s="441"/>
      <c r="BQ15" s="441"/>
      <c r="BR15" s="441"/>
      <c r="BS15" s="441"/>
      <c r="BT15" s="441"/>
      <c r="BU15" s="442"/>
      <c r="BV15" s="440">
        <v>2942606</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36.6</v>
      </c>
      <c r="AD16" s="542"/>
      <c r="AE16" s="542"/>
      <c r="AF16" s="542"/>
      <c r="AG16" s="543"/>
      <c r="AH16" s="541">
        <v>37.299999999999997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4028845</v>
      </c>
      <c r="BO16" s="446"/>
      <c r="BP16" s="446"/>
      <c r="BQ16" s="446"/>
      <c r="BR16" s="446"/>
      <c r="BS16" s="446"/>
      <c r="BT16" s="446"/>
      <c r="BU16" s="447"/>
      <c r="BV16" s="445">
        <v>4038885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5493</v>
      </c>
      <c r="AD17" s="422"/>
      <c r="AE17" s="422"/>
      <c r="AF17" s="422"/>
      <c r="AG17" s="423"/>
      <c r="AH17" s="421">
        <v>5312</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3803334</v>
      </c>
      <c r="BO17" s="446"/>
      <c r="BP17" s="446"/>
      <c r="BQ17" s="446"/>
      <c r="BR17" s="446"/>
      <c r="BS17" s="446"/>
      <c r="BT17" s="446"/>
      <c r="BU17" s="447"/>
      <c r="BV17" s="445">
        <v>3789035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45.79</v>
      </c>
      <c r="M18" s="510"/>
      <c r="N18" s="510"/>
      <c r="O18" s="510"/>
      <c r="P18" s="510"/>
      <c r="Q18" s="510"/>
      <c r="R18" s="511"/>
      <c r="S18" s="511"/>
      <c r="T18" s="511"/>
      <c r="U18" s="511"/>
      <c r="V18" s="512"/>
      <c r="W18" s="526"/>
      <c r="X18" s="527"/>
      <c r="Y18" s="527"/>
      <c r="Z18" s="527"/>
      <c r="AA18" s="527"/>
      <c r="AB18" s="537"/>
      <c r="AC18" s="409">
        <v>60.7</v>
      </c>
      <c r="AD18" s="410"/>
      <c r="AE18" s="410"/>
      <c r="AF18" s="410"/>
      <c r="AG18" s="513"/>
      <c r="AH18" s="409">
        <v>59.6</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4545749</v>
      </c>
      <c r="BO18" s="446"/>
      <c r="BP18" s="446"/>
      <c r="BQ18" s="446"/>
      <c r="BR18" s="446"/>
      <c r="BS18" s="446"/>
      <c r="BT18" s="446"/>
      <c r="BU18" s="447"/>
      <c r="BV18" s="445">
        <v>4455482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431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5725865</v>
      </c>
      <c r="BO19" s="446"/>
      <c r="BP19" s="446"/>
      <c r="BQ19" s="446"/>
      <c r="BR19" s="446"/>
      <c r="BS19" s="446"/>
      <c r="BT19" s="446"/>
      <c r="BU19" s="447"/>
      <c r="BV19" s="445">
        <v>5753775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6906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11260406</v>
      </c>
      <c r="BO23" s="446"/>
      <c r="BP23" s="446"/>
      <c r="BQ23" s="446"/>
      <c r="BR23" s="446"/>
      <c r="BS23" s="446"/>
      <c r="BT23" s="446"/>
      <c r="BU23" s="447"/>
      <c r="BV23" s="445">
        <v>11189500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8300</v>
      </c>
      <c r="R24" s="422"/>
      <c r="S24" s="422"/>
      <c r="T24" s="422"/>
      <c r="U24" s="422"/>
      <c r="V24" s="423"/>
      <c r="W24" s="487"/>
      <c r="X24" s="478"/>
      <c r="Y24" s="479"/>
      <c r="Z24" s="418" t="s">
        <v>166</v>
      </c>
      <c r="AA24" s="419"/>
      <c r="AB24" s="419"/>
      <c r="AC24" s="419"/>
      <c r="AD24" s="419"/>
      <c r="AE24" s="419"/>
      <c r="AF24" s="419"/>
      <c r="AG24" s="420"/>
      <c r="AH24" s="421">
        <v>141</v>
      </c>
      <c r="AI24" s="422"/>
      <c r="AJ24" s="422"/>
      <c r="AK24" s="422"/>
      <c r="AL24" s="423"/>
      <c r="AM24" s="421">
        <v>439074</v>
      </c>
      <c r="AN24" s="422"/>
      <c r="AO24" s="422"/>
      <c r="AP24" s="422"/>
      <c r="AQ24" s="422"/>
      <c r="AR24" s="423"/>
      <c r="AS24" s="421">
        <v>3114</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9318923</v>
      </c>
      <c r="BO24" s="446"/>
      <c r="BP24" s="446"/>
      <c r="BQ24" s="446"/>
      <c r="BR24" s="446"/>
      <c r="BS24" s="446"/>
      <c r="BT24" s="446"/>
      <c r="BU24" s="447"/>
      <c r="BV24" s="445">
        <v>9047431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6730</v>
      </c>
      <c r="R25" s="422"/>
      <c r="S25" s="422"/>
      <c r="T25" s="422"/>
      <c r="U25" s="422"/>
      <c r="V25" s="423"/>
      <c r="W25" s="487"/>
      <c r="X25" s="478"/>
      <c r="Y25" s="479"/>
      <c r="Z25" s="418" t="s">
        <v>169</v>
      </c>
      <c r="AA25" s="419"/>
      <c r="AB25" s="419"/>
      <c r="AC25" s="419"/>
      <c r="AD25" s="419"/>
      <c r="AE25" s="419"/>
      <c r="AF25" s="419"/>
      <c r="AG25" s="420"/>
      <c r="AH25" s="421" t="s">
        <v>123</v>
      </c>
      <c r="AI25" s="422"/>
      <c r="AJ25" s="422"/>
      <c r="AK25" s="422"/>
      <c r="AL25" s="423"/>
      <c r="AM25" s="421" t="s">
        <v>133</v>
      </c>
      <c r="AN25" s="422"/>
      <c r="AO25" s="422"/>
      <c r="AP25" s="422"/>
      <c r="AQ25" s="422"/>
      <c r="AR25" s="423"/>
      <c r="AS25" s="421" t="s">
        <v>132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496044</v>
      </c>
      <c r="BO25" s="441"/>
      <c r="BP25" s="441"/>
      <c r="BQ25" s="441"/>
      <c r="BR25" s="441"/>
      <c r="BS25" s="441"/>
      <c r="BT25" s="441"/>
      <c r="BU25" s="442"/>
      <c r="BV25" s="440">
        <v>562300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6200</v>
      </c>
      <c r="R26" s="422"/>
      <c r="S26" s="422"/>
      <c r="T26" s="422"/>
      <c r="U26" s="422"/>
      <c r="V26" s="423"/>
      <c r="W26" s="487"/>
      <c r="X26" s="478"/>
      <c r="Y26" s="479"/>
      <c r="Z26" s="418" t="s">
        <v>172</v>
      </c>
      <c r="AA26" s="500"/>
      <c r="AB26" s="500"/>
      <c r="AC26" s="500"/>
      <c r="AD26" s="500"/>
      <c r="AE26" s="500"/>
      <c r="AF26" s="500"/>
      <c r="AG26" s="501"/>
      <c r="AH26" s="421">
        <v>8</v>
      </c>
      <c r="AI26" s="422"/>
      <c r="AJ26" s="422"/>
      <c r="AK26" s="422"/>
      <c r="AL26" s="423"/>
      <c r="AM26" s="421">
        <v>27240</v>
      </c>
      <c r="AN26" s="422"/>
      <c r="AO26" s="422"/>
      <c r="AP26" s="422"/>
      <c r="AQ26" s="422"/>
      <c r="AR26" s="423"/>
      <c r="AS26" s="421">
        <v>3405</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174</v>
      </c>
      <c r="BO26" s="446"/>
      <c r="BP26" s="446"/>
      <c r="BQ26" s="446"/>
      <c r="BR26" s="446"/>
      <c r="BS26" s="446"/>
      <c r="BT26" s="446"/>
      <c r="BU26" s="447"/>
      <c r="BV26" s="445" t="s">
        <v>174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3700</v>
      </c>
      <c r="R27" s="422"/>
      <c r="S27" s="422"/>
      <c r="T27" s="422"/>
      <c r="U27" s="422"/>
      <c r="V27" s="423"/>
      <c r="W27" s="487"/>
      <c r="X27" s="478"/>
      <c r="Y27" s="479"/>
      <c r="Z27" s="418" t="s">
        <v>176</v>
      </c>
      <c r="AA27" s="419"/>
      <c r="AB27" s="419"/>
      <c r="AC27" s="419"/>
      <c r="AD27" s="419"/>
      <c r="AE27" s="419"/>
      <c r="AF27" s="419"/>
      <c r="AG27" s="420"/>
      <c r="AH27" s="421" t="s">
        <v>133</v>
      </c>
      <c r="AI27" s="422"/>
      <c r="AJ27" s="422"/>
      <c r="AK27" s="422"/>
      <c r="AL27" s="423"/>
      <c r="AM27" s="421" t="s">
        <v>132</v>
      </c>
      <c r="AN27" s="422"/>
      <c r="AO27" s="422"/>
      <c r="AP27" s="422"/>
      <c r="AQ27" s="422"/>
      <c r="AR27" s="423"/>
      <c r="AS27" s="421" t="s">
        <v>177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668000</v>
      </c>
      <c r="BO27" s="449"/>
      <c r="BP27" s="449"/>
      <c r="BQ27" s="449"/>
      <c r="BR27" s="449"/>
      <c r="BS27" s="449"/>
      <c r="BT27" s="449"/>
      <c r="BU27" s="450"/>
      <c r="BV27" s="448">
        <v>668000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2800</v>
      </c>
      <c r="R28" s="422"/>
      <c r="S28" s="422"/>
      <c r="T28" s="422"/>
      <c r="U28" s="422"/>
      <c r="V28" s="423"/>
      <c r="W28" s="487"/>
      <c r="X28" s="478"/>
      <c r="Y28" s="479"/>
      <c r="Z28" s="418" t="s">
        <v>180</v>
      </c>
      <c r="AA28" s="419"/>
      <c r="AB28" s="419"/>
      <c r="AC28" s="419"/>
      <c r="AD28" s="419"/>
      <c r="AE28" s="419"/>
      <c r="AF28" s="419"/>
      <c r="AG28" s="420"/>
      <c r="AH28" s="421">
        <v>14</v>
      </c>
      <c r="AI28" s="422"/>
      <c r="AJ28" s="422"/>
      <c r="AK28" s="422"/>
      <c r="AL28" s="423"/>
      <c r="AM28" s="421">
        <v>23870</v>
      </c>
      <c r="AN28" s="422"/>
      <c r="AO28" s="422"/>
      <c r="AP28" s="422"/>
      <c r="AQ28" s="422"/>
      <c r="AR28" s="423"/>
      <c r="AS28" s="421">
        <v>1705</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1350600</v>
      </c>
      <c r="BO28" s="441"/>
      <c r="BP28" s="441"/>
      <c r="BQ28" s="441"/>
      <c r="BR28" s="441"/>
      <c r="BS28" s="441"/>
      <c r="BT28" s="441"/>
      <c r="BU28" s="442"/>
      <c r="BV28" s="440">
        <v>1375100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12</v>
      </c>
      <c r="M29" s="422"/>
      <c r="N29" s="422"/>
      <c r="O29" s="422"/>
      <c r="P29" s="423"/>
      <c r="Q29" s="421">
        <v>2550</v>
      </c>
      <c r="R29" s="422"/>
      <c r="S29" s="422"/>
      <c r="T29" s="422"/>
      <c r="U29" s="422"/>
      <c r="V29" s="423"/>
      <c r="W29" s="488"/>
      <c r="X29" s="489"/>
      <c r="Y29" s="490"/>
      <c r="Z29" s="418" t="s">
        <v>183</v>
      </c>
      <c r="AA29" s="419"/>
      <c r="AB29" s="419"/>
      <c r="AC29" s="419"/>
      <c r="AD29" s="419"/>
      <c r="AE29" s="419"/>
      <c r="AF29" s="419"/>
      <c r="AG29" s="420"/>
      <c r="AH29" s="421">
        <v>155</v>
      </c>
      <c r="AI29" s="422"/>
      <c r="AJ29" s="422"/>
      <c r="AK29" s="422"/>
      <c r="AL29" s="423"/>
      <c r="AM29" s="421">
        <v>462944</v>
      </c>
      <c r="AN29" s="422"/>
      <c r="AO29" s="422"/>
      <c r="AP29" s="422"/>
      <c r="AQ29" s="422"/>
      <c r="AR29" s="423"/>
      <c r="AS29" s="421">
        <v>2987</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t="s">
        <v>177</v>
      </c>
      <c r="BO29" s="446"/>
      <c r="BP29" s="446"/>
      <c r="BQ29" s="446"/>
      <c r="BR29" s="446"/>
      <c r="BS29" s="446"/>
      <c r="BT29" s="446"/>
      <c r="BU29" s="447"/>
      <c r="BV29" s="445" t="s">
        <v>133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99.2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364955</v>
      </c>
      <c r="BO30" s="449"/>
      <c r="BP30" s="449"/>
      <c r="BQ30" s="449"/>
      <c r="BR30" s="449"/>
      <c r="BS30" s="449"/>
      <c r="BT30" s="449"/>
      <c r="BU30" s="450"/>
      <c r="BV30" s="448">
        <v>341610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196</v>
      </c>
      <c r="AN33" s="408"/>
      <c r="AO33" s="407" t="s">
        <v>195</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200</v>
      </c>
      <c r="CP33" s="408"/>
      <c r="CQ33" s="407" t="s">
        <v>201</v>
      </c>
      <c r="CR33" s="407"/>
      <c r="CS33" s="407"/>
      <c r="CT33" s="407"/>
      <c r="CU33" s="407"/>
      <c r="CV33" s="407"/>
      <c r="CW33" s="407"/>
      <c r="CX33" s="407"/>
      <c r="CY33" s="407"/>
      <c r="CZ33" s="407"/>
      <c r="DA33" s="407"/>
      <c r="DB33" s="407"/>
      <c r="DC33" s="407"/>
      <c r="DD33" s="407"/>
      <c r="DE33" s="407"/>
      <c r="DF33" s="195"/>
      <c r="DG33" s="406" t="s">
        <v>202</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中播衛生施設事務組合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介護サービス会計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工業用水道事業会計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くれさか環境事務組合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v>
      </c>
      <c r="X36" s="403"/>
      <c r="Y36" s="403"/>
      <c r="Z36" s="403"/>
      <c r="AA36" s="403"/>
      <c r="AB36" s="403"/>
      <c r="AC36" s="403"/>
      <c r="AD36" s="403"/>
      <c r="AE36" s="403"/>
      <c r="AF36" s="403"/>
      <c r="AG36" s="403"/>
      <c r="AH36" s="403"/>
      <c r="AI36" s="403"/>
      <c r="AJ36" s="403"/>
      <c r="AK36" s="403"/>
      <c r="AL36" s="193"/>
      <c r="AM36" s="404">
        <f t="shared" si="0"/>
        <v>9</v>
      </c>
      <c r="AN36" s="404"/>
      <c r="AO36" s="403" t="str">
        <f>IF('各会計、関係団体の財政状況及び健全化判断比率'!B34="","",'各会計、関係団体の財政状況及び健全化判断比率'!B34)</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姫路福崎斎苑事務組合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農業共済事業会計</v>
      </c>
      <c r="X37" s="403"/>
      <c r="Y37" s="403"/>
      <c r="Z37" s="403"/>
      <c r="AA37" s="403"/>
      <c r="AB37" s="403"/>
      <c r="AC37" s="403"/>
      <c r="AD37" s="403"/>
      <c r="AE37" s="403"/>
      <c r="AF37" s="403"/>
      <c r="AG37" s="403"/>
      <c r="AH37" s="403"/>
      <c r="AI37" s="403"/>
      <c r="AJ37" s="403"/>
      <c r="AK37" s="403"/>
      <c r="AL37" s="193"/>
      <c r="AM37" s="404">
        <f t="shared" si="0"/>
        <v>10</v>
      </c>
      <c r="AN37" s="404"/>
      <c r="AO37" s="403" t="str">
        <f>IF('各会計、関係団体の財政状況及び健全化判断比率'!B35="","",'各会計、関係団体の財政状況及び健全化判断比率'!B35)</f>
        <v>農業集落排水事業会計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兵庫県後期高齢者医療広域連合（一般会計）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兵庫県後期高齢者医療広域連合（特別会計）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兵庫県市町村職員退職手当組合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兵庫県市町交通災害共済組合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兵庫県町議会議員公務災害補償組合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市川町外三ケ市町共有財産事務組合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Z5KB3iv3nEh/rKbwtUhFYj01y/FE7mLU0X69JbHxIjyvJ2t+XoXOdP1DoFdtPPFdChdwfvuNMJPPMGcQWZxDQ==" saltValue="7gXaDDBUrcjXNHLfIQPC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opLeftCell="A19"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2" t="s">
        <v>562</v>
      </c>
      <c r="D34" s="1222"/>
      <c r="E34" s="1223"/>
      <c r="F34" s="32">
        <v>12.91</v>
      </c>
      <c r="G34" s="33">
        <v>14.08</v>
      </c>
      <c r="H34" s="33">
        <v>15.61</v>
      </c>
      <c r="I34" s="33">
        <v>16.989999999999998</v>
      </c>
      <c r="J34" s="34">
        <v>17.36</v>
      </c>
      <c r="K34" s="22"/>
      <c r="L34" s="22"/>
      <c r="M34" s="22"/>
      <c r="N34" s="22"/>
      <c r="O34" s="22"/>
      <c r="P34" s="22"/>
    </row>
    <row r="35" spans="1:16" ht="39" customHeight="1" x14ac:dyDescent="0.15">
      <c r="A35" s="22"/>
      <c r="B35" s="35"/>
      <c r="C35" s="1216" t="s">
        <v>563</v>
      </c>
      <c r="D35" s="1217"/>
      <c r="E35" s="1218"/>
      <c r="F35" s="36">
        <v>3.55</v>
      </c>
      <c r="G35" s="37">
        <v>3.62</v>
      </c>
      <c r="H35" s="37">
        <v>2.95</v>
      </c>
      <c r="I35" s="37">
        <v>1.64</v>
      </c>
      <c r="J35" s="38">
        <v>4.08</v>
      </c>
      <c r="K35" s="22"/>
      <c r="L35" s="22"/>
      <c r="M35" s="22"/>
      <c r="N35" s="22"/>
      <c r="O35" s="22"/>
      <c r="P35" s="22"/>
    </row>
    <row r="36" spans="1:16" ht="39" customHeight="1" x14ac:dyDescent="0.15">
      <c r="A36" s="22"/>
      <c r="B36" s="35"/>
      <c r="C36" s="1216" t="s">
        <v>564</v>
      </c>
      <c r="D36" s="1217"/>
      <c r="E36" s="1218"/>
      <c r="F36" s="36">
        <v>1.1499999999999999</v>
      </c>
      <c r="G36" s="37">
        <v>1.56</v>
      </c>
      <c r="H36" s="37">
        <v>1.59</v>
      </c>
      <c r="I36" s="37">
        <v>1.58</v>
      </c>
      <c r="J36" s="38">
        <v>1.72</v>
      </c>
      <c r="K36" s="22"/>
      <c r="L36" s="22"/>
      <c r="M36" s="22"/>
      <c r="N36" s="22"/>
      <c r="O36" s="22"/>
      <c r="P36" s="22"/>
    </row>
    <row r="37" spans="1:16" ht="39" customHeight="1" x14ac:dyDescent="0.15">
      <c r="A37" s="22"/>
      <c r="B37" s="35"/>
      <c r="C37" s="1216" t="s">
        <v>565</v>
      </c>
      <c r="D37" s="1217"/>
      <c r="E37" s="1218"/>
      <c r="F37" s="36">
        <v>0</v>
      </c>
      <c r="G37" s="37" t="s">
        <v>512</v>
      </c>
      <c r="H37" s="37">
        <v>0.79</v>
      </c>
      <c r="I37" s="37">
        <v>2.78</v>
      </c>
      <c r="J37" s="38">
        <v>1.71</v>
      </c>
      <c r="K37" s="22"/>
      <c r="L37" s="22"/>
      <c r="M37" s="22"/>
      <c r="N37" s="22"/>
      <c r="O37" s="22"/>
      <c r="P37" s="22"/>
    </row>
    <row r="38" spans="1:16" ht="39" customHeight="1" x14ac:dyDescent="0.15">
      <c r="A38" s="22"/>
      <c r="B38" s="35"/>
      <c r="C38" s="1216" t="s">
        <v>566</v>
      </c>
      <c r="D38" s="1217"/>
      <c r="E38" s="1218"/>
      <c r="F38" s="36">
        <v>0.89</v>
      </c>
      <c r="G38" s="37">
        <v>0.1</v>
      </c>
      <c r="H38" s="37">
        <v>0.66</v>
      </c>
      <c r="I38" s="37">
        <v>0.81</v>
      </c>
      <c r="J38" s="38">
        <v>0.69</v>
      </c>
      <c r="K38" s="22"/>
      <c r="L38" s="22"/>
      <c r="M38" s="22"/>
      <c r="N38" s="22"/>
      <c r="O38" s="22"/>
      <c r="P38" s="22"/>
    </row>
    <row r="39" spans="1:16" ht="39" customHeight="1" x14ac:dyDescent="0.15">
      <c r="A39" s="22"/>
      <c r="B39" s="35"/>
      <c r="C39" s="1216" t="s">
        <v>567</v>
      </c>
      <c r="D39" s="1217"/>
      <c r="E39" s="1218"/>
      <c r="F39" s="36">
        <v>0.09</v>
      </c>
      <c r="G39" s="37">
        <v>0</v>
      </c>
      <c r="H39" s="37">
        <v>0.63</v>
      </c>
      <c r="I39" s="37">
        <v>1.26</v>
      </c>
      <c r="J39" s="38">
        <v>0.36</v>
      </c>
      <c r="K39" s="22"/>
      <c r="L39" s="22"/>
      <c r="M39" s="22"/>
      <c r="N39" s="22"/>
      <c r="O39" s="22"/>
      <c r="P39" s="22"/>
    </row>
    <row r="40" spans="1:16" ht="39" customHeight="1" x14ac:dyDescent="0.15">
      <c r="A40" s="22"/>
      <c r="B40" s="35"/>
      <c r="C40" s="1216" t="s">
        <v>568</v>
      </c>
      <c r="D40" s="1217"/>
      <c r="E40" s="1218"/>
      <c r="F40" s="36">
        <v>0</v>
      </c>
      <c r="G40" s="37" t="s">
        <v>512</v>
      </c>
      <c r="H40" s="37">
        <v>0.2</v>
      </c>
      <c r="I40" s="37">
        <v>0.24</v>
      </c>
      <c r="J40" s="38">
        <v>0.15</v>
      </c>
      <c r="K40" s="22"/>
      <c r="L40" s="22"/>
      <c r="M40" s="22"/>
      <c r="N40" s="22"/>
      <c r="O40" s="22"/>
      <c r="P40" s="22"/>
    </row>
    <row r="41" spans="1:16" ht="39" customHeight="1" x14ac:dyDescent="0.15">
      <c r="A41" s="22"/>
      <c r="B41" s="35"/>
      <c r="C41" s="1216" t="s">
        <v>569</v>
      </c>
      <c r="D41" s="1217"/>
      <c r="E41" s="1218"/>
      <c r="F41" s="36">
        <v>0.05</v>
      </c>
      <c r="G41" s="37">
        <v>7.0000000000000007E-2</v>
      </c>
      <c r="H41" s="37">
        <v>0.09</v>
      </c>
      <c r="I41" s="37">
        <v>0.08</v>
      </c>
      <c r="J41" s="38">
        <v>0.08</v>
      </c>
      <c r="K41" s="22"/>
      <c r="L41" s="22"/>
      <c r="M41" s="22"/>
      <c r="N41" s="22"/>
      <c r="O41" s="22"/>
      <c r="P41" s="22"/>
    </row>
    <row r="42" spans="1:16" ht="39" customHeight="1" x14ac:dyDescent="0.15">
      <c r="A42" s="22"/>
      <c r="B42" s="39"/>
      <c r="C42" s="1216" t="s">
        <v>570</v>
      </c>
      <c r="D42" s="1217"/>
      <c r="E42" s="1218"/>
      <c r="F42" s="36" t="s">
        <v>512</v>
      </c>
      <c r="G42" s="37" t="s">
        <v>512</v>
      </c>
      <c r="H42" s="37" t="s">
        <v>512</v>
      </c>
      <c r="I42" s="37" t="s">
        <v>512</v>
      </c>
      <c r="J42" s="38" t="s">
        <v>512</v>
      </c>
      <c r="K42" s="22"/>
      <c r="L42" s="22"/>
      <c r="M42" s="22"/>
      <c r="N42" s="22"/>
      <c r="O42" s="22"/>
      <c r="P42" s="22"/>
    </row>
    <row r="43" spans="1:16" ht="39" customHeight="1" thickBot="1" x14ac:dyDescent="0.2">
      <c r="A43" s="22"/>
      <c r="B43" s="40"/>
      <c r="C43" s="1219" t="s">
        <v>571</v>
      </c>
      <c r="D43" s="1220"/>
      <c r="E43" s="1221"/>
      <c r="F43" s="41">
        <v>0</v>
      </c>
      <c r="G43" s="42">
        <v>0</v>
      </c>
      <c r="H43" s="42">
        <v>0</v>
      </c>
      <c r="I43" s="42">
        <v>0.04</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JeeLsSwcX9C7fBhviN+wu6TwaKCtK0iN2pPA9Enp24/ROai0NjrFURe625mmeeNRQa30WTIIwcKZy15BZZpyA==" saltValue="U/TJY2p3qjxHR/mVYGX/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822</v>
      </c>
      <c r="L45" s="60">
        <v>848</v>
      </c>
      <c r="M45" s="60">
        <v>848</v>
      </c>
      <c r="N45" s="60">
        <v>872</v>
      </c>
      <c r="O45" s="61">
        <v>912</v>
      </c>
      <c r="P45" s="48"/>
      <c r="Q45" s="48"/>
      <c r="R45" s="48"/>
      <c r="S45" s="48"/>
      <c r="T45" s="48"/>
      <c r="U45" s="48"/>
    </row>
    <row r="46" spans="1:21" ht="30.75" customHeight="1" x14ac:dyDescent="0.15">
      <c r="A46" s="48"/>
      <c r="B46" s="1234"/>
      <c r="C46" s="1235"/>
      <c r="D46" s="62"/>
      <c r="E46" s="1226" t="s">
        <v>13</v>
      </c>
      <c r="F46" s="1226"/>
      <c r="G46" s="1226"/>
      <c r="H46" s="1226"/>
      <c r="I46" s="1226"/>
      <c r="J46" s="1227"/>
      <c r="K46" s="63" t="s">
        <v>512</v>
      </c>
      <c r="L46" s="64" t="s">
        <v>512</v>
      </c>
      <c r="M46" s="64" t="s">
        <v>512</v>
      </c>
      <c r="N46" s="64" t="s">
        <v>512</v>
      </c>
      <c r="O46" s="65" t="s">
        <v>512</v>
      </c>
      <c r="P46" s="48"/>
      <c r="Q46" s="48"/>
      <c r="R46" s="48"/>
      <c r="S46" s="48"/>
      <c r="T46" s="48"/>
      <c r="U46" s="48"/>
    </row>
    <row r="47" spans="1:21" ht="30.75" customHeight="1" x14ac:dyDescent="0.15">
      <c r="A47" s="48"/>
      <c r="B47" s="1234"/>
      <c r="C47" s="1235"/>
      <c r="D47" s="62"/>
      <c r="E47" s="1226" t="s">
        <v>14</v>
      </c>
      <c r="F47" s="1226"/>
      <c r="G47" s="1226"/>
      <c r="H47" s="1226"/>
      <c r="I47" s="1226"/>
      <c r="J47" s="1227"/>
      <c r="K47" s="63" t="s">
        <v>512</v>
      </c>
      <c r="L47" s="64" t="s">
        <v>512</v>
      </c>
      <c r="M47" s="64" t="s">
        <v>512</v>
      </c>
      <c r="N47" s="64" t="s">
        <v>512</v>
      </c>
      <c r="O47" s="65" t="s">
        <v>512</v>
      </c>
      <c r="P47" s="48"/>
      <c r="Q47" s="48"/>
      <c r="R47" s="48"/>
      <c r="S47" s="48"/>
      <c r="T47" s="48"/>
      <c r="U47" s="48"/>
    </row>
    <row r="48" spans="1:21" ht="30.75" customHeight="1" x14ac:dyDescent="0.15">
      <c r="A48" s="48"/>
      <c r="B48" s="1234"/>
      <c r="C48" s="1235"/>
      <c r="D48" s="62"/>
      <c r="E48" s="1226" t="s">
        <v>15</v>
      </c>
      <c r="F48" s="1226"/>
      <c r="G48" s="1226"/>
      <c r="H48" s="1226"/>
      <c r="I48" s="1226"/>
      <c r="J48" s="1227"/>
      <c r="K48" s="63">
        <v>445</v>
      </c>
      <c r="L48" s="64">
        <v>471</v>
      </c>
      <c r="M48" s="64">
        <v>483</v>
      </c>
      <c r="N48" s="64">
        <v>513</v>
      </c>
      <c r="O48" s="65">
        <v>472</v>
      </c>
      <c r="P48" s="48"/>
      <c r="Q48" s="48"/>
      <c r="R48" s="48"/>
      <c r="S48" s="48"/>
      <c r="T48" s="48"/>
      <c r="U48" s="48"/>
    </row>
    <row r="49" spans="1:21" ht="30.75" customHeight="1" x14ac:dyDescent="0.15">
      <c r="A49" s="48"/>
      <c r="B49" s="1234"/>
      <c r="C49" s="1235"/>
      <c r="D49" s="62"/>
      <c r="E49" s="1226" t="s">
        <v>16</v>
      </c>
      <c r="F49" s="1226"/>
      <c r="G49" s="1226"/>
      <c r="H49" s="1226"/>
      <c r="I49" s="1226"/>
      <c r="J49" s="1227"/>
      <c r="K49" s="63">
        <v>71</v>
      </c>
      <c r="L49" s="64">
        <v>80</v>
      </c>
      <c r="M49" s="64">
        <v>57</v>
      </c>
      <c r="N49" s="64">
        <v>20</v>
      </c>
      <c r="O49" s="65">
        <v>20</v>
      </c>
      <c r="P49" s="48"/>
      <c r="Q49" s="48"/>
      <c r="R49" s="48"/>
      <c r="S49" s="48"/>
      <c r="T49" s="48"/>
      <c r="U49" s="48"/>
    </row>
    <row r="50" spans="1:21" ht="30.75" customHeight="1" x14ac:dyDescent="0.15">
      <c r="A50" s="48"/>
      <c r="B50" s="1234"/>
      <c r="C50" s="1235"/>
      <c r="D50" s="62"/>
      <c r="E50" s="1226" t="s">
        <v>17</v>
      </c>
      <c r="F50" s="1226"/>
      <c r="G50" s="1226"/>
      <c r="H50" s="1226"/>
      <c r="I50" s="1226"/>
      <c r="J50" s="1227"/>
      <c r="K50" s="63">
        <v>1</v>
      </c>
      <c r="L50" s="64">
        <v>0</v>
      </c>
      <c r="M50" s="64">
        <v>0</v>
      </c>
      <c r="N50" s="64">
        <v>0</v>
      </c>
      <c r="O50" s="65">
        <v>0</v>
      </c>
      <c r="P50" s="48"/>
      <c r="Q50" s="48"/>
      <c r="R50" s="48"/>
      <c r="S50" s="48"/>
      <c r="T50" s="48"/>
      <c r="U50" s="48"/>
    </row>
    <row r="51" spans="1:21" ht="30.75" customHeight="1" x14ac:dyDescent="0.15">
      <c r="A51" s="48"/>
      <c r="B51" s="1236"/>
      <c r="C51" s="1237"/>
      <c r="D51" s="66"/>
      <c r="E51" s="1226" t="s">
        <v>18</v>
      </c>
      <c r="F51" s="1226"/>
      <c r="G51" s="1226"/>
      <c r="H51" s="1226"/>
      <c r="I51" s="1226"/>
      <c r="J51" s="1227"/>
      <c r="K51" s="63" t="s">
        <v>512</v>
      </c>
      <c r="L51" s="64" t="s">
        <v>512</v>
      </c>
      <c r="M51" s="64">
        <v>0</v>
      </c>
      <c r="N51" s="64">
        <v>0</v>
      </c>
      <c r="O51" s="65">
        <v>0</v>
      </c>
      <c r="P51" s="48"/>
      <c r="Q51" s="48"/>
      <c r="R51" s="48"/>
      <c r="S51" s="48"/>
      <c r="T51" s="48"/>
      <c r="U51" s="48"/>
    </row>
    <row r="52" spans="1:21" ht="30.75" customHeight="1" x14ac:dyDescent="0.15">
      <c r="A52" s="48"/>
      <c r="B52" s="1224" t="s">
        <v>19</v>
      </c>
      <c r="C52" s="1225"/>
      <c r="D52" s="66"/>
      <c r="E52" s="1226" t="s">
        <v>20</v>
      </c>
      <c r="F52" s="1226"/>
      <c r="G52" s="1226"/>
      <c r="H52" s="1226"/>
      <c r="I52" s="1226"/>
      <c r="J52" s="1227"/>
      <c r="K52" s="63">
        <v>829</v>
      </c>
      <c r="L52" s="64">
        <v>877</v>
      </c>
      <c r="M52" s="64">
        <v>877</v>
      </c>
      <c r="N52" s="64">
        <v>889</v>
      </c>
      <c r="O52" s="65">
        <v>933</v>
      </c>
      <c r="P52" s="48"/>
      <c r="Q52" s="48"/>
      <c r="R52" s="48"/>
      <c r="S52" s="48"/>
      <c r="T52" s="48"/>
      <c r="U52" s="48"/>
    </row>
    <row r="53" spans="1:21" ht="30.75" customHeight="1" thickBot="1" x14ac:dyDescent="0.2">
      <c r="A53" s="48"/>
      <c r="B53" s="1228" t="s">
        <v>21</v>
      </c>
      <c r="C53" s="1229"/>
      <c r="D53" s="67"/>
      <c r="E53" s="1230" t="s">
        <v>22</v>
      </c>
      <c r="F53" s="1230"/>
      <c r="G53" s="1230"/>
      <c r="H53" s="1230"/>
      <c r="I53" s="1230"/>
      <c r="J53" s="1231"/>
      <c r="K53" s="68">
        <v>510</v>
      </c>
      <c r="L53" s="69">
        <v>522</v>
      </c>
      <c r="M53" s="69">
        <v>511</v>
      </c>
      <c r="N53" s="69">
        <v>516</v>
      </c>
      <c r="O53" s="70">
        <v>471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EzewHq4fnQO9DJRN/3UrmkSkxHFVU4SPDN4LWpW69Qz0sHc7jnQ1Mv9Qp9tn1sWB2nTvet0IimvyTvF/SSUAQ==" saltValue="o8l0AdhS5MgyXfYQDCQs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86"/>
  <sheetViews>
    <sheetView showGridLines="0" topLeftCell="A34" zoomScale="90" zoomScaleNormal="90" zoomScaleSheetLayoutView="100" workbookViewId="0">
      <selection activeCell="N39" sqref="N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52" t="s">
        <v>24</v>
      </c>
      <c r="C41" s="1253"/>
      <c r="D41" s="81"/>
      <c r="E41" s="1254" t="s">
        <v>25</v>
      </c>
      <c r="F41" s="1254"/>
      <c r="G41" s="1254"/>
      <c r="H41" s="1255"/>
      <c r="I41" s="82">
        <v>9632</v>
      </c>
      <c r="J41" s="83">
        <v>10263</v>
      </c>
      <c r="K41" s="83">
        <v>10766</v>
      </c>
      <c r="L41" s="83">
        <v>11204</v>
      </c>
      <c r="M41" s="84">
        <v>11271</v>
      </c>
    </row>
    <row r="42" spans="2:13" ht="27.75" customHeight="1" x14ac:dyDescent="0.15">
      <c r="B42" s="1242"/>
      <c r="C42" s="1243"/>
      <c r="D42" s="85"/>
      <c r="E42" s="1246" t="s">
        <v>26</v>
      </c>
      <c r="F42" s="1246"/>
      <c r="G42" s="1246"/>
      <c r="H42" s="1247"/>
      <c r="I42" s="86">
        <v>1</v>
      </c>
      <c r="J42" s="87">
        <v>1</v>
      </c>
      <c r="K42" s="87">
        <v>1</v>
      </c>
      <c r="L42" s="87">
        <v>0</v>
      </c>
      <c r="M42" s="88" t="s">
        <v>512</v>
      </c>
    </row>
    <row r="43" spans="2:13" ht="27.75" customHeight="1" x14ac:dyDescent="0.15">
      <c r="B43" s="1242"/>
      <c r="C43" s="1243"/>
      <c r="D43" s="85"/>
      <c r="E43" s="1246" t="s">
        <v>27</v>
      </c>
      <c r="F43" s="1246"/>
      <c r="G43" s="1246"/>
      <c r="H43" s="1247"/>
      <c r="I43" s="86">
        <v>7701</v>
      </c>
      <c r="J43" s="87">
        <v>8340</v>
      </c>
      <c r="K43" s="87">
        <v>8299</v>
      </c>
      <c r="L43" s="87">
        <v>8010</v>
      </c>
      <c r="M43" s="88">
        <v>7447</v>
      </c>
    </row>
    <row r="44" spans="2:13" ht="27.75" customHeight="1" x14ac:dyDescent="0.15">
      <c r="B44" s="1242"/>
      <c r="C44" s="1243"/>
      <c r="D44" s="85"/>
      <c r="E44" s="1246" t="s">
        <v>28</v>
      </c>
      <c r="F44" s="1246"/>
      <c r="G44" s="1246"/>
      <c r="H44" s="1247"/>
      <c r="I44" s="86">
        <v>239</v>
      </c>
      <c r="J44" s="87">
        <v>163</v>
      </c>
      <c r="K44" s="87">
        <v>107</v>
      </c>
      <c r="L44" s="87">
        <v>88</v>
      </c>
      <c r="M44" s="88">
        <v>69</v>
      </c>
    </row>
    <row r="45" spans="2:13" ht="27.75" customHeight="1" x14ac:dyDescent="0.15">
      <c r="B45" s="1242"/>
      <c r="C45" s="1243"/>
      <c r="D45" s="85"/>
      <c r="E45" s="1246" t="s">
        <v>29</v>
      </c>
      <c r="F45" s="1246"/>
      <c r="G45" s="1246"/>
      <c r="H45" s="1247"/>
      <c r="I45" s="86">
        <v>1393</v>
      </c>
      <c r="J45" s="87">
        <v>1278</v>
      </c>
      <c r="K45" s="87">
        <v>1166</v>
      </c>
      <c r="L45" s="87">
        <v>1145</v>
      </c>
      <c r="M45" s="88">
        <v>1084</v>
      </c>
    </row>
    <row r="46" spans="2:13" ht="27.75" customHeight="1" x14ac:dyDescent="0.15">
      <c r="B46" s="1242"/>
      <c r="C46" s="1243"/>
      <c r="D46" s="89"/>
      <c r="E46" s="1246" t="s">
        <v>30</v>
      </c>
      <c r="F46" s="1246"/>
      <c r="G46" s="1246"/>
      <c r="H46" s="1247"/>
      <c r="I46" s="86" t="s">
        <v>512</v>
      </c>
      <c r="J46" s="87" t="s">
        <v>512</v>
      </c>
      <c r="K46" s="87" t="s">
        <v>512</v>
      </c>
      <c r="L46" s="87" t="s">
        <v>512</v>
      </c>
      <c r="M46" s="88" t="s">
        <v>512</v>
      </c>
    </row>
    <row r="47" spans="2:13" ht="27.75" customHeight="1" x14ac:dyDescent="0.15">
      <c r="B47" s="1242"/>
      <c r="C47" s="1243"/>
      <c r="D47" s="90"/>
      <c r="E47" s="1256" t="s">
        <v>31</v>
      </c>
      <c r="F47" s="1257"/>
      <c r="G47" s="1257"/>
      <c r="H47" s="1258"/>
      <c r="I47" s="86" t="s">
        <v>512</v>
      </c>
      <c r="J47" s="87" t="s">
        <v>512</v>
      </c>
      <c r="K47" s="87" t="s">
        <v>512</v>
      </c>
      <c r="L47" s="87" t="s">
        <v>512</v>
      </c>
      <c r="M47" s="88" t="s">
        <v>512</v>
      </c>
    </row>
    <row r="48" spans="2:13" ht="27.75" customHeight="1" x14ac:dyDescent="0.15">
      <c r="B48" s="1242"/>
      <c r="C48" s="1243"/>
      <c r="D48" s="85"/>
      <c r="E48" s="1246" t="s">
        <v>32</v>
      </c>
      <c r="F48" s="1246"/>
      <c r="G48" s="1246"/>
      <c r="H48" s="1247"/>
      <c r="I48" s="86" t="s">
        <v>512</v>
      </c>
      <c r="J48" s="87" t="s">
        <v>512</v>
      </c>
      <c r="K48" s="87" t="s">
        <v>512</v>
      </c>
      <c r="L48" s="87" t="s">
        <v>512</v>
      </c>
      <c r="M48" s="88" t="s">
        <v>512</v>
      </c>
    </row>
    <row r="49" spans="2:13" ht="27.75" customHeight="1" x14ac:dyDescent="0.15">
      <c r="B49" s="1244"/>
      <c r="C49" s="1245"/>
      <c r="D49" s="85"/>
      <c r="E49" s="1246" t="s">
        <v>33</v>
      </c>
      <c r="F49" s="1246"/>
      <c r="G49" s="1246"/>
      <c r="H49" s="1247"/>
      <c r="I49" s="86" t="s">
        <v>512</v>
      </c>
      <c r="J49" s="87" t="s">
        <v>512</v>
      </c>
      <c r="K49" s="87" t="s">
        <v>512</v>
      </c>
      <c r="L49" s="87" t="s">
        <v>512</v>
      </c>
      <c r="M49" s="88" t="s">
        <v>512</v>
      </c>
    </row>
    <row r="50" spans="2:13" ht="27.75" customHeight="1" x14ac:dyDescent="0.15">
      <c r="B50" s="1240" t="s">
        <v>34</v>
      </c>
      <c r="C50" s="1241"/>
      <c r="D50" s="91"/>
      <c r="E50" s="1246" t="s">
        <v>35</v>
      </c>
      <c r="F50" s="1246"/>
      <c r="G50" s="1246"/>
      <c r="H50" s="1247"/>
      <c r="I50" s="86">
        <v>2313</v>
      </c>
      <c r="J50" s="87">
        <v>2013</v>
      </c>
      <c r="K50" s="87">
        <v>2018</v>
      </c>
      <c r="L50" s="87">
        <v>2131</v>
      </c>
      <c r="M50" s="88">
        <v>2171</v>
      </c>
    </row>
    <row r="51" spans="2:13" ht="27.75" customHeight="1" x14ac:dyDescent="0.15">
      <c r="B51" s="1242"/>
      <c r="C51" s="1243"/>
      <c r="D51" s="85"/>
      <c r="E51" s="1246" t="s">
        <v>36</v>
      </c>
      <c r="F51" s="1246"/>
      <c r="G51" s="1246"/>
      <c r="H51" s="1247"/>
      <c r="I51" s="86">
        <v>204</v>
      </c>
      <c r="J51" s="87">
        <v>188</v>
      </c>
      <c r="K51" s="87">
        <v>167</v>
      </c>
      <c r="L51" s="87">
        <v>136</v>
      </c>
      <c r="M51" s="88">
        <v>86</v>
      </c>
    </row>
    <row r="52" spans="2:13" ht="27.75" customHeight="1" x14ac:dyDescent="0.15">
      <c r="B52" s="1244"/>
      <c r="C52" s="1245"/>
      <c r="D52" s="85"/>
      <c r="E52" s="1246" t="s">
        <v>37</v>
      </c>
      <c r="F52" s="1246"/>
      <c r="G52" s="1246"/>
      <c r="H52" s="1247"/>
      <c r="I52" s="86">
        <v>11228</v>
      </c>
      <c r="J52" s="87">
        <v>11437</v>
      </c>
      <c r="K52" s="87">
        <v>11552</v>
      </c>
      <c r="L52" s="87">
        <v>11881</v>
      </c>
      <c r="M52" s="88">
        <v>11643</v>
      </c>
    </row>
    <row r="53" spans="2:13" ht="27.75" customHeight="1" thickBot="1" x14ac:dyDescent="0.2">
      <c r="B53" s="1248" t="s">
        <v>38</v>
      </c>
      <c r="C53" s="1249"/>
      <c r="D53" s="92"/>
      <c r="E53" s="1250" t="s">
        <v>39</v>
      </c>
      <c r="F53" s="1250"/>
      <c r="G53" s="1250"/>
      <c r="H53" s="1251"/>
      <c r="I53" s="93">
        <v>5221</v>
      </c>
      <c r="J53" s="94">
        <v>6407</v>
      </c>
      <c r="K53" s="94">
        <v>6603</v>
      </c>
      <c r="L53" s="94">
        <v>6299</v>
      </c>
      <c r="M53" s="95">
        <v>5970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5VK0GeihU8lbeRhzYvfFbOG9JdvoCsLrkkpVcbEgFbYAuVMnes8UNebjcVrsj0X0VVD8LnWpU63whCzK5P7Cg==" saltValue="i37dT0ffD6pS71HFRG1B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6"/>
  <sheetViews>
    <sheetView showGridLines="0" topLeftCell="F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7" t="s">
        <v>42</v>
      </c>
      <c r="D55" s="1267"/>
      <c r="E55" s="1268"/>
      <c r="F55" s="107">
        <v>1323</v>
      </c>
      <c r="G55" s="107">
        <v>1375</v>
      </c>
      <c r="H55" s="108">
        <v>1351</v>
      </c>
    </row>
    <row r="56" spans="2:8" ht="52.5" customHeight="1" x14ac:dyDescent="0.15">
      <c r="B56" s="109"/>
      <c r="C56" s="1269" t="s">
        <v>43</v>
      </c>
      <c r="D56" s="1269"/>
      <c r="E56" s="1270"/>
      <c r="F56" s="110" t="s">
        <v>512</v>
      </c>
      <c r="G56" s="110" t="s">
        <v>512</v>
      </c>
      <c r="H56" s="111" t="s">
        <v>512</v>
      </c>
    </row>
    <row r="57" spans="2:8" ht="53.25" customHeight="1" x14ac:dyDescent="0.15">
      <c r="B57" s="109"/>
      <c r="C57" s="1271" t="s">
        <v>44</v>
      </c>
      <c r="D57" s="1271"/>
      <c r="E57" s="1272"/>
      <c r="F57" s="112">
        <v>328</v>
      </c>
      <c r="G57" s="112">
        <v>342</v>
      </c>
      <c r="H57" s="113">
        <v>365</v>
      </c>
    </row>
    <row r="58" spans="2:8" ht="45.75" customHeight="1" x14ac:dyDescent="0.15">
      <c r="B58" s="114"/>
      <c r="C58" s="1259" t="s">
        <v>582</v>
      </c>
      <c r="D58" s="1260"/>
      <c r="E58" s="1261"/>
      <c r="F58" s="115">
        <v>101</v>
      </c>
      <c r="G58" s="115">
        <v>89</v>
      </c>
      <c r="H58" s="116">
        <v>79</v>
      </c>
    </row>
    <row r="59" spans="2:8" ht="45.75" customHeight="1" x14ac:dyDescent="0.15">
      <c r="B59" s="114"/>
      <c r="C59" s="1259" t="s">
        <v>583</v>
      </c>
      <c r="D59" s="1260"/>
      <c r="E59" s="1261"/>
      <c r="F59" s="115">
        <v>70</v>
      </c>
      <c r="G59" s="115">
        <v>61</v>
      </c>
      <c r="H59" s="116">
        <v>54</v>
      </c>
    </row>
    <row r="60" spans="2:8" ht="45.75" customHeight="1" x14ac:dyDescent="0.15">
      <c r="B60" s="114"/>
      <c r="C60" s="1259" t="s">
        <v>584</v>
      </c>
      <c r="D60" s="1260"/>
      <c r="E60" s="1261"/>
      <c r="F60" s="115">
        <v>49</v>
      </c>
      <c r="G60" s="115">
        <v>84</v>
      </c>
      <c r="H60" s="116">
        <v>124</v>
      </c>
    </row>
    <row r="61" spans="2:8" ht="45.75" customHeight="1" x14ac:dyDescent="0.15">
      <c r="B61" s="114"/>
      <c r="C61" s="1259" t="s">
        <v>585</v>
      </c>
      <c r="D61" s="1260"/>
      <c r="E61" s="1261"/>
      <c r="F61" s="115">
        <v>41</v>
      </c>
      <c r="G61" s="115">
        <v>41</v>
      </c>
      <c r="H61" s="116">
        <v>41</v>
      </c>
    </row>
    <row r="62" spans="2:8" ht="45.75" customHeight="1" thickBot="1" x14ac:dyDescent="0.2">
      <c r="B62" s="117"/>
      <c r="C62" s="1262" t="s">
        <v>586</v>
      </c>
      <c r="D62" s="1263"/>
      <c r="E62" s="1264"/>
      <c r="F62" s="118">
        <v>25</v>
      </c>
      <c r="G62" s="118">
        <v>25</v>
      </c>
      <c r="H62" s="119">
        <v>25</v>
      </c>
    </row>
    <row r="63" spans="2:8" ht="52.5" customHeight="1" thickBot="1" x14ac:dyDescent="0.2">
      <c r="B63" s="120"/>
      <c r="C63" s="1265" t="s">
        <v>45</v>
      </c>
      <c r="D63" s="1265"/>
      <c r="E63" s="1266"/>
      <c r="F63" s="121">
        <v>1651</v>
      </c>
      <c r="G63" s="121">
        <v>1717</v>
      </c>
      <c r="H63" s="122">
        <v>1716</v>
      </c>
    </row>
    <row r="64" spans="2:8" ht="15" customHeight="1" x14ac:dyDescent="0.15"/>
    <row r="65" ht="0" hidden="1" customHeight="1" x14ac:dyDescent="0.15"/>
    <row r="66" ht="0" hidden="1" customHeight="1" x14ac:dyDescent="0.15"/>
  </sheetData>
  <sheetProtection algorithmName="SHA-512" hashValue="GWlPEzN/wutV0yiqSSgdHmzqeQOfTRTsOkuexiVslioC03arkiwAnbhug215xQsgRRuogSWxRedVVo3uwDq+vg==" saltValue="B4HuECgDwEPd2YjHs2og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ZM191"/>
  <sheetViews>
    <sheetView showGridLines="0" zoomScale="85" zoomScaleNormal="85" zoomScaleSheetLayoutView="55" workbookViewId="0">
      <selection activeCell="BC23" sqref="BC23"/>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1" t="s">
        <v>590</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x14ac:dyDescent="0.15">
      <c r="B44" s="374"/>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x14ac:dyDescent="0.15">
      <c r="B45" s="374"/>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x14ac:dyDescent="0.15">
      <c r="B46" s="374"/>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x14ac:dyDescent="0.15">
      <c r="B47" s="374"/>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591</v>
      </c>
    </row>
    <row r="50" spans="1:109" x14ac:dyDescent="0.15">
      <c r="B50" s="374"/>
      <c r="G50" s="1273"/>
      <c r="H50" s="1273"/>
      <c r="I50" s="1273"/>
      <c r="J50" s="1273"/>
      <c r="K50" s="384"/>
      <c r="L50" s="384"/>
      <c r="M50" s="385"/>
      <c r="N50" s="385"/>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79" t="s">
        <v>555</v>
      </c>
      <c r="BQ50" s="1279"/>
      <c r="BR50" s="1279"/>
      <c r="BS50" s="1279"/>
      <c r="BT50" s="1279"/>
      <c r="BU50" s="1279"/>
      <c r="BV50" s="1279"/>
      <c r="BW50" s="1279"/>
      <c r="BX50" s="1279" t="s">
        <v>556</v>
      </c>
      <c r="BY50" s="1279"/>
      <c r="BZ50" s="1279"/>
      <c r="CA50" s="1279"/>
      <c r="CB50" s="1279"/>
      <c r="CC50" s="1279"/>
      <c r="CD50" s="1279"/>
      <c r="CE50" s="1279"/>
      <c r="CF50" s="1279" t="s">
        <v>557</v>
      </c>
      <c r="CG50" s="1279"/>
      <c r="CH50" s="1279"/>
      <c r="CI50" s="1279"/>
      <c r="CJ50" s="1279"/>
      <c r="CK50" s="1279"/>
      <c r="CL50" s="1279"/>
      <c r="CM50" s="1279"/>
      <c r="CN50" s="1279" t="s">
        <v>558</v>
      </c>
      <c r="CO50" s="1279"/>
      <c r="CP50" s="1279"/>
      <c r="CQ50" s="1279"/>
      <c r="CR50" s="1279"/>
      <c r="CS50" s="1279"/>
      <c r="CT50" s="1279"/>
      <c r="CU50" s="1279"/>
      <c r="CV50" s="1279" t="s">
        <v>559</v>
      </c>
      <c r="CW50" s="1279"/>
      <c r="CX50" s="1279"/>
      <c r="CY50" s="1279"/>
      <c r="CZ50" s="1279"/>
      <c r="DA50" s="1279"/>
      <c r="DB50" s="1279"/>
      <c r="DC50" s="1279"/>
    </row>
    <row r="51" spans="1:109" ht="13.5" customHeight="1" x14ac:dyDescent="0.15">
      <c r="B51" s="374"/>
      <c r="G51" s="1291"/>
      <c r="H51" s="1291"/>
      <c r="I51" s="1295"/>
      <c r="J51" s="1295"/>
      <c r="K51" s="1280"/>
      <c r="L51" s="1280"/>
      <c r="M51" s="1280"/>
      <c r="N51" s="1280"/>
      <c r="AM51" s="383"/>
      <c r="AN51" s="1278" t="s">
        <v>592</v>
      </c>
      <c r="AO51" s="1278"/>
      <c r="AP51" s="1278"/>
      <c r="AQ51" s="1278"/>
      <c r="AR51" s="1278"/>
      <c r="AS51" s="1278"/>
      <c r="AT51" s="1278"/>
      <c r="AU51" s="1278"/>
      <c r="AV51" s="1278"/>
      <c r="AW51" s="1278"/>
      <c r="AX51" s="1278"/>
      <c r="AY51" s="1278"/>
      <c r="AZ51" s="1278"/>
      <c r="BA51" s="1278"/>
      <c r="BB51" s="1278" t="s">
        <v>593</v>
      </c>
      <c r="BC51" s="1278"/>
      <c r="BD51" s="1278"/>
      <c r="BE51" s="1278"/>
      <c r="BF51" s="1278"/>
      <c r="BG51" s="1278"/>
      <c r="BH51" s="1278"/>
      <c r="BI51" s="1278"/>
      <c r="BJ51" s="1278"/>
      <c r="BK51" s="1278"/>
      <c r="BL51" s="1278"/>
      <c r="BM51" s="1278"/>
      <c r="BN51" s="1278"/>
      <c r="BO51" s="1278"/>
      <c r="BP51" s="1290"/>
      <c r="BQ51" s="1275"/>
      <c r="BR51" s="1275"/>
      <c r="BS51" s="1275"/>
      <c r="BT51" s="1275"/>
      <c r="BU51" s="1275"/>
      <c r="BV51" s="1275"/>
      <c r="BW51" s="1275"/>
      <c r="BX51" s="1290"/>
      <c r="BY51" s="1275"/>
      <c r="BZ51" s="1275"/>
      <c r="CA51" s="1275"/>
      <c r="CB51" s="1275"/>
      <c r="CC51" s="1275"/>
      <c r="CD51" s="1275"/>
      <c r="CE51" s="1275"/>
      <c r="CF51" s="1290"/>
      <c r="CG51" s="1275"/>
      <c r="CH51" s="1275"/>
      <c r="CI51" s="1275"/>
      <c r="CJ51" s="1275"/>
      <c r="CK51" s="1275"/>
      <c r="CL51" s="1275"/>
      <c r="CM51" s="1275"/>
      <c r="CN51" s="1275">
        <v>143.6</v>
      </c>
      <c r="CO51" s="1275"/>
      <c r="CP51" s="1275"/>
      <c r="CQ51" s="1275"/>
      <c r="CR51" s="1275"/>
      <c r="CS51" s="1275"/>
      <c r="CT51" s="1275"/>
      <c r="CU51" s="1275"/>
      <c r="CV51" s="1275">
        <v>137.6</v>
      </c>
      <c r="CW51" s="1275"/>
      <c r="CX51" s="1275"/>
      <c r="CY51" s="1275"/>
      <c r="CZ51" s="1275"/>
      <c r="DA51" s="1275"/>
      <c r="DB51" s="1275"/>
      <c r="DC51" s="1275"/>
    </row>
    <row r="52" spans="1:109" x14ac:dyDescent="0.15">
      <c r="B52" s="374"/>
      <c r="G52" s="1291"/>
      <c r="H52" s="1291"/>
      <c r="I52" s="1295"/>
      <c r="J52" s="1295"/>
      <c r="K52" s="1280"/>
      <c r="L52" s="1280"/>
      <c r="M52" s="1280"/>
      <c r="N52" s="1280"/>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91"/>
      <c r="H53" s="1291"/>
      <c r="I53" s="1273"/>
      <c r="J53" s="1273"/>
      <c r="K53" s="1280"/>
      <c r="L53" s="1280"/>
      <c r="M53" s="1280"/>
      <c r="N53" s="1280"/>
      <c r="AM53" s="383"/>
      <c r="AN53" s="1278"/>
      <c r="AO53" s="1278"/>
      <c r="AP53" s="1278"/>
      <c r="AQ53" s="1278"/>
      <c r="AR53" s="1278"/>
      <c r="AS53" s="1278"/>
      <c r="AT53" s="1278"/>
      <c r="AU53" s="1278"/>
      <c r="AV53" s="1278"/>
      <c r="AW53" s="1278"/>
      <c r="AX53" s="1278"/>
      <c r="AY53" s="1278"/>
      <c r="AZ53" s="1278"/>
      <c r="BA53" s="1278"/>
      <c r="BB53" s="1278" t="s">
        <v>594</v>
      </c>
      <c r="BC53" s="1278"/>
      <c r="BD53" s="1278"/>
      <c r="BE53" s="1278"/>
      <c r="BF53" s="1278"/>
      <c r="BG53" s="1278"/>
      <c r="BH53" s="1278"/>
      <c r="BI53" s="1278"/>
      <c r="BJ53" s="1278"/>
      <c r="BK53" s="1278"/>
      <c r="BL53" s="1278"/>
      <c r="BM53" s="1278"/>
      <c r="BN53" s="1278"/>
      <c r="BO53" s="1278"/>
      <c r="BP53" s="1290"/>
      <c r="BQ53" s="1275"/>
      <c r="BR53" s="1275"/>
      <c r="BS53" s="1275"/>
      <c r="BT53" s="1275"/>
      <c r="BU53" s="1275"/>
      <c r="BV53" s="1275"/>
      <c r="BW53" s="1275"/>
      <c r="BX53" s="1290"/>
      <c r="BY53" s="1275"/>
      <c r="BZ53" s="1275"/>
      <c r="CA53" s="1275"/>
      <c r="CB53" s="1275"/>
      <c r="CC53" s="1275"/>
      <c r="CD53" s="1275"/>
      <c r="CE53" s="1275"/>
      <c r="CF53" s="1290"/>
      <c r="CG53" s="1275"/>
      <c r="CH53" s="1275"/>
      <c r="CI53" s="1275"/>
      <c r="CJ53" s="1275"/>
      <c r="CK53" s="1275"/>
      <c r="CL53" s="1275"/>
      <c r="CM53" s="1275"/>
      <c r="CN53" s="1275">
        <v>59.4</v>
      </c>
      <c r="CO53" s="1275"/>
      <c r="CP53" s="1275"/>
      <c r="CQ53" s="1275"/>
      <c r="CR53" s="1275"/>
      <c r="CS53" s="1275"/>
      <c r="CT53" s="1275"/>
      <c r="CU53" s="1275"/>
      <c r="CV53" s="1275">
        <v>61.1</v>
      </c>
      <c r="CW53" s="1275"/>
      <c r="CX53" s="1275"/>
      <c r="CY53" s="1275"/>
      <c r="CZ53" s="1275"/>
      <c r="DA53" s="1275"/>
      <c r="DB53" s="1275"/>
      <c r="DC53" s="1275"/>
    </row>
    <row r="54" spans="1:109" x14ac:dyDescent="0.15">
      <c r="A54" s="382"/>
      <c r="B54" s="374"/>
      <c r="G54" s="1291"/>
      <c r="H54" s="1291"/>
      <c r="I54" s="1273"/>
      <c r="J54" s="1273"/>
      <c r="K54" s="1280"/>
      <c r="L54" s="1280"/>
      <c r="M54" s="1280"/>
      <c r="N54" s="1280"/>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73"/>
      <c r="H55" s="1273"/>
      <c r="I55" s="1273"/>
      <c r="J55" s="1273"/>
      <c r="K55" s="1280"/>
      <c r="L55" s="1280"/>
      <c r="M55" s="1280"/>
      <c r="N55" s="1280"/>
      <c r="AN55" s="1279" t="s">
        <v>595</v>
      </c>
      <c r="AO55" s="1279"/>
      <c r="AP55" s="1279"/>
      <c r="AQ55" s="1279"/>
      <c r="AR55" s="1279"/>
      <c r="AS55" s="1279"/>
      <c r="AT55" s="1279"/>
      <c r="AU55" s="1279"/>
      <c r="AV55" s="1279"/>
      <c r="AW55" s="1279"/>
      <c r="AX55" s="1279"/>
      <c r="AY55" s="1279"/>
      <c r="AZ55" s="1279"/>
      <c r="BA55" s="1279"/>
      <c r="BB55" s="1278" t="s">
        <v>593</v>
      </c>
      <c r="BC55" s="1278"/>
      <c r="BD55" s="1278"/>
      <c r="BE55" s="1278"/>
      <c r="BF55" s="1278"/>
      <c r="BG55" s="1278"/>
      <c r="BH55" s="1278"/>
      <c r="BI55" s="1278"/>
      <c r="BJ55" s="1278"/>
      <c r="BK55" s="1278"/>
      <c r="BL55" s="1278"/>
      <c r="BM55" s="1278"/>
      <c r="BN55" s="1278"/>
      <c r="BO55" s="1278"/>
      <c r="BP55" s="1290"/>
      <c r="BQ55" s="1275"/>
      <c r="BR55" s="1275"/>
      <c r="BS55" s="1275"/>
      <c r="BT55" s="1275"/>
      <c r="BU55" s="1275"/>
      <c r="BV55" s="1275"/>
      <c r="BW55" s="1275"/>
      <c r="BX55" s="1290"/>
      <c r="BY55" s="1275"/>
      <c r="BZ55" s="1275"/>
      <c r="CA55" s="1275"/>
      <c r="CB55" s="1275"/>
      <c r="CC55" s="1275"/>
      <c r="CD55" s="1275"/>
      <c r="CE55" s="1275"/>
      <c r="CF55" s="1290"/>
      <c r="CG55" s="1275"/>
      <c r="CH55" s="1275"/>
      <c r="CI55" s="1275"/>
      <c r="CJ55" s="1275"/>
      <c r="CK55" s="1275"/>
      <c r="CL55" s="1275"/>
      <c r="CM55" s="1275"/>
      <c r="CN55" s="1275">
        <v>44.9</v>
      </c>
      <c r="CO55" s="1275"/>
      <c r="CP55" s="1275"/>
      <c r="CQ55" s="1275"/>
      <c r="CR55" s="1275"/>
      <c r="CS55" s="1275"/>
      <c r="CT55" s="1275"/>
      <c r="CU55" s="1275"/>
      <c r="CV55" s="1275">
        <v>40.799999999999997</v>
      </c>
      <c r="CW55" s="1275"/>
      <c r="CX55" s="1275"/>
      <c r="CY55" s="1275"/>
      <c r="CZ55" s="1275"/>
      <c r="DA55" s="1275"/>
      <c r="DB55" s="1275"/>
      <c r="DC55" s="1275"/>
    </row>
    <row r="56" spans="1:109" x14ac:dyDescent="0.15">
      <c r="A56" s="382"/>
      <c r="B56" s="374"/>
      <c r="G56" s="1273"/>
      <c r="H56" s="1273"/>
      <c r="I56" s="1273"/>
      <c r="J56" s="1273"/>
      <c r="K56" s="1280"/>
      <c r="L56" s="1280"/>
      <c r="M56" s="1280"/>
      <c r="N56" s="1280"/>
      <c r="AN56" s="1279"/>
      <c r="AO56" s="1279"/>
      <c r="AP56" s="1279"/>
      <c r="AQ56" s="1279"/>
      <c r="AR56" s="1279"/>
      <c r="AS56" s="1279"/>
      <c r="AT56" s="1279"/>
      <c r="AU56" s="1279"/>
      <c r="AV56" s="1279"/>
      <c r="AW56" s="1279"/>
      <c r="AX56" s="1279"/>
      <c r="AY56" s="1279"/>
      <c r="AZ56" s="1279"/>
      <c r="BA56" s="1279"/>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73"/>
      <c r="H57" s="1273"/>
      <c r="I57" s="1276"/>
      <c r="J57" s="1276"/>
      <c r="K57" s="1280"/>
      <c r="L57" s="1280"/>
      <c r="M57" s="1280"/>
      <c r="N57" s="1280"/>
      <c r="AM57" s="367"/>
      <c r="AN57" s="1279"/>
      <c r="AO57" s="1279"/>
      <c r="AP57" s="1279"/>
      <c r="AQ57" s="1279"/>
      <c r="AR57" s="1279"/>
      <c r="AS57" s="1279"/>
      <c r="AT57" s="1279"/>
      <c r="AU57" s="1279"/>
      <c r="AV57" s="1279"/>
      <c r="AW57" s="1279"/>
      <c r="AX57" s="1279"/>
      <c r="AY57" s="1279"/>
      <c r="AZ57" s="1279"/>
      <c r="BA57" s="1279"/>
      <c r="BB57" s="1278" t="s">
        <v>594</v>
      </c>
      <c r="BC57" s="1278"/>
      <c r="BD57" s="1278"/>
      <c r="BE57" s="1278"/>
      <c r="BF57" s="1278"/>
      <c r="BG57" s="1278"/>
      <c r="BH57" s="1278"/>
      <c r="BI57" s="1278"/>
      <c r="BJ57" s="1278"/>
      <c r="BK57" s="1278"/>
      <c r="BL57" s="1278"/>
      <c r="BM57" s="1278"/>
      <c r="BN57" s="1278"/>
      <c r="BO57" s="1278"/>
      <c r="BP57" s="1290"/>
      <c r="BQ57" s="1275"/>
      <c r="BR57" s="1275"/>
      <c r="BS57" s="1275"/>
      <c r="BT57" s="1275"/>
      <c r="BU57" s="1275"/>
      <c r="BV57" s="1275"/>
      <c r="BW57" s="1275"/>
      <c r="BX57" s="1290"/>
      <c r="BY57" s="1275"/>
      <c r="BZ57" s="1275"/>
      <c r="CA57" s="1275"/>
      <c r="CB57" s="1275"/>
      <c r="CC57" s="1275"/>
      <c r="CD57" s="1275"/>
      <c r="CE57" s="1275"/>
      <c r="CF57" s="1290"/>
      <c r="CG57" s="1275"/>
      <c r="CH57" s="1275"/>
      <c r="CI57" s="1275"/>
      <c r="CJ57" s="1275"/>
      <c r="CK57" s="1275"/>
      <c r="CL57" s="1275"/>
      <c r="CM57" s="1275"/>
      <c r="CN57" s="1275">
        <v>62.6</v>
      </c>
      <c r="CO57" s="1275"/>
      <c r="CP57" s="1275"/>
      <c r="CQ57" s="1275"/>
      <c r="CR57" s="1275"/>
      <c r="CS57" s="1275"/>
      <c r="CT57" s="1275"/>
      <c r="CU57" s="1275"/>
      <c r="CV57" s="1275">
        <v>62.9</v>
      </c>
      <c r="CW57" s="1275"/>
      <c r="CX57" s="1275"/>
      <c r="CY57" s="1275"/>
      <c r="CZ57" s="1275"/>
      <c r="DA57" s="1275"/>
      <c r="DB57" s="1275"/>
      <c r="DC57" s="1275"/>
      <c r="DD57" s="387"/>
      <c r="DE57" s="386"/>
    </row>
    <row r="58" spans="1:109" s="382" customFormat="1" x14ac:dyDescent="0.15">
      <c r="A58" s="367"/>
      <c r="B58" s="386"/>
      <c r="G58" s="1273"/>
      <c r="H58" s="1273"/>
      <c r="I58" s="1276"/>
      <c r="J58" s="1276"/>
      <c r="K58" s="1280"/>
      <c r="L58" s="1280"/>
      <c r="M58" s="1280"/>
      <c r="N58" s="1280"/>
      <c r="AM58" s="367"/>
      <c r="AN58" s="1279"/>
      <c r="AO58" s="1279"/>
      <c r="AP58" s="1279"/>
      <c r="AQ58" s="1279"/>
      <c r="AR58" s="1279"/>
      <c r="AS58" s="1279"/>
      <c r="AT58" s="1279"/>
      <c r="AU58" s="1279"/>
      <c r="AV58" s="1279"/>
      <c r="AW58" s="1279"/>
      <c r="AX58" s="1279"/>
      <c r="AY58" s="1279"/>
      <c r="AZ58" s="1279"/>
      <c r="BA58" s="1279"/>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596</v>
      </c>
    </row>
    <row r="64" spans="1:109" x14ac:dyDescent="0.15">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1" t="s">
        <v>597</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x14ac:dyDescent="0.15">
      <c r="B66" s="374"/>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x14ac:dyDescent="0.15">
      <c r="B67" s="374"/>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x14ac:dyDescent="0.15">
      <c r="B68" s="374"/>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x14ac:dyDescent="0.15">
      <c r="B69" s="374"/>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591</v>
      </c>
    </row>
    <row r="72" spans="2:107" x14ac:dyDescent="0.15">
      <c r="B72" s="374"/>
      <c r="G72" s="1273"/>
      <c r="H72" s="1273"/>
      <c r="I72" s="1273"/>
      <c r="J72" s="1273"/>
      <c r="K72" s="384"/>
      <c r="L72" s="384"/>
      <c r="M72" s="385"/>
      <c r="N72" s="385"/>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79" t="s">
        <v>555</v>
      </c>
      <c r="BQ72" s="1279"/>
      <c r="BR72" s="1279"/>
      <c r="BS72" s="1279"/>
      <c r="BT72" s="1279"/>
      <c r="BU72" s="1279"/>
      <c r="BV72" s="1279"/>
      <c r="BW72" s="1279"/>
      <c r="BX72" s="1279" t="s">
        <v>556</v>
      </c>
      <c r="BY72" s="1279"/>
      <c r="BZ72" s="1279"/>
      <c r="CA72" s="1279"/>
      <c r="CB72" s="1279"/>
      <c r="CC72" s="1279"/>
      <c r="CD72" s="1279"/>
      <c r="CE72" s="1279"/>
      <c r="CF72" s="1279" t="s">
        <v>557</v>
      </c>
      <c r="CG72" s="1279"/>
      <c r="CH72" s="1279"/>
      <c r="CI72" s="1279"/>
      <c r="CJ72" s="1279"/>
      <c r="CK72" s="1279"/>
      <c r="CL72" s="1279"/>
      <c r="CM72" s="1279"/>
      <c r="CN72" s="1279" t="s">
        <v>558</v>
      </c>
      <c r="CO72" s="1279"/>
      <c r="CP72" s="1279"/>
      <c r="CQ72" s="1279"/>
      <c r="CR72" s="1279"/>
      <c r="CS72" s="1279"/>
      <c r="CT72" s="1279"/>
      <c r="CU72" s="1279"/>
      <c r="CV72" s="1279" t="s">
        <v>559</v>
      </c>
      <c r="CW72" s="1279"/>
      <c r="CX72" s="1279"/>
      <c r="CY72" s="1279"/>
      <c r="CZ72" s="1279"/>
      <c r="DA72" s="1279"/>
      <c r="DB72" s="1279"/>
      <c r="DC72" s="1279"/>
    </row>
    <row r="73" spans="2:107" x14ac:dyDescent="0.15">
      <c r="B73" s="374"/>
      <c r="G73" s="1291"/>
      <c r="H73" s="1291"/>
      <c r="I73" s="1291"/>
      <c r="J73" s="1291"/>
      <c r="K73" s="1274"/>
      <c r="L73" s="1274"/>
      <c r="M73" s="1274"/>
      <c r="N73" s="1274"/>
      <c r="AM73" s="383"/>
      <c r="AN73" s="1278" t="s">
        <v>592</v>
      </c>
      <c r="AO73" s="1278"/>
      <c r="AP73" s="1278"/>
      <c r="AQ73" s="1278"/>
      <c r="AR73" s="1278"/>
      <c r="AS73" s="1278"/>
      <c r="AT73" s="1278"/>
      <c r="AU73" s="1278"/>
      <c r="AV73" s="1278"/>
      <c r="AW73" s="1278"/>
      <c r="AX73" s="1278"/>
      <c r="AY73" s="1278"/>
      <c r="AZ73" s="1278"/>
      <c r="BA73" s="1278"/>
      <c r="BB73" s="1278" t="s">
        <v>593</v>
      </c>
      <c r="BC73" s="1278"/>
      <c r="BD73" s="1278"/>
      <c r="BE73" s="1278"/>
      <c r="BF73" s="1278"/>
      <c r="BG73" s="1278"/>
      <c r="BH73" s="1278"/>
      <c r="BI73" s="1278"/>
      <c r="BJ73" s="1278"/>
      <c r="BK73" s="1278"/>
      <c r="BL73" s="1278"/>
      <c r="BM73" s="1278"/>
      <c r="BN73" s="1278"/>
      <c r="BO73" s="1278"/>
      <c r="BP73" s="1275">
        <v>121.5</v>
      </c>
      <c r="BQ73" s="1275"/>
      <c r="BR73" s="1275"/>
      <c r="BS73" s="1275"/>
      <c r="BT73" s="1275"/>
      <c r="BU73" s="1275"/>
      <c r="BV73" s="1275"/>
      <c r="BW73" s="1275"/>
      <c r="BX73" s="1275">
        <v>153.4</v>
      </c>
      <c r="BY73" s="1275"/>
      <c r="BZ73" s="1275"/>
      <c r="CA73" s="1275"/>
      <c r="CB73" s="1275"/>
      <c r="CC73" s="1275"/>
      <c r="CD73" s="1275"/>
      <c r="CE73" s="1275"/>
      <c r="CF73" s="1275">
        <v>153.9</v>
      </c>
      <c r="CG73" s="1275"/>
      <c r="CH73" s="1275"/>
      <c r="CI73" s="1275"/>
      <c r="CJ73" s="1275"/>
      <c r="CK73" s="1275"/>
      <c r="CL73" s="1275"/>
      <c r="CM73" s="1275"/>
      <c r="CN73" s="1275">
        <v>143.6</v>
      </c>
      <c r="CO73" s="1275"/>
      <c r="CP73" s="1275"/>
      <c r="CQ73" s="1275"/>
      <c r="CR73" s="1275"/>
      <c r="CS73" s="1275"/>
      <c r="CT73" s="1275"/>
      <c r="CU73" s="1275"/>
      <c r="CV73" s="1275">
        <v>137.6</v>
      </c>
      <c r="CW73" s="1275"/>
      <c r="CX73" s="1275"/>
      <c r="CY73" s="1275"/>
      <c r="CZ73" s="1275"/>
      <c r="DA73" s="1275"/>
      <c r="DB73" s="1275"/>
      <c r="DC73" s="1275"/>
    </row>
    <row r="74" spans="2:107" x14ac:dyDescent="0.15">
      <c r="B74" s="374"/>
      <c r="G74" s="1291"/>
      <c r="H74" s="1291"/>
      <c r="I74" s="1291"/>
      <c r="J74" s="1291"/>
      <c r="K74" s="1274"/>
      <c r="L74" s="1274"/>
      <c r="M74" s="1274"/>
      <c r="N74" s="1274"/>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91"/>
      <c r="H75" s="1291"/>
      <c r="I75" s="1273"/>
      <c r="J75" s="1273"/>
      <c r="K75" s="1280"/>
      <c r="L75" s="1280"/>
      <c r="M75" s="1280"/>
      <c r="N75" s="1280"/>
      <c r="AM75" s="383"/>
      <c r="AN75" s="1278"/>
      <c r="AO75" s="1278"/>
      <c r="AP75" s="1278"/>
      <c r="AQ75" s="1278"/>
      <c r="AR75" s="1278"/>
      <c r="AS75" s="1278"/>
      <c r="AT75" s="1278"/>
      <c r="AU75" s="1278"/>
      <c r="AV75" s="1278"/>
      <c r="AW75" s="1278"/>
      <c r="AX75" s="1278"/>
      <c r="AY75" s="1278"/>
      <c r="AZ75" s="1278"/>
      <c r="BA75" s="1278"/>
      <c r="BB75" s="1278" t="s">
        <v>598</v>
      </c>
      <c r="BC75" s="1278"/>
      <c r="BD75" s="1278"/>
      <c r="BE75" s="1278"/>
      <c r="BF75" s="1278"/>
      <c r="BG75" s="1278"/>
      <c r="BH75" s="1278"/>
      <c r="BI75" s="1278"/>
      <c r="BJ75" s="1278"/>
      <c r="BK75" s="1278"/>
      <c r="BL75" s="1278"/>
      <c r="BM75" s="1278"/>
      <c r="BN75" s="1278"/>
      <c r="BO75" s="1278"/>
      <c r="BP75" s="1275">
        <v>11.7</v>
      </c>
      <c r="BQ75" s="1275"/>
      <c r="BR75" s="1275"/>
      <c r="BS75" s="1275"/>
      <c r="BT75" s="1275"/>
      <c r="BU75" s="1275"/>
      <c r="BV75" s="1275"/>
      <c r="BW75" s="1275"/>
      <c r="BX75" s="1275">
        <v>11.9</v>
      </c>
      <c r="BY75" s="1275"/>
      <c r="BZ75" s="1275"/>
      <c r="CA75" s="1275"/>
      <c r="CB75" s="1275"/>
      <c r="CC75" s="1275"/>
      <c r="CD75" s="1275"/>
      <c r="CE75" s="1275"/>
      <c r="CF75" s="1275">
        <v>12.1</v>
      </c>
      <c r="CG75" s="1275"/>
      <c r="CH75" s="1275"/>
      <c r="CI75" s="1275"/>
      <c r="CJ75" s="1275"/>
      <c r="CK75" s="1275"/>
      <c r="CL75" s="1275"/>
      <c r="CM75" s="1275"/>
      <c r="CN75" s="1275">
        <v>12</v>
      </c>
      <c r="CO75" s="1275"/>
      <c r="CP75" s="1275"/>
      <c r="CQ75" s="1275"/>
      <c r="CR75" s="1275"/>
      <c r="CS75" s="1275"/>
      <c r="CT75" s="1275"/>
      <c r="CU75" s="1275"/>
      <c r="CV75" s="1275">
        <v>11.5</v>
      </c>
      <c r="CW75" s="1275"/>
      <c r="CX75" s="1275"/>
      <c r="CY75" s="1275"/>
      <c r="CZ75" s="1275"/>
      <c r="DA75" s="1275"/>
      <c r="DB75" s="1275"/>
      <c r="DC75" s="1275"/>
    </row>
    <row r="76" spans="2:107" x14ac:dyDescent="0.15">
      <c r="B76" s="374"/>
      <c r="G76" s="1291"/>
      <c r="H76" s="1291"/>
      <c r="I76" s="1273"/>
      <c r="J76" s="1273"/>
      <c r="K76" s="1280"/>
      <c r="L76" s="1280"/>
      <c r="M76" s="1280"/>
      <c r="N76" s="1280"/>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73"/>
      <c r="H77" s="1273"/>
      <c r="I77" s="1273"/>
      <c r="J77" s="1273"/>
      <c r="K77" s="1274"/>
      <c r="L77" s="1274"/>
      <c r="M77" s="1274"/>
      <c r="N77" s="1274"/>
      <c r="AN77" s="1279" t="s">
        <v>595</v>
      </c>
      <c r="AO77" s="1279"/>
      <c r="AP77" s="1279"/>
      <c r="AQ77" s="1279"/>
      <c r="AR77" s="1279"/>
      <c r="AS77" s="1279"/>
      <c r="AT77" s="1279"/>
      <c r="AU77" s="1279"/>
      <c r="AV77" s="1279"/>
      <c r="AW77" s="1279"/>
      <c r="AX77" s="1279"/>
      <c r="AY77" s="1279"/>
      <c r="AZ77" s="1279"/>
      <c r="BA77" s="1279"/>
      <c r="BB77" s="1278" t="s">
        <v>593</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44.9</v>
      </c>
      <c r="CG77" s="1275"/>
      <c r="CH77" s="1275"/>
      <c r="CI77" s="1275"/>
      <c r="CJ77" s="1275"/>
      <c r="CK77" s="1275"/>
      <c r="CL77" s="1275"/>
      <c r="CM77" s="1275"/>
      <c r="CN77" s="1275">
        <v>44.9</v>
      </c>
      <c r="CO77" s="1275"/>
      <c r="CP77" s="1275"/>
      <c r="CQ77" s="1275"/>
      <c r="CR77" s="1275"/>
      <c r="CS77" s="1275"/>
      <c r="CT77" s="1275"/>
      <c r="CU77" s="1275"/>
      <c r="CV77" s="1275">
        <v>40.799999999999997</v>
      </c>
      <c r="CW77" s="1275"/>
      <c r="CX77" s="1275"/>
      <c r="CY77" s="1275"/>
      <c r="CZ77" s="1275"/>
      <c r="DA77" s="1275"/>
      <c r="DB77" s="1275"/>
      <c r="DC77" s="1275"/>
    </row>
    <row r="78" spans="2:107" x14ac:dyDescent="0.15">
      <c r="B78" s="374"/>
      <c r="G78" s="1273"/>
      <c r="H78" s="1273"/>
      <c r="I78" s="1273"/>
      <c r="J78" s="1273"/>
      <c r="K78" s="1274"/>
      <c r="L78" s="1274"/>
      <c r="M78" s="1274"/>
      <c r="N78" s="1274"/>
      <c r="AN78" s="1279"/>
      <c r="AO78" s="1279"/>
      <c r="AP78" s="1279"/>
      <c r="AQ78" s="1279"/>
      <c r="AR78" s="1279"/>
      <c r="AS78" s="1279"/>
      <c r="AT78" s="1279"/>
      <c r="AU78" s="1279"/>
      <c r="AV78" s="1279"/>
      <c r="AW78" s="1279"/>
      <c r="AX78" s="1279"/>
      <c r="AY78" s="1279"/>
      <c r="AZ78" s="1279"/>
      <c r="BA78" s="1279"/>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73"/>
      <c r="H79" s="1273"/>
      <c r="I79" s="1276"/>
      <c r="J79" s="1276"/>
      <c r="K79" s="1277"/>
      <c r="L79" s="1277"/>
      <c r="M79" s="1277"/>
      <c r="N79" s="1277"/>
      <c r="AN79" s="1279"/>
      <c r="AO79" s="1279"/>
      <c r="AP79" s="1279"/>
      <c r="AQ79" s="1279"/>
      <c r="AR79" s="1279"/>
      <c r="AS79" s="1279"/>
      <c r="AT79" s="1279"/>
      <c r="AU79" s="1279"/>
      <c r="AV79" s="1279"/>
      <c r="AW79" s="1279"/>
      <c r="AX79" s="1279"/>
      <c r="AY79" s="1279"/>
      <c r="AZ79" s="1279"/>
      <c r="BA79" s="1279"/>
      <c r="BB79" s="1278" t="s">
        <v>598</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8.5</v>
      </c>
      <c r="CG79" s="1275"/>
      <c r="CH79" s="1275"/>
      <c r="CI79" s="1275"/>
      <c r="CJ79" s="1275"/>
      <c r="CK79" s="1275"/>
      <c r="CL79" s="1275"/>
      <c r="CM79" s="1275"/>
      <c r="CN79" s="1275">
        <v>9.1</v>
      </c>
      <c r="CO79" s="1275"/>
      <c r="CP79" s="1275"/>
      <c r="CQ79" s="1275"/>
      <c r="CR79" s="1275"/>
      <c r="CS79" s="1275"/>
      <c r="CT79" s="1275"/>
      <c r="CU79" s="1275"/>
      <c r="CV79" s="1275">
        <v>8.9</v>
      </c>
      <c r="CW79" s="1275"/>
      <c r="CX79" s="1275"/>
      <c r="CY79" s="1275"/>
      <c r="CZ79" s="1275"/>
      <c r="DA79" s="1275"/>
      <c r="DB79" s="1275"/>
      <c r="DC79" s="1275"/>
    </row>
    <row r="80" spans="2:107" x14ac:dyDescent="0.15">
      <c r="B80" s="374"/>
      <c r="G80" s="1273"/>
      <c r="H80" s="1273"/>
      <c r="I80" s="1276"/>
      <c r="J80" s="1276"/>
      <c r="K80" s="1277"/>
      <c r="L80" s="1277"/>
      <c r="M80" s="1277"/>
      <c r="N80" s="1277"/>
      <c r="AN80" s="1279"/>
      <c r="AO80" s="1279"/>
      <c r="AP80" s="1279"/>
      <c r="AQ80" s="1279"/>
      <c r="AR80" s="1279"/>
      <c r="AS80" s="1279"/>
      <c r="AT80" s="1279"/>
      <c r="AU80" s="1279"/>
      <c r="AV80" s="1279"/>
      <c r="AW80" s="1279"/>
      <c r="AX80" s="1279"/>
      <c r="AY80" s="1279"/>
      <c r="AZ80" s="1279"/>
      <c r="BA80" s="1279"/>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rkpp1MyurmezpqCDo/nlIOux0s1vpHq5KXT00xIrxtnlC0vaKwr8ylFWCVKyewdzYO3wiAwjrFDN+kslnWaXQ==" saltValue="YzKorql2K8qhw5ekecrxb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35"/>
  <sheetViews>
    <sheetView showGridLines="0" zoomScale="85" zoomScaleNormal="85" zoomScaleSheetLayoutView="70" workbookViewId="0">
      <selection activeCell="BC23" sqref="BC2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sS6bpCVEr+UhbewvW+IQpbw7Esh8U7RAp6Dp2Rgc5/aBMcEVDbXffLIi+LioDIrLwIz+//CelCtmtNGTpzMYw==" saltValue="yx4YUKObPJfTkegejl5E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35"/>
  <sheetViews>
    <sheetView showGridLines="0" zoomScale="85" zoomScaleNormal="85" zoomScaleSheetLayoutView="55" workbookViewId="0">
      <selection activeCell="BT23" sqref="BT2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MuaO163RueS0bhOdHdZaA1vWJRv7X9oMi7Lu1U4otz+fU+2bJued6JEZ7DNk0fAAXSwmjjhjntbDqqzkUU9QQ==" saltValue="w7Zhct/vxnw4z5XJcs7A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32750</v>
      </c>
      <c r="E3" s="141"/>
      <c r="F3" s="142">
        <v>74444</v>
      </c>
      <c r="G3" s="143"/>
      <c r="H3" s="144"/>
    </row>
    <row r="4" spans="1:8" x14ac:dyDescent="0.15">
      <c r="A4" s="145"/>
      <c r="B4" s="146"/>
      <c r="C4" s="147"/>
      <c r="D4" s="148">
        <v>27805</v>
      </c>
      <c r="E4" s="149"/>
      <c r="F4" s="150">
        <v>34175</v>
      </c>
      <c r="G4" s="151"/>
      <c r="H4" s="152"/>
    </row>
    <row r="5" spans="1:8" x14ac:dyDescent="0.15">
      <c r="A5" s="133" t="s">
        <v>547</v>
      </c>
      <c r="B5" s="138"/>
      <c r="C5" s="139"/>
      <c r="D5" s="140">
        <v>85920</v>
      </c>
      <c r="E5" s="141"/>
      <c r="F5" s="142">
        <v>85205</v>
      </c>
      <c r="G5" s="143"/>
      <c r="H5" s="144"/>
    </row>
    <row r="6" spans="1:8" x14ac:dyDescent="0.15">
      <c r="A6" s="145"/>
      <c r="B6" s="146"/>
      <c r="C6" s="147"/>
      <c r="D6" s="148">
        <v>58290</v>
      </c>
      <c r="E6" s="149"/>
      <c r="F6" s="150">
        <v>38847</v>
      </c>
      <c r="G6" s="151"/>
      <c r="H6" s="152"/>
    </row>
    <row r="7" spans="1:8" x14ac:dyDescent="0.15">
      <c r="A7" s="133" t="s">
        <v>548</v>
      </c>
      <c r="B7" s="138"/>
      <c r="C7" s="139"/>
      <c r="D7" s="140">
        <v>84577</v>
      </c>
      <c r="E7" s="141"/>
      <c r="F7" s="142">
        <v>77577</v>
      </c>
      <c r="G7" s="143"/>
      <c r="H7" s="144"/>
    </row>
    <row r="8" spans="1:8" x14ac:dyDescent="0.15">
      <c r="A8" s="145"/>
      <c r="B8" s="146"/>
      <c r="C8" s="147"/>
      <c r="D8" s="148">
        <v>37997</v>
      </c>
      <c r="E8" s="149"/>
      <c r="F8" s="150">
        <v>40870</v>
      </c>
      <c r="G8" s="151"/>
      <c r="H8" s="152"/>
    </row>
    <row r="9" spans="1:8" x14ac:dyDescent="0.15">
      <c r="A9" s="133" t="s">
        <v>549</v>
      </c>
      <c r="B9" s="138"/>
      <c r="C9" s="139"/>
      <c r="D9" s="140">
        <v>88760</v>
      </c>
      <c r="E9" s="141"/>
      <c r="F9" s="142">
        <v>115123</v>
      </c>
      <c r="G9" s="143"/>
      <c r="H9" s="144"/>
    </row>
    <row r="10" spans="1:8" x14ac:dyDescent="0.15">
      <c r="A10" s="145"/>
      <c r="B10" s="146"/>
      <c r="C10" s="147"/>
      <c r="D10" s="148">
        <v>42960</v>
      </c>
      <c r="E10" s="149"/>
      <c r="F10" s="150">
        <v>46026</v>
      </c>
      <c r="G10" s="151"/>
      <c r="H10" s="152"/>
    </row>
    <row r="11" spans="1:8" x14ac:dyDescent="0.15">
      <c r="A11" s="133" t="s">
        <v>550</v>
      </c>
      <c r="B11" s="138"/>
      <c r="C11" s="139"/>
      <c r="D11" s="140">
        <v>67891</v>
      </c>
      <c r="E11" s="141"/>
      <c r="F11" s="142">
        <v>98899</v>
      </c>
      <c r="G11" s="143"/>
      <c r="H11" s="144"/>
    </row>
    <row r="12" spans="1:8" x14ac:dyDescent="0.15">
      <c r="A12" s="145"/>
      <c r="B12" s="146"/>
      <c r="C12" s="153"/>
      <c r="D12" s="148">
        <v>20063</v>
      </c>
      <c r="E12" s="149"/>
      <c r="F12" s="150">
        <v>43734</v>
      </c>
      <c r="G12" s="151"/>
      <c r="H12" s="152"/>
    </row>
    <row r="13" spans="1:8" x14ac:dyDescent="0.15">
      <c r="A13" s="133"/>
      <c r="B13" s="138"/>
      <c r="C13" s="154"/>
      <c r="D13" s="155">
        <v>71980</v>
      </c>
      <c r="E13" s="156"/>
      <c r="F13" s="157">
        <v>90250</v>
      </c>
      <c r="G13" s="158"/>
      <c r="H13" s="144"/>
    </row>
    <row r="14" spans="1:8" x14ac:dyDescent="0.15">
      <c r="A14" s="145"/>
      <c r="B14" s="146"/>
      <c r="C14" s="147"/>
      <c r="D14" s="148">
        <v>37423</v>
      </c>
      <c r="E14" s="149"/>
      <c r="F14" s="150">
        <v>40730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3.56</v>
      </c>
      <c r="C19" s="159">
        <f>ROUND(VALUE(SUBSTITUTE(実質収支比率等に係る経年分析!G$48,"▲","-")),2)</f>
        <v>3.63</v>
      </c>
      <c r="D19" s="159">
        <f>ROUND(VALUE(SUBSTITUTE(実質収支比率等に係る経年分析!H$48,"▲","-")),2)</f>
        <v>2.95</v>
      </c>
      <c r="E19" s="159">
        <f>ROUND(VALUE(SUBSTITUTE(実質収支比率等に係る経年分析!I$48,"▲","-")),2)</f>
        <v>1.64</v>
      </c>
      <c r="F19" s="159">
        <f>ROUND(VALUE(SUBSTITUTE(実質収支比率等に係る経年分析!J$48,"▲","-")),2)</f>
        <v>4.09</v>
      </c>
    </row>
    <row r="20" spans="1:11" x14ac:dyDescent="0.15">
      <c r="A20" s="159" t="s">
        <v>49</v>
      </c>
      <c r="B20" s="159">
        <f>ROUND(VALUE(SUBSTITUTE(実質収支比率等に係る経年分析!F$47,"▲","-")),2)</f>
        <v>26.75</v>
      </c>
      <c r="C20" s="159">
        <f>ROUND(VALUE(SUBSTITUTE(実質収支比率等に係る経年分析!G$47,"▲","-")),2)</f>
        <v>25.34</v>
      </c>
      <c r="D20" s="159">
        <f>ROUND(VALUE(SUBSTITUTE(実質収支比率等に係る経年分析!H$47,"▲","-")),2)</f>
        <v>25.68</v>
      </c>
      <c r="E20" s="159">
        <f>ROUND(VALUE(SUBSTITUTE(実質収支比率等に係る経年分析!I$47,"▲","-")),2)</f>
        <v>26.12</v>
      </c>
      <c r="F20" s="159">
        <f>ROUND(VALUE(SUBSTITUTE(実質収支比率等に係る経年分析!J$47,"▲","-")),2)</f>
        <v>25.65</v>
      </c>
    </row>
    <row r="21" spans="1:11" x14ac:dyDescent="0.15">
      <c r="A21" s="159" t="s">
        <v>50</v>
      </c>
      <c r="B21" s="159">
        <f>IF(ISNUMBER(VALUE(SUBSTITUTE(実質収支比率等に係る経年分析!F$49,"▲","-"))),ROUND(VALUE(SUBSTITUTE(実質収支比率等に係る経年分析!F$49,"▲","-")),2),NA())</f>
        <v>5.14</v>
      </c>
      <c r="C21" s="159">
        <f>IF(ISNUMBER(VALUE(SUBSTITUTE(実質収支比率等に係る経年分析!G$49,"▲","-"))),ROUND(VALUE(SUBSTITUTE(実質収支比率等に係る経年分析!G$49,"▲","-")),2),NA())</f>
        <v>-1.79</v>
      </c>
      <c r="D21" s="159">
        <f>IF(ISNUMBER(VALUE(SUBSTITUTE(実質収支比率等に係る経年分析!H$49,"▲","-"))),ROUND(VALUE(SUBSTITUTE(実質収支比率等に係る経年分析!H$49,"▲","-")),2),NA())</f>
        <v>0.32</v>
      </c>
      <c r="E21" s="159">
        <f>IF(ISNUMBER(VALUE(SUBSTITUTE(実質収支比率等に係る経年分析!I$49,"▲","-"))),ROUND(VALUE(SUBSTITUTE(実質収支比率等に係る経年分析!I$49,"▲","-")),2),NA())</f>
        <v>-0.26</v>
      </c>
      <c r="F21" s="159">
        <f>IF(ISNUMBER(VALUE(SUBSTITUTE(実質収支比率等に係る経年分析!J$49,"▲","-"))),ROUND(VALUE(SUBSTITUTE(実質収支比率等に係る経年分析!J$49,"▲","-")),2),NA())</f>
        <v>1.98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0.04</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0.09</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x14ac:dyDescent="0.15">
      <c r="A30" s="160" t="str">
        <f>IF(連結実質赤字比率に係る赤字・黒字の構成分析!C$40="",NA(),連結実質赤字比率に係る赤字・黒字の構成分析!C$40)</f>
        <v>農業集落排水事業会計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x14ac:dyDescent="0.15">
      <c r="A31" s="160" t="str">
        <f>IF(連結実質赤字比率に係る赤字・黒字の構成分析!C$39="",NA(),連結実質赤字比率に係る赤字・黒字の構成分析!C$39)</f>
        <v>介護保険事業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1.26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0.36</v>
      </c>
    </row>
    <row r="32" spans="1:11" x14ac:dyDescent="0.15">
      <c r="A32" s="160" t="str">
        <f>IF(連結実質赤字比率に係る赤字・黒字の構成分析!C$38="",NA(),連結実質赤字比率に係る赤字・黒字の構成分析!C$38)</f>
        <v>国民健康保険事業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0.69</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2.78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1.71</v>
      </c>
    </row>
    <row r="34" spans="1:16" x14ac:dyDescent="0.15">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1.1499999999999999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3.55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4.08</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12.91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15.61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16.989999999999998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17.36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829</v>
      </c>
      <c r="E42" s="161"/>
      <c r="F42" s="161"/>
      <c r="G42" s="161">
        <f>'実質公債費比率（分子）の構造'!L$52</f>
        <v>877</v>
      </c>
      <c r="H42" s="161"/>
      <c r="I42" s="161"/>
      <c r="J42" s="161">
        <f>'実質公債費比率（分子）の構造'!M$52</f>
        <v>877</v>
      </c>
      <c r="K42" s="161"/>
      <c r="L42" s="161"/>
      <c r="M42" s="161">
        <f>'実質公債費比率（分子）の構造'!N$52</f>
        <v>889</v>
      </c>
      <c r="N42" s="161"/>
      <c r="O42" s="161"/>
      <c r="P42" s="161">
        <f>'実質公債費比率（分子）の構造'!O$52</f>
        <v>933</v>
      </c>
    </row>
    <row r="43" spans="1:16" x14ac:dyDescent="0.15">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71</v>
      </c>
      <c r="C45" s="161"/>
      <c r="D45" s="161"/>
      <c r="E45" s="161">
        <f>'実質公債費比率（分子）の構造'!L$49</f>
        <v>80</v>
      </c>
      <c r="F45" s="161"/>
      <c r="G45" s="161"/>
      <c r="H45" s="161">
        <f>'実質公債費比率（分子）の構造'!M$49</f>
        <v>57</v>
      </c>
      <c r="I45" s="161"/>
      <c r="J45" s="161"/>
      <c r="K45" s="161">
        <f>'実質公債費比率（分子）の構造'!N$49</f>
        <v>20</v>
      </c>
      <c r="L45" s="161"/>
      <c r="M45" s="161"/>
      <c r="N45" s="161">
        <f>'実質公債費比率（分子）の構造'!O$49</f>
        <v>20</v>
      </c>
      <c r="O45" s="161"/>
      <c r="P45" s="161"/>
    </row>
    <row r="46" spans="1:16" x14ac:dyDescent="0.15">
      <c r="A46" s="161" t="s">
        <v>61</v>
      </c>
      <c r="B46" s="161">
        <f>'実質公債費比率（分子）の構造'!K$48</f>
        <v>445</v>
      </c>
      <c r="C46" s="161"/>
      <c r="D46" s="161"/>
      <c r="E46" s="161">
        <f>'実質公債費比率（分子）の構造'!L$48</f>
        <v>471</v>
      </c>
      <c r="F46" s="161"/>
      <c r="G46" s="161"/>
      <c r="H46" s="161">
        <f>'実質公債費比率（分子）の構造'!M$48</f>
        <v>483</v>
      </c>
      <c r="I46" s="161"/>
      <c r="J46" s="161"/>
      <c r="K46" s="161">
        <f>'実質公債費比率（分子）の構造'!N$48</f>
        <v>513</v>
      </c>
      <c r="L46" s="161"/>
      <c r="M46" s="161"/>
      <c r="N46" s="161">
        <f>'実質公債費比率（分子）の構造'!O$48</f>
        <v>472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822</v>
      </c>
      <c r="C49" s="161"/>
      <c r="D49" s="161"/>
      <c r="E49" s="161">
        <f>'実質公債費比率（分子）の構造'!L$45</f>
        <v>848</v>
      </c>
      <c r="F49" s="161"/>
      <c r="G49" s="161"/>
      <c r="H49" s="161">
        <f>'実質公債費比率（分子）の構造'!M$45</f>
        <v>848</v>
      </c>
      <c r="I49" s="161"/>
      <c r="J49" s="161"/>
      <c r="K49" s="161">
        <f>'実質公債費比率（分子）の構造'!N$45</f>
        <v>872</v>
      </c>
      <c r="L49" s="161"/>
      <c r="M49" s="161"/>
      <c r="N49" s="161">
        <f>'実質公債費比率（分子）の構造'!O$45</f>
        <v>912</v>
      </c>
      <c r="O49" s="161"/>
      <c r="P49" s="161"/>
    </row>
    <row r="50" spans="1:16" x14ac:dyDescent="0.15">
      <c r="A50" s="161" t="s">
        <v>65</v>
      </c>
      <c r="B50" s="161" t="e">
        <f>NA()</f>
        <v>#N/A</v>
      </c>
      <c r="C50" s="161">
        <f>IF(ISNUMBER('実質公債費比率（分子）の構造'!K$53),'実質公債費比率（分子）の構造'!K$53,NA())</f>
        <v>510</v>
      </c>
      <c r="D50" s="161" t="e">
        <f>NA()</f>
        <v>#N/A</v>
      </c>
      <c r="E50" s="161" t="e">
        <f>NA()</f>
        <v>#N/A</v>
      </c>
      <c r="F50" s="161">
        <f>IF(ISNUMBER('実質公債費比率（分子）の構造'!L$53),'実質公債費比率（分子）の構造'!L$53,NA())</f>
        <v>522</v>
      </c>
      <c r="G50" s="161" t="e">
        <f>NA()</f>
        <v>#N/A</v>
      </c>
      <c r="H50" s="161" t="e">
        <f>NA()</f>
        <v>#N/A</v>
      </c>
      <c r="I50" s="161">
        <f>IF(ISNUMBER('実質公債費比率（分子）の構造'!M$53),'実質公債費比率（分子）の構造'!M$53,NA())</f>
        <v>511</v>
      </c>
      <c r="J50" s="161" t="e">
        <f>NA()</f>
        <v>#N/A</v>
      </c>
      <c r="K50" s="161" t="e">
        <f>NA()</f>
        <v>#N/A</v>
      </c>
      <c r="L50" s="161">
        <f>IF(ISNUMBER('実質公債費比率（分子）の構造'!N$53),'実質公債費比率（分子）の構造'!N$53,NA())</f>
        <v>516</v>
      </c>
      <c r="M50" s="161" t="e">
        <f>NA()</f>
        <v>#N/A</v>
      </c>
      <c r="N50" s="161" t="e">
        <f>NA()</f>
        <v>#N/A</v>
      </c>
      <c r="O50" s="161">
        <f>IF(ISNUMBER('実質公債費比率（分子）の構造'!O$53),'実質公債費比率（分子）の構造'!O$53,NA())</f>
        <v>471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11228</v>
      </c>
      <c r="E56" s="160"/>
      <c r="F56" s="160"/>
      <c r="G56" s="160">
        <f>'将来負担比率（分子）の構造'!J$52</f>
        <v>11437</v>
      </c>
      <c r="H56" s="160"/>
      <c r="I56" s="160"/>
      <c r="J56" s="160">
        <f>'将来負担比率（分子）の構造'!K$52</f>
        <v>11552</v>
      </c>
      <c r="K56" s="160"/>
      <c r="L56" s="160"/>
      <c r="M56" s="160">
        <f>'将来負担比率（分子）の構造'!L$52</f>
        <v>11881</v>
      </c>
      <c r="N56" s="160"/>
      <c r="O56" s="160"/>
      <c r="P56" s="160">
        <f>'将来負担比率（分子）の構造'!M$52</f>
        <v>11643</v>
      </c>
    </row>
    <row r="57" spans="1:16" x14ac:dyDescent="0.15">
      <c r="A57" s="160" t="s">
        <v>36</v>
      </c>
      <c r="B57" s="160"/>
      <c r="C57" s="160"/>
      <c r="D57" s="160">
        <f>'将来負担比率（分子）の構造'!I$51</f>
        <v>204</v>
      </c>
      <c r="E57" s="160"/>
      <c r="F57" s="160"/>
      <c r="G57" s="160">
        <f>'将来負担比率（分子）の構造'!J$51</f>
        <v>188</v>
      </c>
      <c r="H57" s="160"/>
      <c r="I57" s="160"/>
      <c r="J57" s="160">
        <f>'将来負担比率（分子）の構造'!K$51</f>
        <v>167</v>
      </c>
      <c r="K57" s="160"/>
      <c r="L57" s="160"/>
      <c r="M57" s="160">
        <f>'将来負担比率（分子）の構造'!L$51</f>
        <v>136</v>
      </c>
      <c r="N57" s="160"/>
      <c r="O57" s="160"/>
      <c r="P57" s="160">
        <f>'将来負担比率（分子）の構造'!M$51</f>
        <v>86</v>
      </c>
    </row>
    <row r="58" spans="1:16" x14ac:dyDescent="0.15">
      <c r="A58" s="160" t="s">
        <v>35</v>
      </c>
      <c r="B58" s="160"/>
      <c r="C58" s="160"/>
      <c r="D58" s="160">
        <f>'将来負担比率（分子）の構造'!I$50</f>
        <v>2313</v>
      </c>
      <c r="E58" s="160"/>
      <c r="F58" s="160"/>
      <c r="G58" s="160">
        <f>'将来負担比率（分子）の構造'!J$50</f>
        <v>2013</v>
      </c>
      <c r="H58" s="160"/>
      <c r="I58" s="160"/>
      <c r="J58" s="160">
        <f>'将来負担比率（分子）の構造'!K$50</f>
        <v>2018</v>
      </c>
      <c r="K58" s="160"/>
      <c r="L58" s="160"/>
      <c r="M58" s="160">
        <f>'将来負担比率（分子）の構造'!L$50</f>
        <v>2131</v>
      </c>
      <c r="N58" s="160"/>
      <c r="O58" s="160"/>
      <c r="P58" s="160">
        <f>'将来負担比率（分子）の構造'!M$50</f>
        <v>2171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1393</v>
      </c>
      <c r="C62" s="160"/>
      <c r="D62" s="160"/>
      <c r="E62" s="160">
        <f>'将来負担比率（分子）の構造'!J$45</f>
        <v>1278</v>
      </c>
      <c r="F62" s="160"/>
      <c r="G62" s="160"/>
      <c r="H62" s="160">
        <f>'将来負担比率（分子）の構造'!K$45</f>
        <v>1166</v>
      </c>
      <c r="I62" s="160"/>
      <c r="J62" s="160"/>
      <c r="K62" s="160">
        <f>'将来負担比率（分子）の構造'!L$45</f>
        <v>1145</v>
      </c>
      <c r="L62" s="160"/>
      <c r="M62" s="160"/>
      <c r="N62" s="160">
        <f>'将来負担比率（分子）の構造'!M$45</f>
        <v>1084</v>
      </c>
      <c r="O62" s="160"/>
      <c r="P62" s="160"/>
    </row>
    <row r="63" spans="1:16" x14ac:dyDescent="0.15">
      <c r="A63" s="160" t="s">
        <v>28</v>
      </c>
      <c r="B63" s="160">
        <f>'将来負担比率（分子）の構造'!I$44</f>
        <v>239</v>
      </c>
      <c r="C63" s="160"/>
      <c r="D63" s="160"/>
      <c r="E63" s="160">
        <f>'将来負担比率（分子）の構造'!J$44</f>
        <v>163</v>
      </c>
      <c r="F63" s="160"/>
      <c r="G63" s="160"/>
      <c r="H63" s="160">
        <f>'将来負担比率（分子）の構造'!K$44</f>
        <v>107</v>
      </c>
      <c r="I63" s="160"/>
      <c r="J63" s="160"/>
      <c r="K63" s="160">
        <f>'将来負担比率（分子）の構造'!L$44</f>
        <v>88</v>
      </c>
      <c r="L63" s="160"/>
      <c r="M63" s="160"/>
      <c r="N63" s="160">
        <f>'将来負担比率（分子）の構造'!M$44</f>
        <v>69</v>
      </c>
      <c r="O63" s="160"/>
      <c r="P63" s="160"/>
    </row>
    <row r="64" spans="1:16" x14ac:dyDescent="0.15">
      <c r="A64" s="160" t="s">
        <v>27</v>
      </c>
      <c r="B64" s="160">
        <f>'将来負担比率（分子）の構造'!I$43</f>
        <v>7701</v>
      </c>
      <c r="C64" s="160"/>
      <c r="D64" s="160"/>
      <c r="E64" s="160">
        <f>'将来負担比率（分子）の構造'!J$43</f>
        <v>8340</v>
      </c>
      <c r="F64" s="160"/>
      <c r="G64" s="160"/>
      <c r="H64" s="160">
        <f>'将来負担比率（分子）の構造'!K$43</f>
        <v>8299</v>
      </c>
      <c r="I64" s="160"/>
      <c r="J64" s="160"/>
      <c r="K64" s="160">
        <f>'将来負担比率（分子）の構造'!L$43</f>
        <v>8010</v>
      </c>
      <c r="L64" s="160"/>
      <c r="M64" s="160"/>
      <c r="N64" s="160">
        <f>'将来負担比率（分子）の構造'!M$43</f>
        <v>7447</v>
      </c>
      <c r="O64" s="160"/>
      <c r="P64" s="160"/>
    </row>
    <row r="65" spans="1:16" x14ac:dyDescent="0.15">
      <c r="A65" s="160" t="s">
        <v>26</v>
      </c>
      <c r="B65" s="160">
        <f>'将来負担比率（分子）の構造'!I$42</f>
        <v>1</v>
      </c>
      <c r="C65" s="160"/>
      <c r="D65" s="160"/>
      <c r="E65" s="160">
        <f>'将来負担比率（分子）の構造'!J$42</f>
        <v>1</v>
      </c>
      <c r="F65" s="160"/>
      <c r="G65" s="160"/>
      <c r="H65" s="160">
        <f>'将来負担比率（分子）の構造'!K$42</f>
        <v>1</v>
      </c>
      <c r="I65" s="160"/>
      <c r="J65" s="160"/>
      <c r="K65" s="160">
        <f>'将来負担比率（分子）の構造'!L$42</f>
        <v>0</v>
      </c>
      <c r="L65" s="160"/>
      <c r="M65" s="160"/>
      <c r="N65" s="160" t="str">
        <f>'将来負担比率（分子）の構造'!M$42</f>
        <v>-</v>
      </c>
      <c r="O65" s="160"/>
      <c r="P65" s="160"/>
    </row>
    <row r="66" spans="1:16" x14ac:dyDescent="0.15">
      <c r="A66" s="160" t="s">
        <v>25</v>
      </c>
      <c r="B66" s="160">
        <f>'将来負担比率（分子）の構造'!I$41</f>
        <v>9632</v>
      </c>
      <c r="C66" s="160"/>
      <c r="D66" s="160"/>
      <c r="E66" s="160">
        <f>'将来負担比率（分子）の構造'!J$41</f>
        <v>10263</v>
      </c>
      <c r="F66" s="160"/>
      <c r="G66" s="160"/>
      <c r="H66" s="160">
        <f>'将来負担比率（分子）の構造'!K$41</f>
        <v>10766</v>
      </c>
      <c r="I66" s="160"/>
      <c r="J66" s="160"/>
      <c r="K66" s="160">
        <f>'将来負担比率（分子）の構造'!L$41</f>
        <v>11204</v>
      </c>
      <c r="L66" s="160"/>
      <c r="M66" s="160"/>
      <c r="N66" s="160">
        <f>'将来負担比率（分子）の構造'!M$41</f>
        <v>11271</v>
      </c>
      <c r="O66" s="160"/>
      <c r="P66" s="160"/>
    </row>
    <row r="67" spans="1:16" x14ac:dyDescent="0.15">
      <c r="A67" s="160" t="s">
        <v>69</v>
      </c>
      <c r="B67" s="160" t="e">
        <f>NA()</f>
        <v>#N/A</v>
      </c>
      <c r="C67" s="160">
        <f>IF(ISNUMBER('将来負担比率（分子）の構造'!I$53), IF('将来負担比率（分子）の構造'!I$53 &lt; 0, 0, '将来負担比率（分子）の構造'!I$53), NA())</f>
        <v>5221</v>
      </c>
      <c r="D67" s="160" t="e">
        <f>NA()</f>
        <v>#N/A</v>
      </c>
      <c r="E67" s="160" t="e">
        <f>NA()</f>
        <v>#N/A</v>
      </c>
      <c r="F67" s="160">
        <f>IF(ISNUMBER('将来負担比率（分子）の構造'!J$53), IF('将来負担比率（分子）の構造'!J$53 &lt; 0, 0, '将来負担比率（分子）の構造'!J$53), NA())</f>
        <v>6407</v>
      </c>
      <c r="G67" s="160" t="e">
        <f>NA()</f>
        <v>#N/A</v>
      </c>
      <c r="H67" s="160" t="e">
        <f>NA()</f>
        <v>#N/A</v>
      </c>
      <c r="I67" s="160">
        <f>IF(ISNUMBER('将来負担比率（分子）の構造'!K$53), IF('将来負担比率（分子）の構造'!K$53 &lt; 0, 0, '将来負担比率（分子）の構造'!K$53), NA())</f>
        <v>6603</v>
      </c>
      <c r="J67" s="160" t="e">
        <f>NA()</f>
        <v>#N/A</v>
      </c>
      <c r="K67" s="160" t="e">
        <f>NA()</f>
        <v>#N/A</v>
      </c>
      <c r="L67" s="160">
        <f>IF(ISNUMBER('将来負担比率（分子）の構造'!L$53), IF('将来負担比率（分子）の構造'!L$53 &lt; 0, 0, '将来負担比率（分子）の構造'!L$53), NA())</f>
        <v>6299</v>
      </c>
      <c r="M67" s="160" t="e">
        <f>NA()</f>
        <v>#N/A</v>
      </c>
      <c r="N67" s="160" t="e">
        <f>NA()</f>
        <v>#N/A</v>
      </c>
      <c r="O67" s="160">
        <f>IF(ISNUMBER('将来負担比率（分子）の構造'!M$53), IF('将来負担比率（分子）の構造'!M$53 &lt; 0, 0, '将来負担比率（分子）の構造'!M$53), NA())</f>
        <v>5970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1323</v>
      </c>
      <c r="C72" s="164">
        <f>基金残高に係る経年分析!G55</f>
        <v>1375</v>
      </c>
      <c r="D72" s="164">
        <f>基金残高に係る経年分析!H55</f>
        <v>1351</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328</v>
      </c>
      <c r="C74" s="164">
        <f>基金残高に係る経年分析!G57</f>
        <v>342</v>
      </c>
      <c r="D74" s="164">
        <f>基金残高に係る経年分析!H57</f>
        <v>365</v>
      </c>
    </row>
  </sheetData>
  <sheetProtection algorithmName="SHA-512" hashValue="0sEDDdd8fd2E2ioHCQ4UxOXHcLYDf5eT5f8cXcFE8EtMBuXoSEWFAAoPmZQoFAsh/fXdNcFoOpo1Q0jblW4uHg==" saltValue="OZMOHlecZ2wBz1Rf8xr1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L13"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212</v>
      </c>
      <c r="DI1" s="774"/>
      <c r="DJ1" s="774"/>
      <c r="DK1" s="774"/>
      <c r="DL1" s="774"/>
      <c r="DM1" s="774"/>
      <c r="DN1" s="775"/>
      <c r="DO1" s="205"/>
      <c r="DP1" s="773" t="s">
        <v>213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218</v>
      </c>
      <c r="S4" s="716"/>
      <c r="T4" s="716"/>
      <c r="U4" s="716"/>
      <c r="V4" s="716"/>
      <c r="W4" s="716"/>
      <c r="X4" s="716"/>
      <c r="Y4" s="717"/>
      <c r="Z4" s="715" t="s">
        <v>219</v>
      </c>
      <c r="AA4" s="716"/>
      <c r="AB4" s="716"/>
      <c r="AC4" s="717"/>
      <c r="AD4" s="715" t="s">
        <v>220</v>
      </c>
      <c r="AE4" s="716"/>
      <c r="AF4" s="716"/>
      <c r="AG4" s="716"/>
      <c r="AH4" s="716"/>
      <c r="AI4" s="716"/>
      <c r="AJ4" s="716"/>
      <c r="AK4" s="717"/>
      <c r="AL4" s="715" t="s">
        <v>219</v>
      </c>
      <c r="AM4" s="716"/>
      <c r="AN4" s="716"/>
      <c r="AO4" s="717"/>
      <c r="AP4" s="776" t="s">
        <v>221</v>
      </c>
      <c r="AQ4" s="776"/>
      <c r="AR4" s="776"/>
      <c r="AS4" s="776"/>
      <c r="AT4" s="776"/>
      <c r="AU4" s="776"/>
      <c r="AV4" s="776"/>
      <c r="AW4" s="776"/>
      <c r="AX4" s="776"/>
      <c r="AY4" s="776"/>
      <c r="AZ4" s="776"/>
      <c r="BA4" s="776"/>
      <c r="BB4" s="776"/>
      <c r="BC4" s="776"/>
      <c r="BD4" s="776"/>
      <c r="BE4" s="776"/>
      <c r="BF4" s="776"/>
      <c r="BG4" s="776" t="s">
        <v>222</v>
      </c>
      <c r="BH4" s="776"/>
      <c r="BI4" s="776"/>
      <c r="BJ4" s="776"/>
      <c r="BK4" s="776"/>
      <c r="BL4" s="776"/>
      <c r="BM4" s="776"/>
      <c r="BN4" s="776"/>
      <c r="BO4" s="776" t="s">
        <v>219</v>
      </c>
      <c r="BP4" s="776"/>
      <c r="BQ4" s="776"/>
      <c r="BR4" s="776"/>
      <c r="BS4" s="776" t="s">
        <v>223</v>
      </c>
      <c r="BT4" s="776"/>
      <c r="BU4" s="776"/>
      <c r="BV4" s="776"/>
      <c r="BW4" s="776"/>
      <c r="BX4" s="776"/>
      <c r="BY4" s="776"/>
      <c r="BZ4" s="776"/>
      <c r="CA4" s="776"/>
      <c r="CB4" s="776"/>
      <c r="CD4" s="758" t="s">
        <v>224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225</v>
      </c>
      <c r="C5" s="741"/>
      <c r="D5" s="741"/>
      <c r="E5" s="741"/>
      <c r="F5" s="741"/>
      <c r="G5" s="741"/>
      <c r="H5" s="741"/>
      <c r="I5" s="741"/>
      <c r="J5" s="741"/>
      <c r="K5" s="741"/>
      <c r="L5" s="741"/>
      <c r="M5" s="741"/>
      <c r="N5" s="741"/>
      <c r="O5" s="741"/>
      <c r="P5" s="741"/>
      <c r="Q5" s="742"/>
      <c r="R5" s="706">
        <v>3298891</v>
      </c>
      <c r="S5" s="707"/>
      <c r="T5" s="707"/>
      <c r="U5" s="707"/>
      <c r="V5" s="707"/>
      <c r="W5" s="707"/>
      <c r="X5" s="707"/>
      <c r="Y5" s="753"/>
      <c r="Z5" s="771">
        <v>39</v>
      </c>
      <c r="AA5" s="771"/>
      <c r="AB5" s="771"/>
      <c r="AC5" s="771"/>
      <c r="AD5" s="772">
        <v>3298891</v>
      </c>
      <c r="AE5" s="772"/>
      <c r="AF5" s="772"/>
      <c r="AG5" s="772"/>
      <c r="AH5" s="772"/>
      <c r="AI5" s="772"/>
      <c r="AJ5" s="772"/>
      <c r="AK5" s="772"/>
      <c r="AL5" s="754">
        <v>66.599999999999994</v>
      </c>
      <c r="AM5" s="723"/>
      <c r="AN5" s="723"/>
      <c r="AO5" s="755"/>
      <c r="AP5" s="740" t="s">
        <v>226</v>
      </c>
      <c r="AQ5" s="741"/>
      <c r="AR5" s="741"/>
      <c r="AS5" s="741"/>
      <c r="AT5" s="741"/>
      <c r="AU5" s="741"/>
      <c r="AV5" s="741"/>
      <c r="AW5" s="741"/>
      <c r="AX5" s="741"/>
      <c r="AY5" s="741"/>
      <c r="AZ5" s="741"/>
      <c r="BA5" s="741"/>
      <c r="BB5" s="741"/>
      <c r="BC5" s="741"/>
      <c r="BD5" s="741"/>
      <c r="BE5" s="741"/>
      <c r="BF5" s="742"/>
      <c r="BG5" s="641">
        <v>3298319</v>
      </c>
      <c r="BH5" s="644"/>
      <c r="BI5" s="644"/>
      <c r="BJ5" s="644"/>
      <c r="BK5" s="644"/>
      <c r="BL5" s="644"/>
      <c r="BM5" s="644"/>
      <c r="BN5" s="645"/>
      <c r="BO5" s="703">
        <v>100</v>
      </c>
      <c r="BP5" s="703"/>
      <c r="BQ5" s="703"/>
      <c r="BR5" s="703"/>
      <c r="BS5" s="704" t="s">
        <v>227</v>
      </c>
      <c r="BT5" s="704"/>
      <c r="BU5" s="704"/>
      <c r="BV5" s="704"/>
      <c r="BW5" s="704"/>
      <c r="BX5" s="704"/>
      <c r="BY5" s="704"/>
      <c r="BZ5" s="704"/>
      <c r="CA5" s="704"/>
      <c r="CB5" s="745"/>
      <c r="CD5" s="758" t="s">
        <v>221</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219</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x14ac:dyDescent="0.15">
      <c r="B6" s="638" t="s">
        <v>231</v>
      </c>
      <c r="C6" s="639"/>
      <c r="D6" s="639"/>
      <c r="E6" s="639"/>
      <c r="F6" s="639"/>
      <c r="G6" s="639"/>
      <c r="H6" s="639"/>
      <c r="I6" s="639"/>
      <c r="J6" s="639"/>
      <c r="K6" s="639"/>
      <c r="L6" s="639"/>
      <c r="M6" s="639"/>
      <c r="N6" s="639"/>
      <c r="O6" s="639"/>
      <c r="P6" s="639"/>
      <c r="Q6" s="640"/>
      <c r="R6" s="641">
        <v>74386</v>
      </c>
      <c r="S6" s="644"/>
      <c r="T6" s="644"/>
      <c r="U6" s="644"/>
      <c r="V6" s="644"/>
      <c r="W6" s="644"/>
      <c r="X6" s="644"/>
      <c r="Y6" s="645"/>
      <c r="Z6" s="703">
        <v>0.9</v>
      </c>
      <c r="AA6" s="703"/>
      <c r="AB6" s="703"/>
      <c r="AC6" s="703"/>
      <c r="AD6" s="704">
        <v>74386</v>
      </c>
      <c r="AE6" s="704"/>
      <c r="AF6" s="704"/>
      <c r="AG6" s="704"/>
      <c r="AH6" s="704"/>
      <c r="AI6" s="704"/>
      <c r="AJ6" s="704"/>
      <c r="AK6" s="704"/>
      <c r="AL6" s="646">
        <v>1.5</v>
      </c>
      <c r="AM6" s="647"/>
      <c r="AN6" s="647"/>
      <c r="AO6" s="705"/>
      <c r="AP6" s="638" t="s">
        <v>232</v>
      </c>
      <c r="AQ6" s="639"/>
      <c r="AR6" s="639"/>
      <c r="AS6" s="639"/>
      <c r="AT6" s="639"/>
      <c r="AU6" s="639"/>
      <c r="AV6" s="639"/>
      <c r="AW6" s="639"/>
      <c r="AX6" s="639"/>
      <c r="AY6" s="639"/>
      <c r="AZ6" s="639"/>
      <c r="BA6" s="639"/>
      <c r="BB6" s="639"/>
      <c r="BC6" s="639"/>
      <c r="BD6" s="639"/>
      <c r="BE6" s="639"/>
      <c r="BF6" s="640"/>
      <c r="BG6" s="641">
        <v>3298319</v>
      </c>
      <c r="BH6" s="644"/>
      <c r="BI6" s="644"/>
      <c r="BJ6" s="644"/>
      <c r="BK6" s="644"/>
      <c r="BL6" s="644"/>
      <c r="BM6" s="644"/>
      <c r="BN6" s="645"/>
      <c r="BO6" s="703">
        <v>100</v>
      </c>
      <c r="BP6" s="703"/>
      <c r="BQ6" s="703"/>
      <c r="BR6" s="703"/>
      <c r="BS6" s="704" t="s">
        <v>174</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111226</v>
      </c>
      <c r="CS6" s="644"/>
      <c r="CT6" s="644"/>
      <c r="CU6" s="644"/>
      <c r="CV6" s="644"/>
      <c r="CW6" s="644"/>
      <c r="CX6" s="644"/>
      <c r="CY6" s="645"/>
      <c r="CZ6" s="754">
        <v>1.4</v>
      </c>
      <c r="DA6" s="723"/>
      <c r="DB6" s="723"/>
      <c r="DC6" s="757"/>
      <c r="DD6" s="649" t="s">
        <v>133</v>
      </c>
      <c r="DE6" s="644"/>
      <c r="DF6" s="644"/>
      <c r="DG6" s="644"/>
      <c r="DH6" s="644"/>
      <c r="DI6" s="644"/>
      <c r="DJ6" s="644"/>
      <c r="DK6" s="644"/>
      <c r="DL6" s="644"/>
      <c r="DM6" s="644"/>
      <c r="DN6" s="644"/>
      <c r="DO6" s="644"/>
      <c r="DP6" s="645"/>
      <c r="DQ6" s="649">
        <v>111226</v>
      </c>
      <c r="DR6" s="644"/>
      <c r="DS6" s="644"/>
      <c r="DT6" s="644"/>
      <c r="DU6" s="644"/>
      <c r="DV6" s="644"/>
      <c r="DW6" s="644"/>
      <c r="DX6" s="644"/>
      <c r="DY6" s="644"/>
      <c r="DZ6" s="644"/>
      <c r="EA6" s="644"/>
      <c r="EB6" s="644"/>
      <c r="EC6" s="684"/>
    </row>
    <row r="7" spans="2:143" ht="11.25" customHeight="1" x14ac:dyDescent="0.15">
      <c r="B7" s="638" t="s">
        <v>234</v>
      </c>
      <c r="C7" s="639"/>
      <c r="D7" s="639"/>
      <c r="E7" s="639"/>
      <c r="F7" s="639"/>
      <c r="G7" s="639"/>
      <c r="H7" s="639"/>
      <c r="I7" s="639"/>
      <c r="J7" s="639"/>
      <c r="K7" s="639"/>
      <c r="L7" s="639"/>
      <c r="M7" s="639"/>
      <c r="N7" s="639"/>
      <c r="O7" s="639"/>
      <c r="P7" s="639"/>
      <c r="Q7" s="640"/>
      <c r="R7" s="641">
        <v>4807</v>
      </c>
      <c r="S7" s="644"/>
      <c r="T7" s="644"/>
      <c r="U7" s="644"/>
      <c r="V7" s="644"/>
      <c r="W7" s="644"/>
      <c r="X7" s="644"/>
      <c r="Y7" s="645"/>
      <c r="Z7" s="703">
        <v>0.1</v>
      </c>
      <c r="AA7" s="703"/>
      <c r="AB7" s="703"/>
      <c r="AC7" s="703"/>
      <c r="AD7" s="704">
        <v>4807</v>
      </c>
      <c r="AE7" s="704"/>
      <c r="AF7" s="704"/>
      <c r="AG7" s="704"/>
      <c r="AH7" s="704"/>
      <c r="AI7" s="704"/>
      <c r="AJ7" s="704"/>
      <c r="AK7" s="704"/>
      <c r="AL7" s="646">
        <v>0.1</v>
      </c>
      <c r="AM7" s="647"/>
      <c r="AN7" s="647"/>
      <c r="AO7" s="705"/>
      <c r="AP7" s="638" t="s">
        <v>235</v>
      </c>
      <c r="AQ7" s="639"/>
      <c r="AR7" s="639"/>
      <c r="AS7" s="639"/>
      <c r="AT7" s="639"/>
      <c r="AU7" s="639"/>
      <c r="AV7" s="639"/>
      <c r="AW7" s="639"/>
      <c r="AX7" s="639"/>
      <c r="AY7" s="639"/>
      <c r="AZ7" s="639"/>
      <c r="BA7" s="639"/>
      <c r="BB7" s="639"/>
      <c r="BC7" s="639"/>
      <c r="BD7" s="639"/>
      <c r="BE7" s="639"/>
      <c r="BF7" s="640"/>
      <c r="BG7" s="641">
        <v>1242968</v>
      </c>
      <c r="BH7" s="644"/>
      <c r="BI7" s="644"/>
      <c r="BJ7" s="644"/>
      <c r="BK7" s="644"/>
      <c r="BL7" s="644"/>
      <c r="BM7" s="644"/>
      <c r="BN7" s="645"/>
      <c r="BO7" s="703">
        <v>37.700000000000003</v>
      </c>
      <c r="BP7" s="703"/>
      <c r="BQ7" s="703"/>
      <c r="BR7" s="703"/>
      <c r="BS7" s="704" t="s">
        <v>227</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1001480</v>
      </c>
      <c r="CS7" s="644"/>
      <c r="CT7" s="644"/>
      <c r="CU7" s="644"/>
      <c r="CV7" s="644"/>
      <c r="CW7" s="644"/>
      <c r="CX7" s="644"/>
      <c r="CY7" s="645"/>
      <c r="CZ7" s="703">
        <v>12.2</v>
      </c>
      <c r="DA7" s="703"/>
      <c r="DB7" s="703"/>
      <c r="DC7" s="703"/>
      <c r="DD7" s="649">
        <v>78978</v>
      </c>
      <c r="DE7" s="644"/>
      <c r="DF7" s="644"/>
      <c r="DG7" s="644"/>
      <c r="DH7" s="644"/>
      <c r="DI7" s="644"/>
      <c r="DJ7" s="644"/>
      <c r="DK7" s="644"/>
      <c r="DL7" s="644"/>
      <c r="DM7" s="644"/>
      <c r="DN7" s="644"/>
      <c r="DO7" s="644"/>
      <c r="DP7" s="645"/>
      <c r="DQ7" s="649">
        <v>758224</v>
      </c>
      <c r="DR7" s="644"/>
      <c r="DS7" s="644"/>
      <c r="DT7" s="644"/>
      <c r="DU7" s="644"/>
      <c r="DV7" s="644"/>
      <c r="DW7" s="644"/>
      <c r="DX7" s="644"/>
      <c r="DY7" s="644"/>
      <c r="DZ7" s="644"/>
      <c r="EA7" s="644"/>
      <c r="EB7" s="644"/>
      <c r="EC7" s="684"/>
    </row>
    <row r="8" spans="2:143" ht="11.25" customHeight="1" x14ac:dyDescent="0.15">
      <c r="B8" s="638" t="s">
        <v>237</v>
      </c>
      <c r="C8" s="639"/>
      <c r="D8" s="639"/>
      <c r="E8" s="639"/>
      <c r="F8" s="639"/>
      <c r="G8" s="639"/>
      <c r="H8" s="639"/>
      <c r="I8" s="639"/>
      <c r="J8" s="639"/>
      <c r="K8" s="639"/>
      <c r="L8" s="639"/>
      <c r="M8" s="639"/>
      <c r="N8" s="639"/>
      <c r="O8" s="639"/>
      <c r="P8" s="639"/>
      <c r="Q8" s="640"/>
      <c r="R8" s="641">
        <v>17299</v>
      </c>
      <c r="S8" s="644"/>
      <c r="T8" s="644"/>
      <c r="U8" s="644"/>
      <c r="V8" s="644"/>
      <c r="W8" s="644"/>
      <c r="X8" s="644"/>
      <c r="Y8" s="645"/>
      <c r="Z8" s="703">
        <v>0.2</v>
      </c>
      <c r="AA8" s="703"/>
      <c r="AB8" s="703"/>
      <c r="AC8" s="703"/>
      <c r="AD8" s="704">
        <v>17299</v>
      </c>
      <c r="AE8" s="704"/>
      <c r="AF8" s="704"/>
      <c r="AG8" s="704"/>
      <c r="AH8" s="704"/>
      <c r="AI8" s="704"/>
      <c r="AJ8" s="704"/>
      <c r="AK8" s="704"/>
      <c r="AL8" s="646">
        <v>0.3</v>
      </c>
      <c r="AM8" s="647"/>
      <c r="AN8" s="647"/>
      <c r="AO8" s="705"/>
      <c r="AP8" s="638" t="s">
        <v>238</v>
      </c>
      <c r="AQ8" s="639"/>
      <c r="AR8" s="639"/>
      <c r="AS8" s="639"/>
      <c r="AT8" s="639"/>
      <c r="AU8" s="639"/>
      <c r="AV8" s="639"/>
      <c r="AW8" s="639"/>
      <c r="AX8" s="639"/>
      <c r="AY8" s="639"/>
      <c r="AZ8" s="639"/>
      <c r="BA8" s="639"/>
      <c r="BB8" s="639"/>
      <c r="BC8" s="639"/>
      <c r="BD8" s="639"/>
      <c r="BE8" s="639"/>
      <c r="BF8" s="640"/>
      <c r="BG8" s="641">
        <v>33334</v>
      </c>
      <c r="BH8" s="644"/>
      <c r="BI8" s="644"/>
      <c r="BJ8" s="644"/>
      <c r="BK8" s="644"/>
      <c r="BL8" s="644"/>
      <c r="BM8" s="644"/>
      <c r="BN8" s="645"/>
      <c r="BO8" s="703">
        <v>1</v>
      </c>
      <c r="BP8" s="703"/>
      <c r="BQ8" s="703"/>
      <c r="BR8" s="703"/>
      <c r="BS8" s="649" t="s">
        <v>227</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2349647</v>
      </c>
      <c r="CS8" s="644"/>
      <c r="CT8" s="644"/>
      <c r="CU8" s="644"/>
      <c r="CV8" s="644"/>
      <c r="CW8" s="644"/>
      <c r="CX8" s="644"/>
      <c r="CY8" s="645"/>
      <c r="CZ8" s="703">
        <v>28.7</v>
      </c>
      <c r="DA8" s="703"/>
      <c r="DB8" s="703"/>
      <c r="DC8" s="703"/>
      <c r="DD8" s="649">
        <v>3621</v>
      </c>
      <c r="DE8" s="644"/>
      <c r="DF8" s="644"/>
      <c r="DG8" s="644"/>
      <c r="DH8" s="644"/>
      <c r="DI8" s="644"/>
      <c r="DJ8" s="644"/>
      <c r="DK8" s="644"/>
      <c r="DL8" s="644"/>
      <c r="DM8" s="644"/>
      <c r="DN8" s="644"/>
      <c r="DO8" s="644"/>
      <c r="DP8" s="645"/>
      <c r="DQ8" s="649">
        <v>1314534</v>
      </c>
      <c r="DR8" s="644"/>
      <c r="DS8" s="644"/>
      <c r="DT8" s="644"/>
      <c r="DU8" s="644"/>
      <c r="DV8" s="644"/>
      <c r="DW8" s="644"/>
      <c r="DX8" s="644"/>
      <c r="DY8" s="644"/>
      <c r="DZ8" s="644"/>
      <c r="EA8" s="644"/>
      <c r="EB8" s="644"/>
      <c r="EC8" s="684"/>
    </row>
    <row r="9" spans="2:143" ht="11.25" customHeight="1" x14ac:dyDescent="0.15">
      <c r="B9" s="638" t="s">
        <v>240</v>
      </c>
      <c r="C9" s="639"/>
      <c r="D9" s="639"/>
      <c r="E9" s="639"/>
      <c r="F9" s="639"/>
      <c r="G9" s="639"/>
      <c r="H9" s="639"/>
      <c r="I9" s="639"/>
      <c r="J9" s="639"/>
      <c r="K9" s="639"/>
      <c r="L9" s="639"/>
      <c r="M9" s="639"/>
      <c r="N9" s="639"/>
      <c r="O9" s="639"/>
      <c r="P9" s="639"/>
      <c r="Q9" s="640"/>
      <c r="R9" s="641">
        <v>17474</v>
      </c>
      <c r="S9" s="644"/>
      <c r="T9" s="644"/>
      <c r="U9" s="644"/>
      <c r="V9" s="644"/>
      <c r="W9" s="644"/>
      <c r="X9" s="644"/>
      <c r="Y9" s="645"/>
      <c r="Z9" s="703">
        <v>0.2</v>
      </c>
      <c r="AA9" s="703"/>
      <c r="AB9" s="703"/>
      <c r="AC9" s="703"/>
      <c r="AD9" s="704">
        <v>17474</v>
      </c>
      <c r="AE9" s="704"/>
      <c r="AF9" s="704"/>
      <c r="AG9" s="704"/>
      <c r="AH9" s="704"/>
      <c r="AI9" s="704"/>
      <c r="AJ9" s="704"/>
      <c r="AK9" s="704"/>
      <c r="AL9" s="646">
        <v>0.4</v>
      </c>
      <c r="AM9" s="647"/>
      <c r="AN9" s="647"/>
      <c r="AO9" s="705"/>
      <c r="AP9" s="638" t="s">
        <v>241</v>
      </c>
      <c r="AQ9" s="639"/>
      <c r="AR9" s="639"/>
      <c r="AS9" s="639"/>
      <c r="AT9" s="639"/>
      <c r="AU9" s="639"/>
      <c r="AV9" s="639"/>
      <c r="AW9" s="639"/>
      <c r="AX9" s="639"/>
      <c r="AY9" s="639"/>
      <c r="AZ9" s="639"/>
      <c r="BA9" s="639"/>
      <c r="BB9" s="639"/>
      <c r="BC9" s="639"/>
      <c r="BD9" s="639"/>
      <c r="BE9" s="639"/>
      <c r="BF9" s="640"/>
      <c r="BG9" s="641">
        <v>860385</v>
      </c>
      <c r="BH9" s="644"/>
      <c r="BI9" s="644"/>
      <c r="BJ9" s="644"/>
      <c r="BK9" s="644"/>
      <c r="BL9" s="644"/>
      <c r="BM9" s="644"/>
      <c r="BN9" s="645"/>
      <c r="BO9" s="703">
        <v>26.1</v>
      </c>
      <c r="BP9" s="703"/>
      <c r="BQ9" s="703"/>
      <c r="BR9" s="703"/>
      <c r="BS9" s="649" t="s">
        <v>227</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493802</v>
      </c>
      <c r="CS9" s="644"/>
      <c r="CT9" s="644"/>
      <c r="CU9" s="644"/>
      <c r="CV9" s="644"/>
      <c r="CW9" s="644"/>
      <c r="CX9" s="644"/>
      <c r="CY9" s="645"/>
      <c r="CZ9" s="703">
        <v>6</v>
      </c>
      <c r="DA9" s="703"/>
      <c r="DB9" s="703"/>
      <c r="DC9" s="703"/>
      <c r="DD9" s="649">
        <v>702</v>
      </c>
      <c r="DE9" s="644"/>
      <c r="DF9" s="644"/>
      <c r="DG9" s="644"/>
      <c r="DH9" s="644"/>
      <c r="DI9" s="644"/>
      <c r="DJ9" s="644"/>
      <c r="DK9" s="644"/>
      <c r="DL9" s="644"/>
      <c r="DM9" s="644"/>
      <c r="DN9" s="644"/>
      <c r="DO9" s="644"/>
      <c r="DP9" s="645"/>
      <c r="DQ9" s="649">
        <v>455072</v>
      </c>
      <c r="DR9" s="644"/>
      <c r="DS9" s="644"/>
      <c r="DT9" s="644"/>
      <c r="DU9" s="644"/>
      <c r="DV9" s="644"/>
      <c r="DW9" s="644"/>
      <c r="DX9" s="644"/>
      <c r="DY9" s="644"/>
      <c r="DZ9" s="644"/>
      <c r="EA9" s="644"/>
      <c r="EB9" s="644"/>
      <c r="EC9" s="684"/>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174</v>
      </c>
      <c r="S10" s="644"/>
      <c r="T10" s="644"/>
      <c r="U10" s="644"/>
      <c r="V10" s="644"/>
      <c r="W10" s="644"/>
      <c r="X10" s="644"/>
      <c r="Y10" s="645"/>
      <c r="Z10" s="703" t="s">
        <v>133</v>
      </c>
      <c r="AA10" s="703"/>
      <c r="AB10" s="703"/>
      <c r="AC10" s="703"/>
      <c r="AD10" s="704" t="s">
        <v>227</v>
      </c>
      <c r="AE10" s="704"/>
      <c r="AF10" s="704"/>
      <c r="AG10" s="704"/>
      <c r="AH10" s="704"/>
      <c r="AI10" s="704"/>
      <c r="AJ10" s="704"/>
      <c r="AK10" s="704"/>
      <c r="AL10" s="646" t="s">
        <v>227</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86449</v>
      </c>
      <c r="BH10" s="644"/>
      <c r="BI10" s="644"/>
      <c r="BJ10" s="644"/>
      <c r="BK10" s="644"/>
      <c r="BL10" s="644"/>
      <c r="BM10" s="644"/>
      <c r="BN10" s="645"/>
      <c r="BO10" s="703">
        <v>2.6</v>
      </c>
      <c r="BP10" s="703"/>
      <c r="BQ10" s="703"/>
      <c r="BR10" s="703"/>
      <c r="BS10" s="649" t="s">
        <v>174</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12418</v>
      </c>
      <c r="CS10" s="644"/>
      <c r="CT10" s="644"/>
      <c r="CU10" s="644"/>
      <c r="CV10" s="644"/>
      <c r="CW10" s="644"/>
      <c r="CX10" s="644"/>
      <c r="CY10" s="645"/>
      <c r="CZ10" s="703">
        <v>0.2</v>
      </c>
      <c r="DA10" s="703"/>
      <c r="DB10" s="703"/>
      <c r="DC10" s="703"/>
      <c r="DD10" s="649" t="s">
        <v>174</v>
      </c>
      <c r="DE10" s="644"/>
      <c r="DF10" s="644"/>
      <c r="DG10" s="644"/>
      <c r="DH10" s="644"/>
      <c r="DI10" s="644"/>
      <c r="DJ10" s="644"/>
      <c r="DK10" s="644"/>
      <c r="DL10" s="644"/>
      <c r="DM10" s="644"/>
      <c r="DN10" s="644"/>
      <c r="DO10" s="644"/>
      <c r="DP10" s="645"/>
      <c r="DQ10" s="649">
        <v>4966</v>
      </c>
      <c r="DR10" s="644"/>
      <c r="DS10" s="644"/>
      <c r="DT10" s="644"/>
      <c r="DU10" s="644"/>
      <c r="DV10" s="644"/>
      <c r="DW10" s="644"/>
      <c r="DX10" s="644"/>
      <c r="DY10" s="644"/>
      <c r="DZ10" s="644"/>
      <c r="EA10" s="644"/>
      <c r="EB10" s="644"/>
      <c r="EC10" s="684"/>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174</v>
      </c>
      <c r="S11" s="644"/>
      <c r="T11" s="644"/>
      <c r="U11" s="644"/>
      <c r="V11" s="644"/>
      <c r="W11" s="644"/>
      <c r="X11" s="644"/>
      <c r="Y11" s="645"/>
      <c r="Z11" s="703" t="s">
        <v>174</v>
      </c>
      <c r="AA11" s="703"/>
      <c r="AB11" s="703"/>
      <c r="AC11" s="703"/>
      <c r="AD11" s="704" t="s">
        <v>174</v>
      </c>
      <c r="AE11" s="704"/>
      <c r="AF11" s="704"/>
      <c r="AG11" s="704"/>
      <c r="AH11" s="704"/>
      <c r="AI11" s="704"/>
      <c r="AJ11" s="704"/>
      <c r="AK11" s="704"/>
      <c r="AL11" s="646" t="s">
        <v>174</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262800</v>
      </c>
      <c r="BH11" s="644"/>
      <c r="BI11" s="644"/>
      <c r="BJ11" s="644"/>
      <c r="BK11" s="644"/>
      <c r="BL11" s="644"/>
      <c r="BM11" s="644"/>
      <c r="BN11" s="645"/>
      <c r="BO11" s="703">
        <v>8</v>
      </c>
      <c r="BP11" s="703"/>
      <c r="BQ11" s="703"/>
      <c r="BR11" s="703"/>
      <c r="BS11" s="649" t="s">
        <v>174</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453559</v>
      </c>
      <c r="CS11" s="644"/>
      <c r="CT11" s="644"/>
      <c r="CU11" s="644"/>
      <c r="CV11" s="644"/>
      <c r="CW11" s="644"/>
      <c r="CX11" s="644"/>
      <c r="CY11" s="645"/>
      <c r="CZ11" s="703">
        <v>5.5</v>
      </c>
      <c r="DA11" s="703"/>
      <c r="DB11" s="703"/>
      <c r="DC11" s="703"/>
      <c r="DD11" s="649">
        <v>72048</v>
      </c>
      <c r="DE11" s="644"/>
      <c r="DF11" s="644"/>
      <c r="DG11" s="644"/>
      <c r="DH11" s="644"/>
      <c r="DI11" s="644"/>
      <c r="DJ11" s="644"/>
      <c r="DK11" s="644"/>
      <c r="DL11" s="644"/>
      <c r="DM11" s="644"/>
      <c r="DN11" s="644"/>
      <c r="DO11" s="644"/>
      <c r="DP11" s="645"/>
      <c r="DQ11" s="649">
        <v>299367</v>
      </c>
      <c r="DR11" s="644"/>
      <c r="DS11" s="644"/>
      <c r="DT11" s="644"/>
      <c r="DU11" s="644"/>
      <c r="DV11" s="644"/>
      <c r="DW11" s="644"/>
      <c r="DX11" s="644"/>
      <c r="DY11" s="644"/>
      <c r="DZ11" s="644"/>
      <c r="EA11" s="644"/>
      <c r="EB11" s="644"/>
      <c r="EC11" s="684"/>
    </row>
    <row r="12" spans="2:143" ht="11.25" customHeight="1" x14ac:dyDescent="0.15">
      <c r="B12" s="638" t="s">
        <v>249</v>
      </c>
      <c r="C12" s="639"/>
      <c r="D12" s="639"/>
      <c r="E12" s="639"/>
      <c r="F12" s="639"/>
      <c r="G12" s="639"/>
      <c r="H12" s="639"/>
      <c r="I12" s="639"/>
      <c r="J12" s="639"/>
      <c r="K12" s="639"/>
      <c r="L12" s="639"/>
      <c r="M12" s="639"/>
      <c r="N12" s="639"/>
      <c r="O12" s="639"/>
      <c r="P12" s="639"/>
      <c r="Q12" s="640"/>
      <c r="R12" s="641">
        <v>378697</v>
      </c>
      <c r="S12" s="644"/>
      <c r="T12" s="644"/>
      <c r="U12" s="644"/>
      <c r="V12" s="644"/>
      <c r="W12" s="644"/>
      <c r="X12" s="644"/>
      <c r="Y12" s="645"/>
      <c r="Z12" s="703">
        <v>4.5</v>
      </c>
      <c r="AA12" s="703"/>
      <c r="AB12" s="703"/>
      <c r="AC12" s="703"/>
      <c r="AD12" s="704">
        <v>378697</v>
      </c>
      <c r="AE12" s="704"/>
      <c r="AF12" s="704"/>
      <c r="AG12" s="704"/>
      <c r="AH12" s="704"/>
      <c r="AI12" s="704"/>
      <c r="AJ12" s="704"/>
      <c r="AK12" s="704"/>
      <c r="AL12" s="646">
        <v>7.6</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1849278</v>
      </c>
      <c r="BH12" s="644"/>
      <c r="BI12" s="644"/>
      <c r="BJ12" s="644"/>
      <c r="BK12" s="644"/>
      <c r="BL12" s="644"/>
      <c r="BM12" s="644"/>
      <c r="BN12" s="645"/>
      <c r="BO12" s="703">
        <v>56.1</v>
      </c>
      <c r="BP12" s="703"/>
      <c r="BQ12" s="703"/>
      <c r="BR12" s="703"/>
      <c r="BS12" s="649" t="s">
        <v>227</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177255</v>
      </c>
      <c r="CS12" s="644"/>
      <c r="CT12" s="644"/>
      <c r="CU12" s="644"/>
      <c r="CV12" s="644"/>
      <c r="CW12" s="644"/>
      <c r="CX12" s="644"/>
      <c r="CY12" s="645"/>
      <c r="CZ12" s="703">
        <v>2.2000000000000002</v>
      </c>
      <c r="DA12" s="703"/>
      <c r="DB12" s="703"/>
      <c r="DC12" s="703"/>
      <c r="DD12" s="649">
        <v>25261</v>
      </c>
      <c r="DE12" s="644"/>
      <c r="DF12" s="644"/>
      <c r="DG12" s="644"/>
      <c r="DH12" s="644"/>
      <c r="DI12" s="644"/>
      <c r="DJ12" s="644"/>
      <c r="DK12" s="644"/>
      <c r="DL12" s="644"/>
      <c r="DM12" s="644"/>
      <c r="DN12" s="644"/>
      <c r="DO12" s="644"/>
      <c r="DP12" s="645"/>
      <c r="DQ12" s="649">
        <v>91948</v>
      </c>
      <c r="DR12" s="644"/>
      <c r="DS12" s="644"/>
      <c r="DT12" s="644"/>
      <c r="DU12" s="644"/>
      <c r="DV12" s="644"/>
      <c r="DW12" s="644"/>
      <c r="DX12" s="644"/>
      <c r="DY12" s="644"/>
      <c r="DZ12" s="644"/>
      <c r="EA12" s="644"/>
      <c r="EB12" s="644"/>
      <c r="EC12" s="684"/>
    </row>
    <row r="13" spans="2:143" ht="11.25" customHeight="1" x14ac:dyDescent="0.15">
      <c r="B13" s="638" t="s">
        <v>252</v>
      </c>
      <c r="C13" s="639"/>
      <c r="D13" s="639"/>
      <c r="E13" s="639"/>
      <c r="F13" s="639"/>
      <c r="G13" s="639"/>
      <c r="H13" s="639"/>
      <c r="I13" s="639"/>
      <c r="J13" s="639"/>
      <c r="K13" s="639"/>
      <c r="L13" s="639"/>
      <c r="M13" s="639"/>
      <c r="N13" s="639"/>
      <c r="O13" s="639"/>
      <c r="P13" s="639"/>
      <c r="Q13" s="640"/>
      <c r="R13" s="641">
        <v>17970</v>
      </c>
      <c r="S13" s="644"/>
      <c r="T13" s="644"/>
      <c r="U13" s="644"/>
      <c r="V13" s="644"/>
      <c r="W13" s="644"/>
      <c r="X13" s="644"/>
      <c r="Y13" s="645"/>
      <c r="Z13" s="703">
        <v>0.2</v>
      </c>
      <c r="AA13" s="703"/>
      <c r="AB13" s="703"/>
      <c r="AC13" s="703"/>
      <c r="AD13" s="704">
        <v>17970</v>
      </c>
      <c r="AE13" s="704"/>
      <c r="AF13" s="704"/>
      <c r="AG13" s="704"/>
      <c r="AH13" s="704"/>
      <c r="AI13" s="704"/>
      <c r="AJ13" s="704"/>
      <c r="AK13" s="704"/>
      <c r="AL13" s="646">
        <v>0.4</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1848387</v>
      </c>
      <c r="BH13" s="644"/>
      <c r="BI13" s="644"/>
      <c r="BJ13" s="644"/>
      <c r="BK13" s="644"/>
      <c r="BL13" s="644"/>
      <c r="BM13" s="644"/>
      <c r="BN13" s="645"/>
      <c r="BO13" s="703">
        <v>56</v>
      </c>
      <c r="BP13" s="703"/>
      <c r="BQ13" s="703"/>
      <c r="BR13" s="703"/>
      <c r="BS13" s="649" t="s">
        <v>227</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1632628</v>
      </c>
      <c r="CS13" s="644"/>
      <c r="CT13" s="644"/>
      <c r="CU13" s="644"/>
      <c r="CV13" s="644"/>
      <c r="CW13" s="644"/>
      <c r="CX13" s="644"/>
      <c r="CY13" s="645"/>
      <c r="CZ13" s="703">
        <v>19.899999999999999</v>
      </c>
      <c r="DA13" s="703"/>
      <c r="DB13" s="703"/>
      <c r="DC13" s="703"/>
      <c r="DD13" s="649">
        <v>1096613</v>
      </c>
      <c r="DE13" s="644"/>
      <c r="DF13" s="644"/>
      <c r="DG13" s="644"/>
      <c r="DH13" s="644"/>
      <c r="DI13" s="644"/>
      <c r="DJ13" s="644"/>
      <c r="DK13" s="644"/>
      <c r="DL13" s="644"/>
      <c r="DM13" s="644"/>
      <c r="DN13" s="644"/>
      <c r="DO13" s="644"/>
      <c r="DP13" s="645"/>
      <c r="DQ13" s="649">
        <v>688237</v>
      </c>
      <c r="DR13" s="644"/>
      <c r="DS13" s="644"/>
      <c r="DT13" s="644"/>
      <c r="DU13" s="644"/>
      <c r="DV13" s="644"/>
      <c r="DW13" s="644"/>
      <c r="DX13" s="644"/>
      <c r="DY13" s="644"/>
      <c r="DZ13" s="644"/>
      <c r="EA13" s="644"/>
      <c r="EB13" s="644"/>
      <c r="EC13" s="684"/>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227</v>
      </c>
      <c r="S14" s="644"/>
      <c r="T14" s="644"/>
      <c r="U14" s="644"/>
      <c r="V14" s="644"/>
      <c r="W14" s="644"/>
      <c r="X14" s="644"/>
      <c r="Y14" s="645"/>
      <c r="Z14" s="703" t="s">
        <v>227</v>
      </c>
      <c r="AA14" s="703"/>
      <c r="AB14" s="703"/>
      <c r="AC14" s="703"/>
      <c r="AD14" s="704" t="s">
        <v>227</v>
      </c>
      <c r="AE14" s="704"/>
      <c r="AF14" s="704"/>
      <c r="AG14" s="704"/>
      <c r="AH14" s="704"/>
      <c r="AI14" s="704"/>
      <c r="AJ14" s="704"/>
      <c r="AK14" s="704"/>
      <c r="AL14" s="646" t="s">
        <v>227</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58074</v>
      </c>
      <c r="BH14" s="644"/>
      <c r="BI14" s="644"/>
      <c r="BJ14" s="644"/>
      <c r="BK14" s="644"/>
      <c r="BL14" s="644"/>
      <c r="BM14" s="644"/>
      <c r="BN14" s="645"/>
      <c r="BO14" s="703">
        <v>1.8</v>
      </c>
      <c r="BP14" s="703"/>
      <c r="BQ14" s="703"/>
      <c r="BR14" s="703"/>
      <c r="BS14" s="649" t="s">
        <v>227</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302461</v>
      </c>
      <c r="CS14" s="644"/>
      <c r="CT14" s="644"/>
      <c r="CU14" s="644"/>
      <c r="CV14" s="644"/>
      <c r="CW14" s="644"/>
      <c r="CX14" s="644"/>
      <c r="CY14" s="645"/>
      <c r="CZ14" s="703">
        <v>3.7</v>
      </c>
      <c r="DA14" s="703"/>
      <c r="DB14" s="703"/>
      <c r="DC14" s="703"/>
      <c r="DD14" s="649">
        <v>6161</v>
      </c>
      <c r="DE14" s="644"/>
      <c r="DF14" s="644"/>
      <c r="DG14" s="644"/>
      <c r="DH14" s="644"/>
      <c r="DI14" s="644"/>
      <c r="DJ14" s="644"/>
      <c r="DK14" s="644"/>
      <c r="DL14" s="644"/>
      <c r="DM14" s="644"/>
      <c r="DN14" s="644"/>
      <c r="DO14" s="644"/>
      <c r="DP14" s="645"/>
      <c r="DQ14" s="649">
        <v>280534</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27254</v>
      </c>
      <c r="S15" s="644"/>
      <c r="T15" s="644"/>
      <c r="U15" s="644"/>
      <c r="V15" s="644"/>
      <c r="W15" s="644"/>
      <c r="X15" s="644"/>
      <c r="Y15" s="645"/>
      <c r="Z15" s="703">
        <v>0.3</v>
      </c>
      <c r="AA15" s="703"/>
      <c r="AB15" s="703"/>
      <c r="AC15" s="703"/>
      <c r="AD15" s="704">
        <v>27254</v>
      </c>
      <c r="AE15" s="704"/>
      <c r="AF15" s="704"/>
      <c r="AG15" s="704"/>
      <c r="AH15" s="704"/>
      <c r="AI15" s="704"/>
      <c r="AJ15" s="704"/>
      <c r="AK15" s="704"/>
      <c r="AL15" s="646">
        <v>0.6</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147999</v>
      </c>
      <c r="BH15" s="644"/>
      <c r="BI15" s="644"/>
      <c r="BJ15" s="644"/>
      <c r="BK15" s="644"/>
      <c r="BL15" s="644"/>
      <c r="BM15" s="644"/>
      <c r="BN15" s="645"/>
      <c r="BO15" s="703">
        <v>4.5</v>
      </c>
      <c r="BP15" s="703"/>
      <c r="BQ15" s="703"/>
      <c r="BR15" s="703"/>
      <c r="BS15" s="649" t="s">
        <v>133</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736471</v>
      </c>
      <c r="CS15" s="644"/>
      <c r="CT15" s="644"/>
      <c r="CU15" s="644"/>
      <c r="CV15" s="644"/>
      <c r="CW15" s="644"/>
      <c r="CX15" s="644"/>
      <c r="CY15" s="645"/>
      <c r="CZ15" s="703">
        <v>9</v>
      </c>
      <c r="DA15" s="703"/>
      <c r="DB15" s="703"/>
      <c r="DC15" s="703"/>
      <c r="DD15" s="649">
        <v>33025</v>
      </c>
      <c r="DE15" s="644"/>
      <c r="DF15" s="644"/>
      <c r="DG15" s="644"/>
      <c r="DH15" s="644"/>
      <c r="DI15" s="644"/>
      <c r="DJ15" s="644"/>
      <c r="DK15" s="644"/>
      <c r="DL15" s="644"/>
      <c r="DM15" s="644"/>
      <c r="DN15" s="644"/>
      <c r="DO15" s="644"/>
      <c r="DP15" s="645"/>
      <c r="DQ15" s="649">
        <v>545406</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133</v>
      </c>
      <c r="S16" s="644"/>
      <c r="T16" s="644"/>
      <c r="U16" s="644"/>
      <c r="V16" s="644"/>
      <c r="W16" s="644"/>
      <c r="X16" s="644"/>
      <c r="Y16" s="645"/>
      <c r="Z16" s="703" t="s">
        <v>227</v>
      </c>
      <c r="AA16" s="703"/>
      <c r="AB16" s="703"/>
      <c r="AC16" s="703"/>
      <c r="AD16" s="704" t="s">
        <v>174</v>
      </c>
      <c r="AE16" s="704"/>
      <c r="AF16" s="704"/>
      <c r="AG16" s="704"/>
      <c r="AH16" s="704"/>
      <c r="AI16" s="704"/>
      <c r="AJ16" s="704"/>
      <c r="AK16" s="704"/>
      <c r="AL16" s="646" t="s">
        <v>174</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227</v>
      </c>
      <c r="BP16" s="703"/>
      <c r="BQ16" s="703"/>
      <c r="BR16" s="703"/>
      <c r="BS16" s="649" t="s">
        <v>133</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9284</v>
      </c>
      <c r="CS16" s="644"/>
      <c r="CT16" s="644"/>
      <c r="CU16" s="644"/>
      <c r="CV16" s="644"/>
      <c r="CW16" s="644"/>
      <c r="CX16" s="644"/>
      <c r="CY16" s="645"/>
      <c r="CZ16" s="703">
        <v>0.1</v>
      </c>
      <c r="DA16" s="703"/>
      <c r="DB16" s="703"/>
      <c r="DC16" s="703"/>
      <c r="DD16" s="649" t="s">
        <v>227</v>
      </c>
      <c r="DE16" s="644"/>
      <c r="DF16" s="644"/>
      <c r="DG16" s="644"/>
      <c r="DH16" s="644"/>
      <c r="DI16" s="644"/>
      <c r="DJ16" s="644"/>
      <c r="DK16" s="644"/>
      <c r="DL16" s="644"/>
      <c r="DM16" s="644"/>
      <c r="DN16" s="644"/>
      <c r="DO16" s="644"/>
      <c r="DP16" s="645"/>
      <c r="DQ16" s="649">
        <v>2015</v>
      </c>
      <c r="DR16" s="644"/>
      <c r="DS16" s="644"/>
      <c r="DT16" s="644"/>
      <c r="DU16" s="644"/>
      <c r="DV16" s="644"/>
      <c r="DW16" s="644"/>
      <c r="DX16" s="644"/>
      <c r="DY16" s="644"/>
      <c r="DZ16" s="644"/>
      <c r="EA16" s="644"/>
      <c r="EB16" s="644"/>
      <c r="EC16" s="684"/>
    </row>
    <row r="17" spans="2:133" ht="11.25" customHeight="1" x14ac:dyDescent="0.15">
      <c r="B17" s="638" t="s">
        <v>264</v>
      </c>
      <c r="C17" s="639"/>
      <c r="D17" s="639"/>
      <c r="E17" s="639"/>
      <c r="F17" s="639"/>
      <c r="G17" s="639"/>
      <c r="H17" s="639"/>
      <c r="I17" s="639"/>
      <c r="J17" s="639"/>
      <c r="K17" s="639"/>
      <c r="L17" s="639"/>
      <c r="M17" s="639"/>
      <c r="N17" s="639"/>
      <c r="O17" s="639"/>
      <c r="P17" s="639"/>
      <c r="Q17" s="640"/>
      <c r="R17" s="641">
        <v>14437</v>
      </c>
      <c r="S17" s="644"/>
      <c r="T17" s="644"/>
      <c r="U17" s="644"/>
      <c r="V17" s="644"/>
      <c r="W17" s="644"/>
      <c r="X17" s="644"/>
      <c r="Y17" s="645"/>
      <c r="Z17" s="703">
        <v>0.2</v>
      </c>
      <c r="AA17" s="703"/>
      <c r="AB17" s="703"/>
      <c r="AC17" s="703"/>
      <c r="AD17" s="704">
        <v>14437</v>
      </c>
      <c r="AE17" s="704"/>
      <c r="AF17" s="704"/>
      <c r="AG17" s="704"/>
      <c r="AH17" s="704"/>
      <c r="AI17" s="704"/>
      <c r="AJ17" s="704"/>
      <c r="AK17" s="704"/>
      <c r="AL17" s="646">
        <v>0.3</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133</v>
      </c>
      <c r="BH17" s="644"/>
      <c r="BI17" s="644"/>
      <c r="BJ17" s="644"/>
      <c r="BK17" s="644"/>
      <c r="BL17" s="644"/>
      <c r="BM17" s="644"/>
      <c r="BN17" s="645"/>
      <c r="BO17" s="703" t="s">
        <v>227</v>
      </c>
      <c r="BP17" s="703"/>
      <c r="BQ17" s="703"/>
      <c r="BR17" s="703"/>
      <c r="BS17" s="649" t="s">
        <v>133</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907962</v>
      </c>
      <c r="CS17" s="644"/>
      <c r="CT17" s="644"/>
      <c r="CU17" s="644"/>
      <c r="CV17" s="644"/>
      <c r="CW17" s="644"/>
      <c r="CX17" s="644"/>
      <c r="CY17" s="645"/>
      <c r="CZ17" s="703">
        <v>11.1</v>
      </c>
      <c r="DA17" s="703"/>
      <c r="DB17" s="703"/>
      <c r="DC17" s="703"/>
      <c r="DD17" s="649" t="s">
        <v>227</v>
      </c>
      <c r="DE17" s="644"/>
      <c r="DF17" s="644"/>
      <c r="DG17" s="644"/>
      <c r="DH17" s="644"/>
      <c r="DI17" s="644"/>
      <c r="DJ17" s="644"/>
      <c r="DK17" s="644"/>
      <c r="DL17" s="644"/>
      <c r="DM17" s="644"/>
      <c r="DN17" s="644"/>
      <c r="DO17" s="644"/>
      <c r="DP17" s="645"/>
      <c r="DQ17" s="649">
        <v>902996</v>
      </c>
      <c r="DR17" s="644"/>
      <c r="DS17" s="644"/>
      <c r="DT17" s="644"/>
      <c r="DU17" s="644"/>
      <c r="DV17" s="644"/>
      <c r="DW17" s="644"/>
      <c r="DX17" s="644"/>
      <c r="DY17" s="644"/>
      <c r="DZ17" s="644"/>
      <c r="EA17" s="644"/>
      <c r="EB17" s="644"/>
      <c r="EC17" s="684"/>
    </row>
    <row r="18" spans="2:133" ht="11.25" customHeight="1" x14ac:dyDescent="0.15">
      <c r="B18" s="638" t="s">
        <v>267</v>
      </c>
      <c r="C18" s="639"/>
      <c r="D18" s="639"/>
      <c r="E18" s="639"/>
      <c r="F18" s="639"/>
      <c r="G18" s="639"/>
      <c r="H18" s="639"/>
      <c r="I18" s="639"/>
      <c r="J18" s="639"/>
      <c r="K18" s="639"/>
      <c r="L18" s="639"/>
      <c r="M18" s="639"/>
      <c r="N18" s="639"/>
      <c r="O18" s="639"/>
      <c r="P18" s="639"/>
      <c r="Q18" s="640"/>
      <c r="R18" s="641">
        <v>1186859</v>
      </c>
      <c r="S18" s="644"/>
      <c r="T18" s="644"/>
      <c r="U18" s="644"/>
      <c r="V18" s="644"/>
      <c r="W18" s="644"/>
      <c r="X18" s="644"/>
      <c r="Y18" s="645"/>
      <c r="Z18" s="703">
        <v>14</v>
      </c>
      <c r="AA18" s="703"/>
      <c r="AB18" s="703"/>
      <c r="AC18" s="703"/>
      <c r="AD18" s="704">
        <v>1070959</v>
      </c>
      <c r="AE18" s="704"/>
      <c r="AF18" s="704"/>
      <c r="AG18" s="704"/>
      <c r="AH18" s="704"/>
      <c r="AI18" s="704"/>
      <c r="AJ18" s="704"/>
      <c r="AK18" s="704"/>
      <c r="AL18" s="646">
        <v>21.6</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227</v>
      </c>
      <c r="BH18" s="644"/>
      <c r="BI18" s="644"/>
      <c r="BJ18" s="644"/>
      <c r="BK18" s="644"/>
      <c r="BL18" s="644"/>
      <c r="BM18" s="644"/>
      <c r="BN18" s="645"/>
      <c r="BO18" s="703" t="s">
        <v>133</v>
      </c>
      <c r="BP18" s="703"/>
      <c r="BQ18" s="703"/>
      <c r="BR18" s="703"/>
      <c r="BS18" s="649" t="s">
        <v>133</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227</v>
      </c>
      <c r="CS18" s="644"/>
      <c r="CT18" s="644"/>
      <c r="CU18" s="644"/>
      <c r="CV18" s="644"/>
      <c r="CW18" s="644"/>
      <c r="CX18" s="644"/>
      <c r="CY18" s="645"/>
      <c r="CZ18" s="703" t="s">
        <v>227</v>
      </c>
      <c r="DA18" s="703"/>
      <c r="DB18" s="703"/>
      <c r="DC18" s="703"/>
      <c r="DD18" s="649" t="s">
        <v>227</v>
      </c>
      <c r="DE18" s="644"/>
      <c r="DF18" s="644"/>
      <c r="DG18" s="644"/>
      <c r="DH18" s="644"/>
      <c r="DI18" s="644"/>
      <c r="DJ18" s="644"/>
      <c r="DK18" s="644"/>
      <c r="DL18" s="644"/>
      <c r="DM18" s="644"/>
      <c r="DN18" s="644"/>
      <c r="DO18" s="644"/>
      <c r="DP18" s="645"/>
      <c r="DQ18" s="649" t="s">
        <v>133</v>
      </c>
      <c r="DR18" s="644"/>
      <c r="DS18" s="644"/>
      <c r="DT18" s="644"/>
      <c r="DU18" s="644"/>
      <c r="DV18" s="644"/>
      <c r="DW18" s="644"/>
      <c r="DX18" s="644"/>
      <c r="DY18" s="644"/>
      <c r="DZ18" s="644"/>
      <c r="EA18" s="644"/>
      <c r="EB18" s="644"/>
      <c r="EC18" s="684"/>
    </row>
    <row r="19" spans="2:133" ht="11.25" customHeight="1" x14ac:dyDescent="0.15">
      <c r="B19" s="638" t="s">
        <v>270</v>
      </c>
      <c r="C19" s="639"/>
      <c r="D19" s="639"/>
      <c r="E19" s="639"/>
      <c r="F19" s="639"/>
      <c r="G19" s="639"/>
      <c r="H19" s="639"/>
      <c r="I19" s="639"/>
      <c r="J19" s="639"/>
      <c r="K19" s="639"/>
      <c r="L19" s="639"/>
      <c r="M19" s="639"/>
      <c r="N19" s="639"/>
      <c r="O19" s="639"/>
      <c r="P19" s="639"/>
      <c r="Q19" s="640"/>
      <c r="R19" s="641">
        <v>1070959</v>
      </c>
      <c r="S19" s="644"/>
      <c r="T19" s="644"/>
      <c r="U19" s="644"/>
      <c r="V19" s="644"/>
      <c r="W19" s="644"/>
      <c r="X19" s="644"/>
      <c r="Y19" s="645"/>
      <c r="Z19" s="703">
        <v>12.7</v>
      </c>
      <c r="AA19" s="703"/>
      <c r="AB19" s="703"/>
      <c r="AC19" s="703"/>
      <c r="AD19" s="704">
        <v>1070959</v>
      </c>
      <c r="AE19" s="704"/>
      <c r="AF19" s="704"/>
      <c r="AG19" s="704"/>
      <c r="AH19" s="704"/>
      <c r="AI19" s="704"/>
      <c r="AJ19" s="704"/>
      <c r="AK19" s="704"/>
      <c r="AL19" s="646">
        <v>21.6</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572</v>
      </c>
      <c r="BH19" s="644"/>
      <c r="BI19" s="644"/>
      <c r="BJ19" s="644"/>
      <c r="BK19" s="644"/>
      <c r="BL19" s="644"/>
      <c r="BM19" s="644"/>
      <c r="BN19" s="645"/>
      <c r="BO19" s="703">
        <v>0</v>
      </c>
      <c r="BP19" s="703"/>
      <c r="BQ19" s="703"/>
      <c r="BR19" s="703"/>
      <c r="BS19" s="649" t="s">
        <v>174</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174</v>
      </c>
      <c r="CS19" s="644"/>
      <c r="CT19" s="644"/>
      <c r="CU19" s="644"/>
      <c r="CV19" s="644"/>
      <c r="CW19" s="644"/>
      <c r="CX19" s="644"/>
      <c r="CY19" s="645"/>
      <c r="CZ19" s="703" t="s">
        <v>227</v>
      </c>
      <c r="DA19" s="703"/>
      <c r="DB19" s="703"/>
      <c r="DC19" s="703"/>
      <c r="DD19" s="649" t="s">
        <v>133</v>
      </c>
      <c r="DE19" s="644"/>
      <c r="DF19" s="644"/>
      <c r="DG19" s="644"/>
      <c r="DH19" s="644"/>
      <c r="DI19" s="644"/>
      <c r="DJ19" s="644"/>
      <c r="DK19" s="644"/>
      <c r="DL19" s="644"/>
      <c r="DM19" s="644"/>
      <c r="DN19" s="644"/>
      <c r="DO19" s="644"/>
      <c r="DP19" s="645"/>
      <c r="DQ19" s="649" t="s">
        <v>133</v>
      </c>
      <c r="DR19" s="644"/>
      <c r="DS19" s="644"/>
      <c r="DT19" s="644"/>
      <c r="DU19" s="644"/>
      <c r="DV19" s="644"/>
      <c r="DW19" s="644"/>
      <c r="DX19" s="644"/>
      <c r="DY19" s="644"/>
      <c r="DZ19" s="644"/>
      <c r="EA19" s="644"/>
      <c r="EB19" s="644"/>
      <c r="EC19" s="684"/>
    </row>
    <row r="20" spans="2:133" ht="11.25" customHeight="1" x14ac:dyDescent="0.15">
      <c r="B20" s="638" t="s">
        <v>273</v>
      </c>
      <c r="C20" s="639"/>
      <c r="D20" s="639"/>
      <c r="E20" s="639"/>
      <c r="F20" s="639"/>
      <c r="G20" s="639"/>
      <c r="H20" s="639"/>
      <c r="I20" s="639"/>
      <c r="J20" s="639"/>
      <c r="K20" s="639"/>
      <c r="L20" s="639"/>
      <c r="M20" s="639"/>
      <c r="N20" s="639"/>
      <c r="O20" s="639"/>
      <c r="P20" s="639"/>
      <c r="Q20" s="640"/>
      <c r="R20" s="641">
        <v>115900</v>
      </c>
      <c r="S20" s="644"/>
      <c r="T20" s="644"/>
      <c r="U20" s="644"/>
      <c r="V20" s="644"/>
      <c r="W20" s="644"/>
      <c r="X20" s="644"/>
      <c r="Y20" s="645"/>
      <c r="Z20" s="703">
        <v>1.4</v>
      </c>
      <c r="AA20" s="703"/>
      <c r="AB20" s="703"/>
      <c r="AC20" s="703"/>
      <c r="AD20" s="704" t="s">
        <v>133</v>
      </c>
      <c r="AE20" s="704"/>
      <c r="AF20" s="704"/>
      <c r="AG20" s="704"/>
      <c r="AH20" s="704"/>
      <c r="AI20" s="704"/>
      <c r="AJ20" s="704"/>
      <c r="AK20" s="704"/>
      <c r="AL20" s="646" t="s">
        <v>227</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572</v>
      </c>
      <c r="BH20" s="644"/>
      <c r="BI20" s="644"/>
      <c r="BJ20" s="644"/>
      <c r="BK20" s="644"/>
      <c r="BL20" s="644"/>
      <c r="BM20" s="644"/>
      <c r="BN20" s="645"/>
      <c r="BO20" s="703">
        <v>0</v>
      </c>
      <c r="BP20" s="703"/>
      <c r="BQ20" s="703"/>
      <c r="BR20" s="703"/>
      <c r="BS20" s="649" t="s">
        <v>227</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8188193</v>
      </c>
      <c r="CS20" s="644"/>
      <c r="CT20" s="644"/>
      <c r="CU20" s="644"/>
      <c r="CV20" s="644"/>
      <c r="CW20" s="644"/>
      <c r="CX20" s="644"/>
      <c r="CY20" s="645"/>
      <c r="CZ20" s="703">
        <v>100</v>
      </c>
      <c r="DA20" s="703"/>
      <c r="DB20" s="703"/>
      <c r="DC20" s="703"/>
      <c r="DD20" s="649">
        <v>1316409</v>
      </c>
      <c r="DE20" s="644"/>
      <c r="DF20" s="644"/>
      <c r="DG20" s="644"/>
      <c r="DH20" s="644"/>
      <c r="DI20" s="644"/>
      <c r="DJ20" s="644"/>
      <c r="DK20" s="644"/>
      <c r="DL20" s="644"/>
      <c r="DM20" s="644"/>
      <c r="DN20" s="644"/>
      <c r="DO20" s="644"/>
      <c r="DP20" s="645"/>
      <c r="DQ20" s="649">
        <v>5454525</v>
      </c>
      <c r="DR20" s="644"/>
      <c r="DS20" s="644"/>
      <c r="DT20" s="644"/>
      <c r="DU20" s="644"/>
      <c r="DV20" s="644"/>
      <c r="DW20" s="644"/>
      <c r="DX20" s="644"/>
      <c r="DY20" s="644"/>
      <c r="DZ20" s="644"/>
      <c r="EA20" s="644"/>
      <c r="EB20" s="644"/>
      <c r="EC20" s="684"/>
    </row>
    <row r="21" spans="2:133" ht="11.25" customHeight="1" x14ac:dyDescent="0.15">
      <c r="B21" s="638" t="s">
        <v>276</v>
      </c>
      <c r="C21" s="639"/>
      <c r="D21" s="639"/>
      <c r="E21" s="639"/>
      <c r="F21" s="639"/>
      <c r="G21" s="639"/>
      <c r="H21" s="639"/>
      <c r="I21" s="639"/>
      <c r="J21" s="639"/>
      <c r="K21" s="639"/>
      <c r="L21" s="639"/>
      <c r="M21" s="639"/>
      <c r="N21" s="639"/>
      <c r="O21" s="639"/>
      <c r="P21" s="639"/>
      <c r="Q21" s="640"/>
      <c r="R21" s="641" t="s">
        <v>174</v>
      </c>
      <c r="S21" s="644"/>
      <c r="T21" s="644"/>
      <c r="U21" s="644"/>
      <c r="V21" s="644"/>
      <c r="W21" s="644"/>
      <c r="X21" s="644"/>
      <c r="Y21" s="645"/>
      <c r="Z21" s="703" t="s">
        <v>227</v>
      </c>
      <c r="AA21" s="703"/>
      <c r="AB21" s="703"/>
      <c r="AC21" s="703"/>
      <c r="AD21" s="704" t="s">
        <v>227</v>
      </c>
      <c r="AE21" s="704"/>
      <c r="AF21" s="704"/>
      <c r="AG21" s="704"/>
      <c r="AH21" s="704"/>
      <c r="AI21" s="704"/>
      <c r="AJ21" s="704"/>
      <c r="AK21" s="704"/>
      <c r="AL21" s="646" t="s">
        <v>133</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572</v>
      </c>
      <c r="BH21" s="644"/>
      <c r="BI21" s="644"/>
      <c r="BJ21" s="644"/>
      <c r="BK21" s="644"/>
      <c r="BL21" s="644"/>
      <c r="BM21" s="644"/>
      <c r="BN21" s="645"/>
      <c r="BO21" s="703">
        <v>0</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278</v>
      </c>
      <c r="C22" s="639"/>
      <c r="D22" s="639"/>
      <c r="E22" s="639"/>
      <c r="F22" s="639"/>
      <c r="G22" s="639"/>
      <c r="H22" s="639"/>
      <c r="I22" s="639"/>
      <c r="J22" s="639"/>
      <c r="K22" s="639"/>
      <c r="L22" s="639"/>
      <c r="M22" s="639"/>
      <c r="N22" s="639"/>
      <c r="O22" s="639"/>
      <c r="P22" s="639"/>
      <c r="Q22" s="640"/>
      <c r="R22" s="641">
        <v>5038074</v>
      </c>
      <c r="S22" s="644"/>
      <c r="T22" s="644"/>
      <c r="U22" s="644"/>
      <c r="V22" s="644"/>
      <c r="W22" s="644"/>
      <c r="X22" s="644"/>
      <c r="Y22" s="645"/>
      <c r="Z22" s="703">
        <v>59.6</v>
      </c>
      <c r="AA22" s="703"/>
      <c r="AB22" s="703"/>
      <c r="AC22" s="703"/>
      <c r="AD22" s="704">
        <v>4922174</v>
      </c>
      <c r="AE22" s="704"/>
      <c r="AF22" s="704"/>
      <c r="AG22" s="704"/>
      <c r="AH22" s="704"/>
      <c r="AI22" s="704"/>
      <c r="AJ22" s="704"/>
      <c r="AK22" s="704"/>
      <c r="AL22" s="646">
        <v>99.4</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133</v>
      </c>
      <c r="BH22" s="644"/>
      <c r="BI22" s="644"/>
      <c r="BJ22" s="644"/>
      <c r="BK22" s="644"/>
      <c r="BL22" s="644"/>
      <c r="BM22" s="644"/>
      <c r="BN22" s="645"/>
      <c r="BO22" s="703" t="s">
        <v>133</v>
      </c>
      <c r="BP22" s="703"/>
      <c r="BQ22" s="703"/>
      <c r="BR22" s="703"/>
      <c r="BS22" s="649" t="s">
        <v>227</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281</v>
      </c>
      <c r="C23" s="639"/>
      <c r="D23" s="639"/>
      <c r="E23" s="639"/>
      <c r="F23" s="639"/>
      <c r="G23" s="639"/>
      <c r="H23" s="639"/>
      <c r="I23" s="639"/>
      <c r="J23" s="639"/>
      <c r="K23" s="639"/>
      <c r="L23" s="639"/>
      <c r="M23" s="639"/>
      <c r="N23" s="639"/>
      <c r="O23" s="639"/>
      <c r="P23" s="639"/>
      <c r="Q23" s="640"/>
      <c r="R23" s="641">
        <v>3407</v>
      </c>
      <c r="S23" s="644"/>
      <c r="T23" s="644"/>
      <c r="U23" s="644"/>
      <c r="V23" s="644"/>
      <c r="W23" s="644"/>
      <c r="X23" s="644"/>
      <c r="Y23" s="645"/>
      <c r="Z23" s="703">
        <v>0</v>
      </c>
      <c r="AA23" s="703"/>
      <c r="AB23" s="703"/>
      <c r="AC23" s="703"/>
      <c r="AD23" s="704">
        <v>3407</v>
      </c>
      <c r="AE23" s="704"/>
      <c r="AF23" s="704"/>
      <c r="AG23" s="704"/>
      <c r="AH23" s="704"/>
      <c r="AI23" s="704"/>
      <c r="AJ23" s="704"/>
      <c r="AK23" s="704"/>
      <c r="AL23" s="646">
        <v>0.1</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227</v>
      </c>
      <c r="BH23" s="644"/>
      <c r="BI23" s="644"/>
      <c r="BJ23" s="644"/>
      <c r="BK23" s="644"/>
      <c r="BL23" s="644"/>
      <c r="BM23" s="644"/>
      <c r="BN23" s="645"/>
      <c r="BO23" s="703" t="s">
        <v>227</v>
      </c>
      <c r="BP23" s="703"/>
      <c r="BQ23" s="703"/>
      <c r="BR23" s="703"/>
      <c r="BS23" s="649" t="s">
        <v>227</v>
      </c>
      <c r="BT23" s="644"/>
      <c r="BU23" s="644"/>
      <c r="BV23" s="644"/>
      <c r="BW23" s="644"/>
      <c r="BX23" s="644"/>
      <c r="BY23" s="644"/>
      <c r="BZ23" s="644"/>
      <c r="CA23" s="644"/>
      <c r="CB23" s="684"/>
      <c r="CD23" s="758" t="s">
        <v>221</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x14ac:dyDescent="0.15">
      <c r="B24" s="638" t="s">
        <v>288</v>
      </c>
      <c r="C24" s="639"/>
      <c r="D24" s="639"/>
      <c r="E24" s="639"/>
      <c r="F24" s="639"/>
      <c r="G24" s="639"/>
      <c r="H24" s="639"/>
      <c r="I24" s="639"/>
      <c r="J24" s="639"/>
      <c r="K24" s="639"/>
      <c r="L24" s="639"/>
      <c r="M24" s="639"/>
      <c r="N24" s="639"/>
      <c r="O24" s="639"/>
      <c r="P24" s="639"/>
      <c r="Q24" s="640"/>
      <c r="R24" s="641">
        <v>127643</v>
      </c>
      <c r="S24" s="644"/>
      <c r="T24" s="644"/>
      <c r="U24" s="644"/>
      <c r="V24" s="644"/>
      <c r="W24" s="644"/>
      <c r="X24" s="644"/>
      <c r="Y24" s="645"/>
      <c r="Z24" s="703">
        <v>1.5</v>
      </c>
      <c r="AA24" s="703"/>
      <c r="AB24" s="703"/>
      <c r="AC24" s="703"/>
      <c r="AD24" s="704">
        <v>3239</v>
      </c>
      <c r="AE24" s="704"/>
      <c r="AF24" s="704"/>
      <c r="AG24" s="704"/>
      <c r="AH24" s="704"/>
      <c r="AI24" s="704"/>
      <c r="AJ24" s="704"/>
      <c r="AK24" s="704"/>
      <c r="AL24" s="646">
        <v>0.1</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227</v>
      </c>
      <c r="BH24" s="644"/>
      <c r="BI24" s="644"/>
      <c r="BJ24" s="644"/>
      <c r="BK24" s="644"/>
      <c r="BL24" s="644"/>
      <c r="BM24" s="644"/>
      <c r="BN24" s="645"/>
      <c r="BO24" s="703" t="s">
        <v>227</v>
      </c>
      <c r="BP24" s="703"/>
      <c r="BQ24" s="703"/>
      <c r="BR24" s="703"/>
      <c r="BS24" s="649" t="s">
        <v>227</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3225580</v>
      </c>
      <c r="CS24" s="707"/>
      <c r="CT24" s="707"/>
      <c r="CU24" s="707"/>
      <c r="CV24" s="707"/>
      <c r="CW24" s="707"/>
      <c r="CX24" s="707"/>
      <c r="CY24" s="753"/>
      <c r="CZ24" s="754">
        <v>39.4</v>
      </c>
      <c r="DA24" s="723"/>
      <c r="DB24" s="723"/>
      <c r="DC24" s="757"/>
      <c r="DD24" s="752">
        <v>2269766</v>
      </c>
      <c r="DE24" s="707"/>
      <c r="DF24" s="707"/>
      <c r="DG24" s="707"/>
      <c r="DH24" s="707"/>
      <c r="DI24" s="707"/>
      <c r="DJ24" s="707"/>
      <c r="DK24" s="753"/>
      <c r="DL24" s="752">
        <v>2238975</v>
      </c>
      <c r="DM24" s="707"/>
      <c r="DN24" s="707"/>
      <c r="DO24" s="707"/>
      <c r="DP24" s="707"/>
      <c r="DQ24" s="707"/>
      <c r="DR24" s="707"/>
      <c r="DS24" s="707"/>
      <c r="DT24" s="707"/>
      <c r="DU24" s="707"/>
      <c r="DV24" s="753"/>
      <c r="DW24" s="754">
        <v>41.9</v>
      </c>
      <c r="DX24" s="723"/>
      <c r="DY24" s="723"/>
      <c r="DZ24" s="723"/>
      <c r="EA24" s="723"/>
      <c r="EB24" s="723"/>
      <c r="EC24" s="755"/>
    </row>
    <row r="25" spans="2:133" ht="11.25" customHeight="1" x14ac:dyDescent="0.15">
      <c r="B25" s="638" t="s">
        <v>291</v>
      </c>
      <c r="C25" s="639"/>
      <c r="D25" s="639"/>
      <c r="E25" s="639"/>
      <c r="F25" s="639"/>
      <c r="G25" s="639"/>
      <c r="H25" s="639"/>
      <c r="I25" s="639"/>
      <c r="J25" s="639"/>
      <c r="K25" s="639"/>
      <c r="L25" s="639"/>
      <c r="M25" s="639"/>
      <c r="N25" s="639"/>
      <c r="O25" s="639"/>
      <c r="P25" s="639"/>
      <c r="Q25" s="640"/>
      <c r="R25" s="641">
        <v>175607</v>
      </c>
      <c r="S25" s="644"/>
      <c r="T25" s="644"/>
      <c r="U25" s="644"/>
      <c r="V25" s="644"/>
      <c r="W25" s="644"/>
      <c r="X25" s="644"/>
      <c r="Y25" s="645"/>
      <c r="Z25" s="703">
        <v>2.1</v>
      </c>
      <c r="AA25" s="703"/>
      <c r="AB25" s="703"/>
      <c r="AC25" s="703"/>
      <c r="AD25" s="704">
        <v>20295</v>
      </c>
      <c r="AE25" s="704"/>
      <c r="AF25" s="704"/>
      <c r="AG25" s="704"/>
      <c r="AH25" s="704"/>
      <c r="AI25" s="704"/>
      <c r="AJ25" s="704"/>
      <c r="AK25" s="704"/>
      <c r="AL25" s="646">
        <v>0.4</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174</v>
      </c>
      <c r="BH25" s="644"/>
      <c r="BI25" s="644"/>
      <c r="BJ25" s="644"/>
      <c r="BK25" s="644"/>
      <c r="BL25" s="644"/>
      <c r="BM25" s="644"/>
      <c r="BN25" s="645"/>
      <c r="BO25" s="703" t="s">
        <v>174</v>
      </c>
      <c r="BP25" s="703"/>
      <c r="BQ25" s="703"/>
      <c r="BR25" s="703"/>
      <c r="BS25" s="649" t="s">
        <v>174</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1247519</v>
      </c>
      <c r="CS25" s="642"/>
      <c r="CT25" s="642"/>
      <c r="CU25" s="642"/>
      <c r="CV25" s="642"/>
      <c r="CW25" s="642"/>
      <c r="CX25" s="642"/>
      <c r="CY25" s="643"/>
      <c r="CZ25" s="646">
        <v>15.2</v>
      </c>
      <c r="DA25" s="675"/>
      <c r="DB25" s="675"/>
      <c r="DC25" s="676"/>
      <c r="DD25" s="649">
        <v>1036958</v>
      </c>
      <c r="DE25" s="642"/>
      <c r="DF25" s="642"/>
      <c r="DG25" s="642"/>
      <c r="DH25" s="642"/>
      <c r="DI25" s="642"/>
      <c r="DJ25" s="642"/>
      <c r="DK25" s="643"/>
      <c r="DL25" s="649">
        <v>1007985</v>
      </c>
      <c r="DM25" s="642"/>
      <c r="DN25" s="642"/>
      <c r="DO25" s="642"/>
      <c r="DP25" s="642"/>
      <c r="DQ25" s="642"/>
      <c r="DR25" s="642"/>
      <c r="DS25" s="642"/>
      <c r="DT25" s="642"/>
      <c r="DU25" s="642"/>
      <c r="DV25" s="643"/>
      <c r="DW25" s="646">
        <v>18.899999999999999</v>
      </c>
      <c r="DX25" s="675"/>
      <c r="DY25" s="675"/>
      <c r="DZ25" s="675"/>
      <c r="EA25" s="675"/>
      <c r="EB25" s="675"/>
      <c r="EC25" s="677"/>
    </row>
    <row r="26" spans="2:133" ht="11.25" customHeight="1" x14ac:dyDescent="0.15">
      <c r="B26" s="638" t="s">
        <v>294</v>
      </c>
      <c r="C26" s="639"/>
      <c r="D26" s="639"/>
      <c r="E26" s="639"/>
      <c r="F26" s="639"/>
      <c r="G26" s="639"/>
      <c r="H26" s="639"/>
      <c r="I26" s="639"/>
      <c r="J26" s="639"/>
      <c r="K26" s="639"/>
      <c r="L26" s="639"/>
      <c r="M26" s="639"/>
      <c r="N26" s="639"/>
      <c r="O26" s="639"/>
      <c r="P26" s="639"/>
      <c r="Q26" s="640"/>
      <c r="R26" s="641">
        <v>16949</v>
      </c>
      <c r="S26" s="644"/>
      <c r="T26" s="644"/>
      <c r="U26" s="644"/>
      <c r="V26" s="644"/>
      <c r="W26" s="644"/>
      <c r="X26" s="644"/>
      <c r="Y26" s="645"/>
      <c r="Z26" s="703">
        <v>0.2</v>
      </c>
      <c r="AA26" s="703"/>
      <c r="AB26" s="703"/>
      <c r="AC26" s="703"/>
      <c r="AD26" s="704">
        <v>1</v>
      </c>
      <c r="AE26" s="704"/>
      <c r="AF26" s="704"/>
      <c r="AG26" s="704"/>
      <c r="AH26" s="704"/>
      <c r="AI26" s="704"/>
      <c r="AJ26" s="704"/>
      <c r="AK26" s="704"/>
      <c r="AL26" s="646">
        <v>0</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174</v>
      </c>
      <c r="BH26" s="644"/>
      <c r="BI26" s="644"/>
      <c r="BJ26" s="644"/>
      <c r="BK26" s="644"/>
      <c r="BL26" s="644"/>
      <c r="BM26" s="644"/>
      <c r="BN26" s="645"/>
      <c r="BO26" s="703" t="s">
        <v>227</v>
      </c>
      <c r="BP26" s="703"/>
      <c r="BQ26" s="703"/>
      <c r="BR26" s="703"/>
      <c r="BS26" s="649" t="s">
        <v>227</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804916</v>
      </c>
      <c r="CS26" s="644"/>
      <c r="CT26" s="644"/>
      <c r="CU26" s="644"/>
      <c r="CV26" s="644"/>
      <c r="CW26" s="644"/>
      <c r="CX26" s="644"/>
      <c r="CY26" s="645"/>
      <c r="CZ26" s="646">
        <v>9.8000000000000007</v>
      </c>
      <c r="DA26" s="675"/>
      <c r="DB26" s="675"/>
      <c r="DC26" s="676"/>
      <c r="DD26" s="649">
        <v>605661</v>
      </c>
      <c r="DE26" s="644"/>
      <c r="DF26" s="644"/>
      <c r="DG26" s="644"/>
      <c r="DH26" s="644"/>
      <c r="DI26" s="644"/>
      <c r="DJ26" s="644"/>
      <c r="DK26" s="645"/>
      <c r="DL26" s="649" t="s">
        <v>133</v>
      </c>
      <c r="DM26" s="644"/>
      <c r="DN26" s="644"/>
      <c r="DO26" s="644"/>
      <c r="DP26" s="644"/>
      <c r="DQ26" s="644"/>
      <c r="DR26" s="644"/>
      <c r="DS26" s="644"/>
      <c r="DT26" s="644"/>
      <c r="DU26" s="644"/>
      <c r="DV26" s="645"/>
      <c r="DW26" s="646" t="s">
        <v>227</v>
      </c>
      <c r="DX26" s="675"/>
      <c r="DY26" s="675"/>
      <c r="DZ26" s="675"/>
      <c r="EA26" s="675"/>
      <c r="EB26" s="675"/>
      <c r="EC26" s="677"/>
    </row>
    <row r="27" spans="2:133" ht="11.25" customHeight="1" x14ac:dyDescent="0.15">
      <c r="B27" s="638" t="s">
        <v>297</v>
      </c>
      <c r="C27" s="639"/>
      <c r="D27" s="639"/>
      <c r="E27" s="639"/>
      <c r="F27" s="639"/>
      <c r="G27" s="639"/>
      <c r="H27" s="639"/>
      <c r="I27" s="639"/>
      <c r="J27" s="639"/>
      <c r="K27" s="639"/>
      <c r="L27" s="639"/>
      <c r="M27" s="639"/>
      <c r="N27" s="639"/>
      <c r="O27" s="639"/>
      <c r="P27" s="639"/>
      <c r="Q27" s="640"/>
      <c r="R27" s="641">
        <v>1031918</v>
      </c>
      <c r="S27" s="644"/>
      <c r="T27" s="644"/>
      <c r="U27" s="644"/>
      <c r="V27" s="644"/>
      <c r="W27" s="644"/>
      <c r="X27" s="644"/>
      <c r="Y27" s="645"/>
      <c r="Z27" s="703">
        <v>12.2</v>
      </c>
      <c r="AA27" s="703"/>
      <c r="AB27" s="703"/>
      <c r="AC27" s="703"/>
      <c r="AD27" s="704" t="s">
        <v>227</v>
      </c>
      <c r="AE27" s="704"/>
      <c r="AF27" s="704"/>
      <c r="AG27" s="704"/>
      <c r="AH27" s="704"/>
      <c r="AI27" s="704"/>
      <c r="AJ27" s="704"/>
      <c r="AK27" s="704"/>
      <c r="AL27" s="646" t="s">
        <v>133</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3298891</v>
      </c>
      <c r="BH27" s="644"/>
      <c r="BI27" s="644"/>
      <c r="BJ27" s="644"/>
      <c r="BK27" s="644"/>
      <c r="BL27" s="644"/>
      <c r="BM27" s="644"/>
      <c r="BN27" s="645"/>
      <c r="BO27" s="703">
        <v>100</v>
      </c>
      <c r="BP27" s="703"/>
      <c r="BQ27" s="703"/>
      <c r="BR27" s="703"/>
      <c r="BS27" s="649" t="s">
        <v>133</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1070099</v>
      </c>
      <c r="CS27" s="642"/>
      <c r="CT27" s="642"/>
      <c r="CU27" s="642"/>
      <c r="CV27" s="642"/>
      <c r="CW27" s="642"/>
      <c r="CX27" s="642"/>
      <c r="CY27" s="643"/>
      <c r="CZ27" s="646">
        <v>13.1</v>
      </c>
      <c r="DA27" s="675"/>
      <c r="DB27" s="675"/>
      <c r="DC27" s="676"/>
      <c r="DD27" s="649">
        <v>329812</v>
      </c>
      <c r="DE27" s="642"/>
      <c r="DF27" s="642"/>
      <c r="DG27" s="642"/>
      <c r="DH27" s="642"/>
      <c r="DI27" s="642"/>
      <c r="DJ27" s="642"/>
      <c r="DK27" s="643"/>
      <c r="DL27" s="649">
        <v>327994</v>
      </c>
      <c r="DM27" s="642"/>
      <c r="DN27" s="642"/>
      <c r="DO27" s="642"/>
      <c r="DP27" s="642"/>
      <c r="DQ27" s="642"/>
      <c r="DR27" s="642"/>
      <c r="DS27" s="642"/>
      <c r="DT27" s="642"/>
      <c r="DU27" s="642"/>
      <c r="DV27" s="643"/>
      <c r="DW27" s="646">
        <v>6.1</v>
      </c>
      <c r="DX27" s="675"/>
      <c r="DY27" s="675"/>
      <c r="DZ27" s="675"/>
      <c r="EA27" s="675"/>
      <c r="EB27" s="675"/>
      <c r="EC27" s="677"/>
    </row>
    <row r="28" spans="2:133" ht="11.25" customHeight="1" x14ac:dyDescent="0.15">
      <c r="B28" s="746" t="s">
        <v>300</v>
      </c>
      <c r="C28" s="747"/>
      <c r="D28" s="747"/>
      <c r="E28" s="747"/>
      <c r="F28" s="747"/>
      <c r="G28" s="747"/>
      <c r="H28" s="747"/>
      <c r="I28" s="747"/>
      <c r="J28" s="747"/>
      <c r="K28" s="747"/>
      <c r="L28" s="747"/>
      <c r="M28" s="747"/>
      <c r="N28" s="747"/>
      <c r="O28" s="747"/>
      <c r="P28" s="747"/>
      <c r="Q28" s="748"/>
      <c r="R28" s="641" t="s">
        <v>133</v>
      </c>
      <c r="S28" s="644"/>
      <c r="T28" s="644"/>
      <c r="U28" s="644"/>
      <c r="V28" s="644"/>
      <c r="W28" s="644"/>
      <c r="X28" s="644"/>
      <c r="Y28" s="645"/>
      <c r="Z28" s="703" t="s">
        <v>174</v>
      </c>
      <c r="AA28" s="703"/>
      <c r="AB28" s="703"/>
      <c r="AC28" s="703"/>
      <c r="AD28" s="704" t="s">
        <v>133</v>
      </c>
      <c r="AE28" s="704"/>
      <c r="AF28" s="704"/>
      <c r="AG28" s="704"/>
      <c r="AH28" s="704"/>
      <c r="AI28" s="704"/>
      <c r="AJ28" s="704"/>
      <c r="AK28" s="704"/>
      <c r="AL28" s="646" t="s">
        <v>227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907962</v>
      </c>
      <c r="CS28" s="644"/>
      <c r="CT28" s="644"/>
      <c r="CU28" s="644"/>
      <c r="CV28" s="644"/>
      <c r="CW28" s="644"/>
      <c r="CX28" s="644"/>
      <c r="CY28" s="645"/>
      <c r="CZ28" s="646">
        <v>11.1</v>
      </c>
      <c r="DA28" s="675"/>
      <c r="DB28" s="675"/>
      <c r="DC28" s="676"/>
      <c r="DD28" s="649">
        <v>902996</v>
      </c>
      <c r="DE28" s="644"/>
      <c r="DF28" s="644"/>
      <c r="DG28" s="644"/>
      <c r="DH28" s="644"/>
      <c r="DI28" s="644"/>
      <c r="DJ28" s="644"/>
      <c r="DK28" s="645"/>
      <c r="DL28" s="649">
        <v>902996</v>
      </c>
      <c r="DM28" s="644"/>
      <c r="DN28" s="644"/>
      <c r="DO28" s="644"/>
      <c r="DP28" s="644"/>
      <c r="DQ28" s="644"/>
      <c r="DR28" s="644"/>
      <c r="DS28" s="644"/>
      <c r="DT28" s="644"/>
      <c r="DU28" s="644"/>
      <c r="DV28" s="645"/>
      <c r="DW28" s="646">
        <v>16.899999999999999</v>
      </c>
      <c r="DX28" s="675"/>
      <c r="DY28" s="675"/>
      <c r="DZ28" s="675"/>
      <c r="EA28" s="675"/>
      <c r="EB28" s="675"/>
      <c r="EC28" s="677"/>
    </row>
    <row r="29" spans="2:133" ht="11.25" customHeight="1" x14ac:dyDescent="0.15">
      <c r="B29" s="638" t="s">
        <v>302</v>
      </c>
      <c r="C29" s="639"/>
      <c r="D29" s="639"/>
      <c r="E29" s="639"/>
      <c r="F29" s="639"/>
      <c r="G29" s="639"/>
      <c r="H29" s="639"/>
      <c r="I29" s="639"/>
      <c r="J29" s="639"/>
      <c r="K29" s="639"/>
      <c r="L29" s="639"/>
      <c r="M29" s="639"/>
      <c r="N29" s="639"/>
      <c r="O29" s="639"/>
      <c r="P29" s="639"/>
      <c r="Q29" s="640"/>
      <c r="R29" s="641">
        <v>511345</v>
      </c>
      <c r="S29" s="644"/>
      <c r="T29" s="644"/>
      <c r="U29" s="644"/>
      <c r="V29" s="644"/>
      <c r="W29" s="644"/>
      <c r="X29" s="644"/>
      <c r="Y29" s="645"/>
      <c r="Z29" s="703">
        <v>6</v>
      </c>
      <c r="AA29" s="703"/>
      <c r="AB29" s="703"/>
      <c r="AC29" s="703"/>
      <c r="AD29" s="704" t="s">
        <v>227</v>
      </c>
      <c r="AE29" s="704"/>
      <c r="AF29" s="704"/>
      <c r="AG29" s="704"/>
      <c r="AH29" s="704"/>
      <c r="AI29" s="704"/>
      <c r="AJ29" s="704"/>
      <c r="AK29" s="704"/>
      <c r="AL29" s="646" t="s">
        <v>133</v>
      </c>
      <c r="AM29" s="647"/>
      <c r="AN29" s="647"/>
      <c r="AO29" s="705"/>
      <c r="AP29" s="715" t="s">
        <v>221</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907823</v>
      </c>
      <c r="CS29" s="642"/>
      <c r="CT29" s="642"/>
      <c r="CU29" s="642"/>
      <c r="CV29" s="642"/>
      <c r="CW29" s="642"/>
      <c r="CX29" s="642"/>
      <c r="CY29" s="643"/>
      <c r="CZ29" s="646">
        <v>11.1</v>
      </c>
      <c r="DA29" s="675"/>
      <c r="DB29" s="675"/>
      <c r="DC29" s="676"/>
      <c r="DD29" s="649">
        <v>902857</v>
      </c>
      <c r="DE29" s="642"/>
      <c r="DF29" s="642"/>
      <c r="DG29" s="642"/>
      <c r="DH29" s="642"/>
      <c r="DI29" s="642"/>
      <c r="DJ29" s="642"/>
      <c r="DK29" s="643"/>
      <c r="DL29" s="649">
        <v>902857</v>
      </c>
      <c r="DM29" s="642"/>
      <c r="DN29" s="642"/>
      <c r="DO29" s="642"/>
      <c r="DP29" s="642"/>
      <c r="DQ29" s="642"/>
      <c r="DR29" s="642"/>
      <c r="DS29" s="642"/>
      <c r="DT29" s="642"/>
      <c r="DU29" s="642"/>
      <c r="DV29" s="643"/>
      <c r="DW29" s="646">
        <v>16.899999999999999</v>
      </c>
      <c r="DX29" s="675"/>
      <c r="DY29" s="675"/>
      <c r="DZ29" s="675"/>
      <c r="EA29" s="675"/>
      <c r="EB29" s="675"/>
      <c r="EC29" s="677"/>
    </row>
    <row r="30" spans="2:133" ht="11.25" customHeight="1" x14ac:dyDescent="0.15">
      <c r="B30" s="638" t="s">
        <v>307</v>
      </c>
      <c r="C30" s="639"/>
      <c r="D30" s="639"/>
      <c r="E30" s="639"/>
      <c r="F30" s="639"/>
      <c r="G30" s="639"/>
      <c r="H30" s="639"/>
      <c r="I30" s="639"/>
      <c r="J30" s="639"/>
      <c r="K30" s="639"/>
      <c r="L30" s="639"/>
      <c r="M30" s="639"/>
      <c r="N30" s="639"/>
      <c r="O30" s="639"/>
      <c r="P30" s="639"/>
      <c r="Q30" s="640"/>
      <c r="R30" s="641">
        <v>75452</v>
      </c>
      <c r="S30" s="644"/>
      <c r="T30" s="644"/>
      <c r="U30" s="644"/>
      <c r="V30" s="644"/>
      <c r="W30" s="644"/>
      <c r="X30" s="644"/>
      <c r="Y30" s="645"/>
      <c r="Z30" s="703">
        <v>0.9</v>
      </c>
      <c r="AA30" s="703"/>
      <c r="AB30" s="703"/>
      <c r="AC30" s="703"/>
      <c r="AD30" s="704">
        <v>2507</v>
      </c>
      <c r="AE30" s="704"/>
      <c r="AF30" s="704"/>
      <c r="AG30" s="704"/>
      <c r="AH30" s="704"/>
      <c r="AI30" s="704"/>
      <c r="AJ30" s="704"/>
      <c r="AK30" s="704"/>
      <c r="AL30" s="646">
        <v>0.1</v>
      </c>
      <c r="AM30" s="647"/>
      <c r="AN30" s="647"/>
      <c r="AO30" s="705"/>
      <c r="AP30" s="731" t="s">
        <v>308</v>
      </c>
      <c r="AQ30" s="732"/>
      <c r="AR30" s="732"/>
      <c r="AS30" s="732"/>
      <c r="AT30" s="737" t="s">
        <v>309</v>
      </c>
      <c r="AU30" s="210"/>
      <c r="AV30" s="210"/>
      <c r="AW30" s="210"/>
      <c r="AX30" s="740" t="s">
        <v>183</v>
      </c>
      <c r="AY30" s="741"/>
      <c r="AZ30" s="741"/>
      <c r="BA30" s="741"/>
      <c r="BB30" s="741"/>
      <c r="BC30" s="741"/>
      <c r="BD30" s="741"/>
      <c r="BE30" s="741"/>
      <c r="BF30" s="742"/>
      <c r="BG30" s="721">
        <v>99.2</v>
      </c>
      <c r="BH30" s="722"/>
      <c r="BI30" s="722"/>
      <c r="BJ30" s="722"/>
      <c r="BK30" s="722"/>
      <c r="BL30" s="722"/>
      <c r="BM30" s="723">
        <v>96.3</v>
      </c>
      <c r="BN30" s="722"/>
      <c r="BO30" s="722"/>
      <c r="BP30" s="722"/>
      <c r="BQ30" s="724"/>
      <c r="BR30" s="721">
        <v>99.1</v>
      </c>
      <c r="BS30" s="722"/>
      <c r="BT30" s="722"/>
      <c r="BU30" s="722"/>
      <c r="BV30" s="722"/>
      <c r="BW30" s="722"/>
      <c r="BX30" s="723">
        <v>95.6</v>
      </c>
      <c r="BY30" s="722"/>
      <c r="BZ30" s="722"/>
      <c r="CA30" s="722"/>
      <c r="CB30" s="724"/>
      <c r="CD30" s="727"/>
      <c r="CE30" s="728"/>
      <c r="CF30" s="685" t="s">
        <v>310</v>
      </c>
      <c r="CG30" s="682"/>
      <c r="CH30" s="682"/>
      <c r="CI30" s="682"/>
      <c r="CJ30" s="682"/>
      <c r="CK30" s="682"/>
      <c r="CL30" s="682"/>
      <c r="CM30" s="682"/>
      <c r="CN30" s="682"/>
      <c r="CO30" s="682"/>
      <c r="CP30" s="682"/>
      <c r="CQ30" s="683"/>
      <c r="CR30" s="641">
        <v>838685</v>
      </c>
      <c r="CS30" s="644"/>
      <c r="CT30" s="644"/>
      <c r="CU30" s="644"/>
      <c r="CV30" s="644"/>
      <c r="CW30" s="644"/>
      <c r="CX30" s="644"/>
      <c r="CY30" s="645"/>
      <c r="CZ30" s="646">
        <v>10.199999999999999</v>
      </c>
      <c r="DA30" s="675"/>
      <c r="DB30" s="675"/>
      <c r="DC30" s="676"/>
      <c r="DD30" s="649">
        <v>833762</v>
      </c>
      <c r="DE30" s="644"/>
      <c r="DF30" s="644"/>
      <c r="DG30" s="644"/>
      <c r="DH30" s="644"/>
      <c r="DI30" s="644"/>
      <c r="DJ30" s="644"/>
      <c r="DK30" s="645"/>
      <c r="DL30" s="649">
        <v>833762</v>
      </c>
      <c r="DM30" s="644"/>
      <c r="DN30" s="644"/>
      <c r="DO30" s="644"/>
      <c r="DP30" s="644"/>
      <c r="DQ30" s="644"/>
      <c r="DR30" s="644"/>
      <c r="DS30" s="644"/>
      <c r="DT30" s="644"/>
      <c r="DU30" s="644"/>
      <c r="DV30" s="645"/>
      <c r="DW30" s="646">
        <v>15.6</v>
      </c>
      <c r="DX30" s="675"/>
      <c r="DY30" s="675"/>
      <c r="DZ30" s="675"/>
      <c r="EA30" s="675"/>
      <c r="EB30" s="675"/>
      <c r="EC30" s="677"/>
    </row>
    <row r="31" spans="2:133" ht="11.25" customHeight="1" x14ac:dyDescent="0.15">
      <c r="B31" s="638" t="s">
        <v>311</v>
      </c>
      <c r="C31" s="639"/>
      <c r="D31" s="639"/>
      <c r="E31" s="639"/>
      <c r="F31" s="639"/>
      <c r="G31" s="639"/>
      <c r="H31" s="639"/>
      <c r="I31" s="639"/>
      <c r="J31" s="639"/>
      <c r="K31" s="639"/>
      <c r="L31" s="639"/>
      <c r="M31" s="639"/>
      <c r="N31" s="639"/>
      <c r="O31" s="639"/>
      <c r="P31" s="639"/>
      <c r="Q31" s="640"/>
      <c r="R31" s="641">
        <v>52205</v>
      </c>
      <c r="S31" s="644"/>
      <c r="T31" s="644"/>
      <c r="U31" s="644"/>
      <c r="V31" s="644"/>
      <c r="W31" s="644"/>
      <c r="X31" s="644"/>
      <c r="Y31" s="645"/>
      <c r="Z31" s="703">
        <v>0.6</v>
      </c>
      <c r="AA31" s="703"/>
      <c r="AB31" s="703"/>
      <c r="AC31" s="703"/>
      <c r="AD31" s="704" t="s">
        <v>227</v>
      </c>
      <c r="AE31" s="704"/>
      <c r="AF31" s="704"/>
      <c r="AG31" s="704"/>
      <c r="AH31" s="704"/>
      <c r="AI31" s="704"/>
      <c r="AJ31" s="704"/>
      <c r="AK31" s="704"/>
      <c r="AL31" s="646" t="s">
        <v>133</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99.2</v>
      </c>
      <c r="BH31" s="642"/>
      <c r="BI31" s="642"/>
      <c r="BJ31" s="642"/>
      <c r="BK31" s="642"/>
      <c r="BL31" s="642"/>
      <c r="BM31" s="647">
        <v>96.6</v>
      </c>
      <c r="BN31" s="720"/>
      <c r="BO31" s="720"/>
      <c r="BP31" s="720"/>
      <c r="BQ31" s="681"/>
      <c r="BR31" s="719">
        <v>99.2</v>
      </c>
      <c r="BS31" s="642"/>
      <c r="BT31" s="642"/>
      <c r="BU31" s="642"/>
      <c r="BV31" s="642"/>
      <c r="BW31" s="642"/>
      <c r="BX31" s="647">
        <v>95.9</v>
      </c>
      <c r="BY31" s="720"/>
      <c r="BZ31" s="720"/>
      <c r="CA31" s="720"/>
      <c r="CB31" s="681"/>
      <c r="CD31" s="727"/>
      <c r="CE31" s="728"/>
      <c r="CF31" s="685" t="s">
        <v>314</v>
      </c>
      <c r="CG31" s="682"/>
      <c r="CH31" s="682"/>
      <c r="CI31" s="682"/>
      <c r="CJ31" s="682"/>
      <c r="CK31" s="682"/>
      <c r="CL31" s="682"/>
      <c r="CM31" s="682"/>
      <c r="CN31" s="682"/>
      <c r="CO31" s="682"/>
      <c r="CP31" s="682"/>
      <c r="CQ31" s="683"/>
      <c r="CR31" s="641">
        <v>69138</v>
      </c>
      <c r="CS31" s="642"/>
      <c r="CT31" s="642"/>
      <c r="CU31" s="642"/>
      <c r="CV31" s="642"/>
      <c r="CW31" s="642"/>
      <c r="CX31" s="642"/>
      <c r="CY31" s="643"/>
      <c r="CZ31" s="646">
        <v>0.8</v>
      </c>
      <c r="DA31" s="675"/>
      <c r="DB31" s="675"/>
      <c r="DC31" s="676"/>
      <c r="DD31" s="649">
        <v>69095</v>
      </c>
      <c r="DE31" s="642"/>
      <c r="DF31" s="642"/>
      <c r="DG31" s="642"/>
      <c r="DH31" s="642"/>
      <c r="DI31" s="642"/>
      <c r="DJ31" s="642"/>
      <c r="DK31" s="643"/>
      <c r="DL31" s="649">
        <v>69095</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315</v>
      </c>
      <c r="C32" s="639"/>
      <c r="D32" s="639"/>
      <c r="E32" s="639"/>
      <c r="F32" s="639"/>
      <c r="G32" s="639"/>
      <c r="H32" s="639"/>
      <c r="I32" s="639"/>
      <c r="J32" s="639"/>
      <c r="K32" s="639"/>
      <c r="L32" s="639"/>
      <c r="M32" s="639"/>
      <c r="N32" s="639"/>
      <c r="O32" s="639"/>
      <c r="P32" s="639"/>
      <c r="Q32" s="640"/>
      <c r="R32" s="641">
        <v>44917</v>
      </c>
      <c r="S32" s="644"/>
      <c r="T32" s="644"/>
      <c r="U32" s="644"/>
      <c r="V32" s="644"/>
      <c r="W32" s="644"/>
      <c r="X32" s="644"/>
      <c r="Y32" s="645"/>
      <c r="Z32" s="703">
        <v>0.5</v>
      </c>
      <c r="AA32" s="703"/>
      <c r="AB32" s="703"/>
      <c r="AC32" s="703"/>
      <c r="AD32" s="704" t="s">
        <v>227</v>
      </c>
      <c r="AE32" s="704"/>
      <c r="AF32" s="704"/>
      <c r="AG32" s="704"/>
      <c r="AH32" s="704"/>
      <c r="AI32" s="704"/>
      <c r="AJ32" s="704"/>
      <c r="AK32" s="704"/>
      <c r="AL32" s="646" t="s">
        <v>227</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99.3</v>
      </c>
      <c r="BH32" s="657"/>
      <c r="BI32" s="657"/>
      <c r="BJ32" s="657"/>
      <c r="BK32" s="657"/>
      <c r="BL32" s="657"/>
      <c r="BM32" s="701">
        <v>96</v>
      </c>
      <c r="BN32" s="657"/>
      <c r="BO32" s="657"/>
      <c r="BP32" s="657"/>
      <c r="BQ32" s="694"/>
      <c r="BR32" s="718">
        <v>99</v>
      </c>
      <c r="BS32" s="657"/>
      <c r="BT32" s="657"/>
      <c r="BU32" s="657"/>
      <c r="BV32" s="657"/>
      <c r="BW32" s="657"/>
      <c r="BX32" s="701">
        <v>95.2</v>
      </c>
      <c r="BY32" s="657"/>
      <c r="BZ32" s="657"/>
      <c r="CA32" s="657"/>
      <c r="CB32" s="694"/>
      <c r="CD32" s="729"/>
      <c r="CE32" s="730"/>
      <c r="CF32" s="685" t="s">
        <v>317</v>
      </c>
      <c r="CG32" s="682"/>
      <c r="CH32" s="682"/>
      <c r="CI32" s="682"/>
      <c r="CJ32" s="682"/>
      <c r="CK32" s="682"/>
      <c r="CL32" s="682"/>
      <c r="CM32" s="682"/>
      <c r="CN32" s="682"/>
      <c r="CO32" s="682"/>
      <c r="CP32" s="682"/>
      <c r="CQ32" s="683"/>
      <c r="CR32" s="641">
        <v>139</v>
      </c>
      <c r="CS32" s="644"/>
      <c r="CT32" s="644"/>
      <c r="CU32" s="644"/>
      <c r="CV32" s="644"/>
      <c r="CW32" s="644"/>
      <c r="CX32" s="644"/>
      <c r="CY32" s="645"/>
      <c r="CZ32" s="646">
        <v>0</v>
      </c>
      <c r="DA32" s="675"/>
      <c r="DB32" s="675"/>
      <c r="DC32" s="676"/>
      <c r="DD32" s="649">
        <v>139</v>
      </c>
      <c r="DE32" s="644"/>
      <c r="DF32" s="644"/>
      <c r="DG32" s="644"/>
      <c r="DH32" s="644"/>
      <c r="DI32" s="644"/>
      <c r="DJ32" s="644"/>
      <c r="DK32" s="645"/>
      <c r="DL32" s="649">
        <v>139</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318</v>
      </c>
      <c r="C33" s="639"/>
      <c r="D33" s="639"/>
      <c r="E33" s="639"/>
      <c r="F33" s="639"/>
      <c r="G33" s="639"/>
      <c r="H33" s="639"/>
      <c r="I33" s="639"/>
      <c r="J33" s="639"/>
      <c r="K33" s="639"/>
      <c r="L33" s="639"/>
      <c r="M33" s="639"/>
      <c r="N33" s="639"/>
      <c r="O33" s="639"/>
      <c r="P33" s="639"/>
      <c r="Q33" s="640"/>
      <c r="R33" s="641">
        <v>136715</v>
      </c>
      <c r="S33" s="644"/>
      <c r="T33" s="644"/>
      <c r="U33" s="644"/>
      <c r="V33" s="644"/>
      <c r="W33" s="644"/>
      <c r="X33" s="644"/>
      <c r="Y33" s="645"/>
      <c r="Z33" s="703">
        <v>1.6</v>
      </c>
      <c r="AA33" s="703"/>
      <c r="AB33" s="703"/>
      <c r="AC33" s="703"/>
      <c r="AD33" s="704" t="s">
        <v>133</v>
      </c>
      <c r="AE33" s="704"/>
      <c r="AF33" s="704"/>
      <c r="AG33" s="704"/>
      <c r="AH33" s="704"/>
      <c r="AI33" s="704"/>
      <c r="AJ33" s="704"/>
      <c r="AK33" s="704"/>
      <c r="AL33" s="646" t="s">
        <v>133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3636920</v>
      </c>
      <c r="CS33" s="642"/>
      <c r="CT33" s="642"/>
      <c r="CU33" s="642"/>
      <c r="CV33" s="642"/>
      <c r="CW33" s="642"/>
      <c r="CX33" s="642"/>
      <c r="CY33" s="643"/>
      <c r="CZ33" s="646">
        <v>44.4</v>
      </c>
      <c r="DA33" s="675"/>
      <c r="DB33" s="675"/>
      <c r="DC33" s="676"/>
      <c r="DD33" s="649">
        <v>2929967</v>
      </c>
      <c r="DE33" s="642"/>
      <c r="DF33" s="642"/>
      <c r="DG33" s="642"/>
      <c r="DH33" s="642"/>
      <c r="DI33" s="642"/>
      <c r="DJ33" s="642"/>
      <c r="DK33" s="643"/>
      <c r="DL33" s="649">
        <v>2306774</v>
      </c>
      <c r="DM33" s="642"/>
      <c r="DN33" s="642"/>
      <c r="DO33" s="642"/>
      <c r="DP33" s="642"/>
      <c r="DQ33" s="642"/>
      <c r="DR33" s="642"/>
      <c r="DS33" s="642"/>
      <c r="DT33" s="642"/>
      <c r="DU33" s="642"/>
      <c r="DV33" s="643"/>
      <c r="DW33" s="646">
        <v>43.2</v>
      </c>
      <c r="DX33" s="675"/>
      <c r="DY33" s="675"/>
      <c r="DZ33" s="675"/>
      <c r="EA33" s="675"/>
      <c r="EB33" s="675"/>
      <c r="EC33" s="677"/>
    </row>
    <row r="34" spans="2:133" ht="11.25" customHeight="1" x14ac:dyDescent="0.15">
      <c r="B34" s="638" t="s">
        <v>320</v>
      </c>
      <c r="C34" s="639"/>
      <c r="D34" s="639"/>
      <c r="E34" s="639"/>
      <c r="F34" s="639"/>
      <c r="G34" s="639"/>
      <c r="H34" s="639"/>
      <c r="I34" s="639"/>
      <c r="J34" s="639"/>
      <c r="K34" s="639"/>
      <c r="L34" s="639"/>
      <c r="M34" s="639"/>
      <c r="N34" s="639"/>
      <c r="O34" s="639"/>
      <c r="P34" s="639"/>
      <c r="Q34" s="640"/>
      <c r="R34" s="641">
        <v>335710</v>
      </c>
      <c r="S34" s="644"/>
      <c r="T34" s="644"/>
      <c r="U34" s="644"/>
      <c r="V34" s="644"/>
      <c r="W34" s="644"/>
      <c r="X34" s="644"/>
      <c r="Y34" s="645"/>
      <c r="Z34" s="703">
        <v>4</v>
      </c>
      <c r="AA34" s="703"/>
      <c r="AB34" s="703"/>
      <c r="AC34" s="703"/>
      <c r="AD34" s="704">
        <v>428</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1328671</v>
      </c>
      <c r="CS34" s="644"/>
      <c r="CT34" s="644"/>
      <c r="CU34" s="644"/>
      <c r="CV34" s="644"/>
      <c r="CW34" s="644"/>
      <c r="CX34" s="644"/>
      <c r="CY34" s="645"/>
      <c r="CZ34" s="646">
        <v>16.2</v>
      </c>
      <c r="DA34" s="675"/>
      <c r="DB34" s="675"/>
      <c r="DC34" s="676"/>
      <c r="DD34" s="649">
        <v>1010387</v>
      </c>
      <c r="DE34" s="644"/>
      <c r="DF34" s="644"/>
      <c r="DG34" s="644"/>
      <c r="DH34" s="644"/>
      <c r="DI34" s="644"/>
      <c r="DJ34" s="644"/>
      <c r="DK34" s="645"/>
      <c r="DL34" s="649">
        <v>692400</v>
      </c>
      <c r="DM34" s="644"/>
      <c r="DN34" s="644"/>
      <c r="DO34" s="644"/>
      <c r="DP34" s="644"/>
      <c r="DQ34" s="644"/>
      <c r="DR34" s="644"/>
      <c r="DS34" s="644"/>
      <c r="DT34" s="644"/>
      <c r="DU34" s="644"/>
      <c r="DV34" s="645"/>
      <c r="DW34" s="646">
        <v>13</v>
      </c>
      <c r="DX34" s="675"/>
      <c r="DY34" s="675"/>
      <c r="DZ34" s="675"/>
      <c r="EA34" s="675"/>
      <c r="EB34" s="675"/>
      <c r="EC34" s="677"/>
    </row>
    <row r="35" spans="2:133" ht="11.25" customHeight="1" x14ac:dyDescent="0.15">
      <c r="B35" s="638" t="s">
        <v>324</v>
      </c>
      <c r="C35" s="639"/>
      <c r="D35" s="639"/>
      <c r="E35" s="639"/>
      <c r="F35" s="639"/>
      <c r="G35" s="639"/>
      <c r="H35" s="639"/>
      <c r="I35" s="639"/>
      <c r="J35" s="639"/>
      <c r="K35" s="639"/>
      <c r="L35" s="639"/>
      <c r="M35" s="639"/>
      <c r="N35" s="639"/>
      <c r="O35" s="639"/>
      <c r="P35" s="639"/>
      <c r="Q35" s="640"/>
      <c r="R35" s="641">
        <v>909591</v>
      </c>
      <c r="S35" s="644"/>
      <c r="T35" s="644"/>
      <c r="U35" s="644"/>
      <c r="V35" s="644"/>
      <c r="W35" s="644"/>
      <c r="X35" s="644"/>
      <c r="Y35" s="645"/>
      <c r="Z35" s="703">
        <v>10.8</v>
      </c>
      <c r="AA35" s="703"/>
      <c r="AB35" s="703"/>
      <c r="AC35" s="703"/>
      <c r="AD35" s="704" t="s">
        <v>227</v>
      </c>
      <c r="AE35" s="704"/>
      <c r="AF35" s="704"/>
      <c r="AG35" s="704"/>
      <c r="AH35" s="704"/>
      <c r="AI35" s="704"/>
      <c r="AJ35" s="704"/>
      <c r="AK35" s="704"/>
      <c r="AL35" s="646" t="s">
        <v>174</v>
      </c>
      <c r="AM35" s="647"/>
      <c r="AN35" s="647"/>
      <c r="AO35" s="705"/>
      <c r="AP35" s="214"/>
      <c r="AQ35" s="709" t="s">
        <v>325</v>
      </c>
      <c r="AR35" s="710"/>
      <c r="AS35" s="710"/>
      <c r="AT35" s="710"/>
      <c r="AU35" s="710"/>
      <c r="AV35" s="710"/>
      <c r="AW35" s="710"/>
      <c r="AX35" s="710"/>
      <c r="AY35" s="711"/>
      <c r="AZ35" s="706">
        <v>1143539</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36500</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29431</v>
      </c>
      <c r="CS35" s="642"/>
      <c r="CT35" s="642"/>
      <c r="CU35" s="642"/>
      <c r="CV35" s="642"/>
      <c r="CW35" s="642"/>
      <c r="CX35" s="642"/>
      <c r="CY35" s="643"/>
      <c r="CZ35" s="646">
        <v>0.4</v>
      </c>
      <c r="DA35" s="675"/>
      <c r="DB35" s="675"/>
      <c r="DC35" s="676"/>
      <c r="DD35" s="649">
        <v>23086</v>
      </c>
      <c r="DE35" s="642"/>
      <c r="DF35" s="642"/>
      <c r="DG35" s="642"/>
      <c r="DH35" s="642"/>
      <c r="DI35" s="642"/>
      <c r="DJ35" s="642"/>
      <c r="DK35" s="643"/>
      <c r="DL35" s="649">
        <v>20554</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227</v>
      </c>
      <c r="S36" s="644"/>
      <c r="T36" s="644"/>
      <c r="U36" s="644"/>
      <c r="V36" s="644"/>
      <c r="W36" s="644"/>
      <c r="X36" s="644"/>
      <c r="Y36" s="645"/>
      <c r="Z36" s="703" t="s">
        <v>227</v>
      </c>
      <c r="AA36" s="703"/>
      <c r="AB36" s="703"/>
      <c r="AC36" s="703"/>
      <c r="AD36" s="704" t="s">
        <v>174</v>
      </c>
      <c r="AE36" s="704"/>
      <c r="AF36" s="704"/>
      <c r="AG36" s="704"/>
      <c r="AH36" s="704"/>
      <c r="AI36" s="704"/>
      <c r="AJ36" s="704"/>
      <c r="AK36" s="704"/>
      <c r="AL36" s="646" t="s">
        <v>133</v>
      </c>
      <c r="AM36" s="647"/>
      <c r="AN36" s="647"/>
      <c r="AO36" s="705"/>
      <c r="AQ36" s="678" t="s">
        <v>329</v>
      </c>
      <c r="AR36" s="679"/>
      <c r="AS36" s="679"/>
      <c r="AT36" s="679"/>
      <c r="AU36" s="679"/>
      <c r="AV36" s="679"/>
      <c r="AW36" s="679"/>
      <c r="AX36" s="679"/>
      <c r="AY36" s="680"/>
      <c r="AZ36" s="641">
        <v>506960</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27957</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1514813</v>
      </c>
      <c r="CS36" s="644"/>
      <c r="CT36" s="644"/>
      <c r="CU36" s="644"/>
      <c r="CV36" s="644"/>
      <c r="CW36" s="644"/>
      <c r="CX36" s="644"/>
      <c r="CY36" s="645"/>
      <c r="CZ36" s="646">
        <v>18.5</v>
      </c>
      <c r="DA36" s="675"/>
      <c r="DB36" s="675"/>
      <c r="DC36" s="676"/>
      <c r="DD36" s="649">
        <v>1340537</v>
      </c>
      <c r="DE36" s="644"/>
      <c r="DF36" s="644"/>
      <c r="DG36" s="644"/>
      <c r="DH36" s="644"/>
      <c r="DI36" s="644"/>
      <c r="DJ36" s="644"/>
      <c r="DK36" s="645"/>
      <c r="DL36" s="649">
        <v>1095805</v>
      </c>
      <c r="DM36" s="644"/>
      <c r="DN36" s="644"/>
      <c r="DO36" s="644"/>
      <c r="DP36" s="644"/>
      <c r="DQ36" s="644"/>
      <c r="DR36" s="644"/>
      <c r="DS36" s="644"/>
      <c r="DT36" s="644"/>
      <c r="DU36" s="644"/>
      <c r="DV36" s="645"/>
      <c r="DW36" s="646">
        <v>20.5</v>
      </c>
      <c r="DX36" s="675"/>
      <c r="DY36" s="675"/>
      <c r="DZ36" s="675"/>
      <c r="EA36" s="675"/>
      <c r="EB36" s="675"/>
      <c r="EC36" s="677"/>
    </row>
    <row r="37" spans="2:133" ht="11.25" customHeight="1" x14ac:dyDescent="0.15">
      <c r="B37" s="638" t="s">
        <v>332</v>
      </c>
      <c r="C37" s="639"/>
      <c r="D37" s="639"/>
      <c r="E37" s="639"/>
      <c r="F37" s="639"/>
      <c r="G37" s="639"/>
      <c r="H37" s="639"/>
      <c r="I37" s="639"/>
      <c r="J37" s="639"/>
      <c r="K37" s="639"/>
      <c r="L37" s="639"/>
      <c r="M37" s="639"/>
      <c r="N37" s="639"/>
      <c r="O37" s="639"/>
      <c r="P37" s="639"/>
      <c r="Q37" s="640"/>
      <c r="R37" s="641">
        <v>390491</v>
      </c>
      <c r="S37" s="644"/>
      <c r="T37" s="644"/>
      <c r="U37" s="644"/>
      <c r="V37" s="644"/>
      <c r="W37" s="644"/>
      <c r="X37" s="644"/>
      <c r="Y37" s="645"/>
      <c r="Z37" s="703">
        <v>4.5999999999999996</v>
      </c>
      <c r="AA37" s="703"/>
      <c r="AB37" s="703"/>
      <c r="AC37" s="703"/>
      <c r="AD37" s="704" t="s">
        <v>133</v>
      </c>
      <c r="AE37" s="704"/>
      <c r="AF37" s="704"/>
      <c r="AG37" s="704"/>
      <c r="AH37" s="704"/>
      <c r="AI37" s="704"/>
      <c r="AJ37" s="704"/>
      <c r="AK37" s="704"/>
      <c r="AL37" s="646" t="s">
        <v>227</v>
      </c>
      <c r="AM37" s="647"/>
      <c r="AN37" s="647"/>
      <c r="AO37" s="705"/>
      <c r="AQ37" s="678" t="s">
        <v>333</v>
      </c>
      <c r="AR37" s="679"/>
      <c r="AS37" s="679"/>
      <c r="AT37" s="679"/>
      <c r="AU37" s="679"/>
      <c r="AV37" s="679"/>
      <c r="AW37" s="679"/>
      <c r="AX37" s="679"/>
      <c r="AY37" s="680"/>
      <c r="AZ37" s="641">
        <v>3038</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2459</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251027</v>
      </c>
      <c r="CS37" s="642"/>
      <c r="CT37" s="642"/>
      <c r="CU37" s="642"/>
      <c r="CV37" s="642"/>
      <c r="CW37" s="642"/>
      <c r="CX37" s="642"/>
      <c r="CY37" s="643"/>
      <c r="CZ37" s="646">
        <v>3.1</v>
      </c>
      <c r="DA37" s="675"/>
      <c r="DB37" s="675"/>
      <c r="DC37" s="676"/>
      <c r="DD37" s="649">
        <v>251027</v>
      </c>
      <c r="DE37" s="642"/>
      <c r="DF37" s="642"/>
      <c r="DG37" s="642"/>
      <c r="DH37" s="642"/>
      <c r="DI37" s="642"/>
      <c r="DJ37" s="642"/>
      <c r="DK37" s="643"/>
      <c r="DL37" s="649">
        <v>251027</v>
      </c>
      <c r="DM37" s="642"/>
      <c r="DN37" s="642"/>
      <c r="DO37" s="642"/>
      <c r="DP37" s="642"/>
      <c r="DQ37" s="642"/>
      <c r="DR37" s="642"/>
      <c r="DS37" s="642"/>
      <c r="DT37" s="642"/>
      <c r="DU37" s="642"/>
      <c r="DV37" s="643"/>
      <c r="DW37" s="646">
        <v>4.7</v>
      </c>
      <c r="DX37" s="675"/>
      <c r="DY37" s="675"/>
      <c r="DZ37" s="675"/>
      <c r="EA37" s="675"/>
      <c r="EB37" s="675"/>
      <c r="EC37" s="677"/>
    </row>
    <row r="38" spans="2:133" ht="11.25" customHeight="1" x14ac:dyDescent="0.15">
      <c r="B38" s="653" t="s">
        <v>336</v>
      </c>
      <c r="C38" s="654"/>
      <c r="D38" s="654"/>
      <c r="E38" s="654"/>
      <c r="F38" s="654"/>
      <c r="G38" s="654"/>
      <c r="H38" s="654"/>
      <c r="I38" s="654"/>
      <c r="J38" s="654"/>
      <c r="K38" s="654"/>
      <c r="L38" s="654"/>
      <c r="M38" s="654"/>
      <c r="N38" s="654"/>
      <c r="O38" s="654"/>
      <c r="P38" s="654"/>
      <c r="Q38" s="655"/>
      <c r="R38" s="656">
        <v>8459533</v>
      </c>
      <c r="S38" s="693"/>
      <c r="T38" s="693"/>
      <c r="U38" s="693"/>
      <c r="V38" s="693"/>
      <c r="W38" s="693"/>
      <c r="X38" s="693"/>
      <c r="Y38" s="698"/>
      <c r="Z38" s="699">
        <v>100</v>
      </c>
      <c r="AA38" s="699"/>
      <c r="AB38" s="699"/>
      <c r="AC38" s="699"/>
      <c r="AD38" s="700">
        <v>4952051</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t="s">
        <v>174</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4125</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622419</v>
      </c>
      <c r="CS38" s="644"/>
      <c r="CT38" s="644"/>
      <c r="CU38" s="644"/>
      <c r="CV38" s="644"/>
      <c r="CW38" s="644"/>
      <c r="CX38" s="644"/>
      <c r="CY38" s="645"/>
      <c r="CZ38" s="646">
        <v>7.6</v>
      </c>
      <c r="DA38" s="675"/>
      <c r="DB38" s="675"/>
      <c r="DC38" s="676"/>
      <c r="DD38" s="649">
        <v>525403</v>
      </c>
      <c r="DE38" s="644"/>
      <c r="DF38" s="644"/>
      <c r="DG38" s="644"/>
      <c r="DH38" s="644"/>
      <c r="DI38" s="644"/>
      <c r="DJ38" s="644"/>
      <c r="DK38" s="645"/>
      <c r="DL38" s="649">
        <v>498015</v>
      </c>
      <c r="DM38" s="644"/>
      <c r="DN38" s="644"/>
      <c r="DO38" s="644"/>
      <c r="DP38" s="644"/>
      <c r="DQ38" s="644"/>
      <c r="DR38" s="644"/>
      <c r="DS38" s="644"/>
      <c r="DT38" s="644"/>
      <c r="DU38" s="644"/>
      <c r="DV38" s="645"/>
      <c r="DW38" s="646">
        <v>9.3000000000000007</v>
      </c>
      <c r="DX38" s="675"/>
      <c r="DY38" s="675"/>
      <c r="DZ38" s="675"/>
      <c r="EA38" s="675"/>
      <c r="EB38" s="675"/>
      <c r="EC38" s="677"/>
    </row>
    <row r="39" spans="2:133" ht="11.25" customHeight="1" x14ac:dyDescent="0.15">
      <c r="AQ39" s="678" t="s">
        <v>340</v>
      </c>
      <c r="AR39" s="679"/>
      <c r="AS39" s="679"/>
      <c r="AT39" s="679"/>
      <c r="AU39" s="679"/>
      <c r="AV39" s="679"/>
      <c r="AW39" s="679"/>
      <c r="AX39" s="679"/>
      <c r="AY39" s="680"/>
      <c r="AZ39" s="641" t="s">
        <v>227</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87</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42664</v>
      </c>
      <c r="CS39" s="642"/>
      <c r="CT39" s="642"/>
      <c r="CU39" s="642"/>
      <c r="CV39" s="642"/>
      <c r="CW39" s="642"/>
      <c r="CX39" s="642"/>
      <c r="CY39" s="643"/>
      <c r="CZ39" s="646">
        <v>0.5</v>
      </c>
      <c r="DA39" s="675"/>
      <c r="DB39" s="675"/>
      <c r="DC39" s="676"/>
      <c r="DD39" s="649">
        <v>4</v>
      </c>
      <c r="DE39" s="642"/>
      <c r="DF39" s="642"/>
      <c r="DG39" s="642"/>
      <c r="DH39" s="642"/>
      <c r="DI39" s="642"/>
      <c r="DJ39" s="642"/>
      <c r="DK39" s="643"/>
      <c r="DL39" s="649" t="s">
        <v>174</v>
      </c>
      <c r="DM39" s="642"/>
      <c r="DN39" s="642"/>
      <c r="DO39" s="642"/>
      <c r="DP39" s="642"/>
      <c r="DQ39" s="642"/>
      <c r="DR39" s="642"/>
      <c r="DS39" s="642"/>
      <c r="DT39" s="642"/>
      <c r="DU39" s="642"/>
      <c r="DV39" s="643"/>
      <c r="DW39" s="646" t="s">
        <v>227</v>
      </c>
      <c r="DX39" s="675"/>
      <c r="DY39" s="675"/>
      <c r="DZ39" s="675"/>
      <c r="EA39" s="675"/>
      <c r="EB39" s="675"/>
      <c r="EC39" s="677"/>
    </row>
    <row r="40" spans="2:133" ht="11.25" customHeight="1" x14ac:dyDescent="0.15">
      <c r="AQ40" s="678" t="s">
        <v>344</v>
      </c>
      <c r="AR40" s="679"/>
      <c r="AS40" s="679"/>
      <c r="AT40" s="679"/>
      <c r="AU40" s="679"/>
      <c r="AV40" s="679"/>
      <c r="AW40" s="679"/>
      <c r="AX40" s="679"/>
      <c r="AY40" s="680"/>
      <c r="AZ40" s="641">
        <v>142376</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103</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98922</v>
      </c>
      <c r="CS40" s="644"/>
      <c r="CT40" s="644"/>
      <c r="CU40" s="644"/>
      <c r="CV40" s="644"/>
      <c r="CW40" s="644"/>
      <c r="CX40" s="644"/>
      <c r="CY40" s="645"/>
      <c r="CZ40" s="646">
        <v>1.2</v>
      </c>
      <c r="DA40" s="675"/>
      <c r="DB40" s="675"/>
      <c r="DC40" s="676"/>
      <c r="DD40" s="649">
        <v>30550</v>
      </c>
      <c r="DE40" s="644"/>
      <c r="DF40" s="644"/>
      <c r="DG40" s="644"/>
      <c r="DH40" s="644"/>
      <c r="DI40" s="644"/>
      <c r="DJ40" s="644"/>
      <c r="DK40" s="645"/>
      <c r="DL40" s="649" t="s">
        <v>133</v>
      </c>
      <c r="DM40" s="644"/>
      <c r="DN40" s="644"/>
      <c r="DO40" s="644"/>
      <c r="DP40" s="644"/>
      <c r="DQ40" s="644"/>
      <c r="DR40" s="644"/>
      <c r="DS40" s="644"/>
      <c r="DT40" s="644"/>
      <c r="DU40" s="644"/>
      <c r="DV40" s="645"/>
      <c r="DW40" s="646" t="s">
        <v>174</v>
      </c>
      <c r="DX40" s="675"/>
      <c r="DY40" s="675"/>
      <c r="DZ40" s="675"/>
      <c r="EA40" s="675"/>
      <c r="EB40" s="675"/>
      <c r="EC40" s="677"/>
    </row>
    <row r="41" spans="2:133" ht="11.25" customHeight="1" x14ac:dyDescent="0.15">
      <c r="AQ41" s="690" t="s">
        <v>347</v>
      </c>
      <c r="AR41" s="691"/>
      <c r="AS41" s="691"/>
      <c r="AT41" s="691"/>
      <c r="AU41" s="691"/>
      <c r="AV41" s="691"/>
      <c r="AW41" s="691"/>
      <c r="AX41" s="691"/>
      <c r="AY41" s="692"/>
      <c r="AZ41" s="656">
        <v>491165</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332</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174</v>
      </c>
      <c r="CS41" s="642"/>
      <c r="CT41" s="642"/>
      <c r="CU41" s="642"/>
      <c r="CV41" s="642"/>
      <c r="CW41" s="642"/>
      <c r="CX41" s="642"/>
      <c r="CY41" s="643"/>
      <c r="CZ41" s="646" t="s">
        <v>174</v>
      </c>
      <c r="DA41" s="675"/>
      <c r="DB41" s="675"/>
      <c r="DC41" s="676"/>
      <c r="DD41" s="649" t="s">
        <v>174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1325693</v>
      </c>
      <c r="CS42" s="644"/>
      <c r="CT42" s="644"/>
      <c r="CU42" s="644"/>
      <c r="CV42" s="644"/>
      <c r="CW42" s="644"/>
      <c r="CX42" s="644"/>
      <c r="CY42" s="645"/>
      <c r="CZ42" s="646">
        <v>16.2</v>
      </c>
      <c r="DA42" s="647"/>
      <c r="DB42" s="647"/>
      <c r="DC42" s="648"/>
      <c r="DD42" s="649">
        <v>254792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40009</v>
      </c>
      <c r="CS43" s="642"/>
      <c r="CT43" s="642"/>
      <c r="CU43" s="642"/>
      <c r="CV43" s="642"/>
      <c r="CW43" s="642"/>
      <c r="CX43" s="642"/>
      <c r="CY43" s="643"/>
      <c r="CZ43" s="646">
        <v>0.5</v>
      </c>
      <c r="DA43" s="675"/>
      <c r="DB43" s="675"/>
      <c r="DC43" s="676"/>
      <c r="DD43" s="649">
        <v>6509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354</v>
      </c>
      <c r="CD44" s="669" t="s">
        <v>305</v>
      </c>
      <c r="CE44" s="670"/>
      <c r="CF44" s="638" t="s">
        <v>355</v>
      </c>
      <c r="CG44" s="639"/>
      <c r="CH44" s="639"/>
      <c r="CI44" s="639"/>
      <c r="CJ44" s="639"/>
      <c r="CK44" s="639"/>
      <c r="CL44" s="639"/>
      <c r="CM44" s="639"/>
      <c r="CN44" s="639"/>
      <c r="CO44" s="639"/>
      <c r="CP44" s="639"/>
      <c r="CQ44" s="640"/>
      <c r="CR44" s="641">
        <v>1316409</v>
      </c>
      <c r="CS44" s="644"/>
      <c r="CT44" s="644"/>
      <c r="CU44" s="644"/>
      <c r="CV44" s="644"/>
      <c r="CW44" s="644"/>
      <c r="CX44" s="644"/>
      <c r="CY44" s="645"/>
      <c r="CZ44" s="646">
        <v>16.100000000000001</v>
      </c>
      <c r="DA44" s="647"/>
      <c r="DB44" s="647"/>
      <c r="DC44" s="648"/>
      <c r="DD44" s="649">
        <v>252777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356</v>
      </c>
      <c r="CG45" s="639"/>
      <c r="CH45" s="639"/>
      <c r="CI45" s="639"/>
      <c r="CJ45" s="639"/>
      <c r="CK45" s="639"/>
      <c r="CL45" s="639"/>
      <c r="CM45" s="639"/>
      <c r="CN45" s="639"/>
      <c r="CO45" s="639"/>
      <c r="CP45" s="639"/>
      <c r="CQ45" s="640"/>
      <c r="CR45" s="641">
        <v>912808</v>
      </c>
      <c r="CS45" s="642"/>
      <c r="CT45" s="642"/>
      <c r="CU45" s="642"/>
      <c r="CV45" s="642"/>
      <c r="CW45" s="642"/>
      <c r="CX45" s="642"/>
      <c r="CY45" s="643"/>
      <c r="CZ45" s="646">
        <v>11.1</v>
      </c>
      <c r="DA45" s="675"/>
      <c r="DB45" s="675"/>
      <c r="DC45" s="676"/>
      <c r="DD45" s="649">
        <v>20804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357</v>
      </c>
      <c r="CG46" s="639"/>
      <c r="CH46" s="639"/>
      <c r="CI46" s="639"/>
      <c r="CJ46" s="639"/>
      <c r="CK46" s="639"/>
      <c r="CL46" s="639"/>
      <c r="CM46" s="639"/>
      <c r="CN46" s="639"/>
      <c r="CO46" s="639"/>
      <c r="CP46" s="639"/>
      <c r="CQ46" s="640"/>
      <c r="CR46" s="641">
        <v>389017</v>
      </c>
      <c r="CS46" s="644"/>
      <c r="CT46" s="644"/>
      <c r="CU46" s="644"/>
      <c r="CV46" s="644"/>
      <c r="CW46" s="644"/>
      <c r="CX46" s="644"/>
      <c r="CY46" s="645"/>
      <c r="CZ46" s="646">
        <v>4.8</v>
      </c>
      <c r="DA46" s="647"/>
      <c r="DB46" s="647"/>
      <c r="DC46" s="648"/>
      <c r="DD46" s="649">
        <v>231190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358</v>
      </c>
      <c r="CG47" s="639"/>
      <c r="CH47" s="639"/>
      <c r="CI47" s="639"/>
      <c r="CJ47" s="639"/>
      <c r="CK47" s="639"/>
      <c r="CL47" s="639"/>
      <c r="CM47" s="639"/>
      <c r="CN47" s="639"/>
      <c r="CO47" s="639"/>
      <c r="CP47" s="639"/>
      <c r="CQ47" s="640"/>
      <c r="CR47" s="641">
        <v>9284</v>
      </c>
      <c r="CS47" s="642"/>
      <c r="CT47" s="642"/>
      <c r="CU47" s="642"/>
      <c r="CV47" s="642"/>
      <c r="CW47" s="642"/>
      <c r="CX47" s="642"/>
      <c r="CY47" s="643"/>
      <c r="CZ47" s="646">
        <v>0.1</v>
      </c>
      <c r="DA47" s="675"/>
      <c r="DB47" s="675"/>
      <c r="DC47" s="676"/>
      <c r="DD47" s="649">
        <v>2015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359</v>
      </c>
      <c r="CG48" s="639"/>
      <c r="CH48" s="639"/>
      <c r="CI48" s="639"/>
      <c r="CJ48" s="639"/>
      <c r="CK48" s="639"/>
      <c r="CL48" s="639"/>
      <c r="CM48" s="639"/>
      <c r="CN48" s="639"/>
      <c r="CO48" s="639"/>
      <c r="CP48" s="639"/>
      <c r="CQ48" s="640"/>
      <c r="CR48" s="641" t="s">
        <v>174</v>
      </c>
      <c r="CS48" s="644"/>
      <c r="CT48" s="644"/>
      <c r="CU48" s="644"/>
      <c r="CV48" s="644"/>
      <c r="CW48" s="644"/>
      <c r="CX48" s="644"/>
      <c r="CY48" s="645"/>
      <c r="CZ48" s="646" t="s">
        <v>227</v>
      </c>
      <c r="DA48" s="647"/>
      <c r="DB48" s="647"/>
      <c r="DC48" s="648"/>
      <c r="DD48" s="649" t="s">
        <v>174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360</v>
      </c>
      <c r="CE49" s="654"/>
      <c r="CF49" s="654"/>
      <c r="CG49" s="654"/>
      <c r="CH49" s="654"/>
      <c r="CI49" s="654"/>
      <c r="CJ49" s="654"/>
      <c r="CK49" s="654"/>
      <c r="CL49" s="654"/>
      <c r="CM49" s="654"/>
      <c r="CN49" s="654"/>
      <c r="CO49" s="654"/>
      <c r="CP49" s="654"/>
      <c r="CQ49" s="655"/>
      <c r="CR49" s="656">
        <v>8188193</v>
      </c>
      <c r="CS49" s="657"/>
      <c r="CT49" s="657"/>
      <c r="CU49" s="657"/>
      <c r="CV49" s="657"/>
      <c r="CW49" s="657"/>
      <c r="CX49" s="657"/>
      <c r="CY49" s="658"/>
      <c r="CZ49" s="659">
        <v>100</v>
      </c>
      <c r="DA49" s="660"/>
      <c r="DB49" s="660"/>
      <c r="DC49" s="661"/>
      <c r="DD49" s="662">
        <v>5454525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2eJdsHVXw0AGf0iNDcob0WALJN4qlmw7E+RxFZxXDvFmSPSuNvytv+2zybTCYBEQl2TCZM00a2HedBZg6dStfg==" saltValue="9NUys08NZbKFB3J1OAQW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7" t="s">
        <v>362</v>
      </c>
      <c r="DK2" s="1178"/>
      <c r="DL2" s="1178"/>
      <c r="DM2" s="1178"/>
      <c r="DN2" s="1178"/>
      <c r="DO2" s="1179"/>
      <c r="DP2" s="229"/>
      <c r="DQ2" s="1177" t="s">
        <v>363</v>
      </c>
      <c r="DR2" s="1178"/>
      <c r="DS2" s="1178"/>
      <c r="DT2" s="1178"/>
      <c r="DU2" s="1178"/>
      <c r="DV2" s="1178"/>
      <c r="DW2" s="1178"/>
      <c r="DX2" s="1178"/>
      <c r="DY2" s="1178"/>
      <c r="DZ2" s="117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0"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5" t="s">
        <v>380</v>
      </c>
      <c r="DH5" s="1166"/>
      <c r="DI5" s="1166"/>
      <c r="DJ5" s="1166"/>
      <c r="DK5" s="1167"/>
      <c r="DL5" s="1165" t="s">
        <v>381</v>
      </c>
      <c r="DM5" s="1166"/>
      <c r="DN5" s="1166"/>
      <c r="DO5" s="1166"/>
      <c r="DP5" s="1167"/>
      <c r="DQ5" s="1070" t="s">
        <v>382</v>
      </c>
      <c r="DR5" s="1071"/>
      <c r="DS5" s="1071"/>
      <c r="DT5" s="1071"/>
      <c r="DU5" s="1072"/>
      <c r="DV5" s="1070" t="s">
        <v>373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1"/>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8"/>
      <c r="DH6" s="1169"/>
      <c r="DI6" s="1169"/>
      <c r="DJ6" s="1169"/>
      <c r="DK6" s="1170"/>
      <c r="DL6" s="1168"/>
      <c r="DM6" s="1169"/>
      <c r="DN6" s="1169"/>
      <c r="DO6" s="1169"/>
      <c r="DP6" s="1170"/>
      <c r="DQ6" s="1073"/>
      <c r="DR6" s="1074"/>
      <c r="DS6" s="1074"/>
      <c r="DT6" s="1074"/>
      <c r="DU6" s="1075"/>
      <c r="DV6" s="1073"/>
      <c r="DW6" s="1074"/>
      <c r="DX6" s="1074"/>
      <c r="DY6" s="1074"/>
      <c r="DZ6" s="1087"/>
      <c r="EA6" s="234"/>
    </row>
    <row r="7" spans="1:131" s="235" customFormat="1" ht="26.25" customHeight="1" thickTop="1" x14ac:dyDescent="0.15">
      <c r="A7" s="238">
        <v>1</v>
      </c>
      <c r="B7" s="1118" t="s">
        <v>383</v>
      </c>
      <c r="C7" s="1119"/>
      <c r="D7" s="1119"/>
      <c r="E7" s="1119"/>
      <c r="F7" s="1119"/>
      <c r="G7" s="1119"/>
      <c r="H7" s="1119"/>
      <c r="I7" s="1119"/>
      <c r="J7" s="1119"/>
      <c r="K7" s="1119"/>
      <c r="L7" s="1119"/>
      <c r="M7" s="1119"/>
      <c r="N7" s="1119"/>
      <c r="O7" s="1119"/>
      <c r="P7" s="1120"/>
      <c r="Q7" s="1171">
        <v>8459</v>
      </c>
      <c r="R7" s="1172"/>
      <c r="S7" s="1172"/>
      <c r="T7" s="1172"/>
      <c r="U7" s="1172"/>
      <c r="V7" s="1172">
        <v>8188</v>
      </c>
      <c r="W7" s="1172"/>
      <c r="X7" s="1172"/>
      <c r="Y7" s="1172"/>
      <c r="Z7" s="1172"/>
      <c r="AA7" s="1172">
        <v>271</v>
      </c>
      <c r="AB7" s="1172"/>
      <c r="AC7" s="1172"/>
      <c r="AD7" s="1172"/>
      <c r="AE7" s="1173"/>
      <c r="AF7" s="1174">
        <v>215</v>
      </c>
      <c r="AG7" s="1175"/>
      <c r="AH7" s="1175"/>
      <c r="AI7" s="1175"/>
      <c r="AJ7" s="1176"/>
      <c r="AK7" s="1158" t="s">
        <v>512</v>
      </c>
      <c r="AL7" s="1159"/>
      <c r="AM7" s="1159"/>
      <c r="AN7" s="1159"/>
      <c r="AO7" s="1159"/>
      <c r="AP7" s="1159">
        <v>11260</v>
      </c>
      <c r="AQ7" s="1159"/>
      <c r="AR7" s="1159"/>
      <c r="AS7" s="1159"/>
      <c r="AT7" s="1159"/>
      <c r="AU7" s="1160"/>
      <c r="AV7" s="1160"/>
      <c r="AW7" s="1160"/>
      <c r="AX7" s="1160"/>
      <c r="AY7" s="1161"/>
      <c r="AZ7" s="232"/>
      <c r="BA7" s="232"/>
      <c r="BB7" s="232"/>
      <c r="BC7" s="232"/>
      <c r="BD7" s="232"/>
      <c r="BE7" s="233"/>
      <c r="BF7" s="233"/>
      <c r="BG7" s="233"/>
      <c r="BH7" s="233"/>
      <c r="BI7" s="233"/>
      <c r="BJ7" s="233"/>
      <c r="BK7" s="233"/>
      <c r="BL7" s="233"/>
      <c r="BM7" s="233"/>
      <c r="BN7" s="233"/>
      <c r="BO7" s="233"/>
      <c r="BP7" s="233"/>
      <c r="BQ7" s="239">
        <v>1</v>
      </c>
      <c r="BR7" s="240"/>
      <c r="BS7" s="1162"/>
      <c r="BT7" s="1163"/>
      <c r="BU7" s="1163"/>
      <c r="BV7" s="1163"/>
      <c r="BW7" s="1163"/>
      <c r="BX7" s="1163"/>
      <c r="BY7" s="1163"/>
      <c r="BZ7" s="1163"/>
      <c r="CA7" s="1163"/>
      <c r="CB7" s="1163"/>
      <c r="CC7" s="1163"/>
      <c r="CD7" s="1163"/>
      <c r="CE7" s="1163"/>
      <c r="CF7" s="1163"/>
      <c r="CG7" s="1164"/>
      <c r="CH7" s="1155"/>
      <c r="CI7" s="1156"/>
      <c r="CJ7" s="1156"/>
      <c r="CK7" s="1156"/>
      <c r="CL7" s="1157"/>
      <c r="CM7" s="1155"/>
      <c r="CN7" s="1156"/>
      <c r="CO7" s="1156"/>
      <c r="CP7" s="1156"/>
      <c r="CQ7" s="1157"/>
      <c r="CR7" s="1155"/>
      <c r="CS7" s="1156"/>
      <c r="CT7" s="1156"/>
      <c r="CU7" s="1156"/>
      <c r="CV7" s="1157"/>
      <c r="CW7" s="1155"/>
      <c r="CX7" s="1156"/>
      <c r="CY7" s="1156"/>
      <c r="CZ7" s="1156"/>
      <c r="DA7" s="1157"/>
      <c r="DB7" s="1155"/>
      <c r="DC7" s="1156"/>
      <c r="DD7" s="1156"/>
      <c r="DE7" s="1156"/>
      <c r="DF7" s="1157"/>
      <c r="DG7" s="1155"/>
      <c r="DH7" s="1156"/>
      <c r="DI7" s="1156"/>
      <c r="DJ7" s="1156"/>
      <c r="DK7" s="1157"/>
      <c r="DL7" s="1155"/>
      <c r="DM7" s="1156"/>
      <c r="DN7" s="1156"/>
      <c r="DO7" s="1156"/>
      <c r="DP7" s="1157"/>
      <c r="DQ7" s="1155"/>
      <c r="DR7" s="1156"/>
      <c r="DS7" s="1156"/>
      <c r="DT7" s="1156"/>
      <c r="DU7" s="1157"/>
      <c r="DV7" s="1182"/>
      <c r="DW7" s="1183"/>
      <c r="DX7" s="1183"/>
      <c r="DY7" s="1183"/>
      <c r="DZ7" s="1184"/>
      <c r="EA7" s="234"/>
    </row>
    <row r="8" spans="1:131" s="235" customFormat="1" ht="26.25" customHeight="1" x14ac:dyDescent="0.15">
      <c r="A8" s="241">
        <v>2</v>
      </c>
      <c r="B8" s="1106" t="s">
        <v>384</v>
      </c>
      <c r="C8" s="1107"/>
      <c r="D8" s="1107"/>
      <c r="E8" s="1107"/>
      <c r="F8" s="1107"/>
      <c r="G8" s="1107"/>
      <c r="H8" s="1107"/>
      <c r="I8" s="1107"/>
      <c r="J8" s="1107"/>
      <c r="K8" s="1107"/>
      <c r="L8" s="1107"/>
      <c r="M8" s="1107"/>
      <c r="N8" s="1107"/>
      <c r="O8" s="1107"/>
      <c r="P8" s="1108"/>
      <c r="Q8" s="1112">
        <v>4</v>
      </c>
      <c r="R8" s="1113"/>
      <c r="S8" s="1113"/>
      <c r="T8" s="1113"/>
      <c r="U8" s="1113"/>
      <c r="V8" s="1113">
        <v>4</v>
      </c>
      <c r="W8" s="1113"/>
      <c r="X8" s="1113"/>
      <c r="Y8" s="1113"/>
      <c r="Z8" s="1113"/>
      <c r="AA8" s="1113" t="s">
        <v>512</v>
      </c>
      <c r="AB8" s="1113"/>
      <c r="AC8" s="1113"/>
      <c r="AD8" s="1113"/>
      <c r="AE8" s="1114"/>
      <c r="AF8" s="1088" t="s">
        <v>572</v>
      </c>
      <c r="AG8" s="1089"/>
      <c r="AH8" s="1089"/>
      <c r="AI8" s="1089"/>
      <c r="AJ8" s="1090"/>
      <c r="AK8" s="1153" t="s">
        <v>512</v>
      </c>
      <c r="AL8" s="1154"/>
      <c r="AM8" s="1154"/>
      <c r="AN8" s="1154"/>
      <c r="AO8" s="1154"/>
      <c r="AP8" s="1154">
        <v>11</v>
      </c>
      <c r="AQ8" s="1154"/>
      <c r="AR8" s="1154"/>
      <c r="AS8" s="1154"/>
      <c r="AT8" s="1154"/>
      <c r="AU8" s="1151"/>
      <c r="AV8" s="1151"/>
      <c r="AW8" s="1151"/>
      <c r="AX8" s="1151"/>
      <c r="AY8" s="1152"/>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3"/>
      <c r="AL9" s="1154"/>
      <c r="AM9" s="1154"/>
      <c r="AN9" s="1154"/>
      <c r="AO9" s="1154"/>
      <c r="AP9" s="1154"/>
      <c r="AQ9" s="1154"/>
      <c r="AR9" s="1154"/>
      <c r="AS9" s="1154"/>
      <c r="AT9" s="1154"/>
      <c r="AU9" s="1151"/>
      <c r="AV9" s="1151"/>
      <c r="AW9" s="1151"/>
      <c r="AX9" s="1151"/>
      <c r="AY9" s="1152"/>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3"/>
      <c r="AL10" s="1154"/>
      <c r="AM10" s="1154"/>
      <c r="AN10" s="1154"/>
      <c r="AO10" s="1154"/>
      <c r="AP10" s="1154"/>
      <c r="AQ10" s="1154"/>
      <c r="AR10" s="1154"/>
      <c r="AS10" s="1154"/>
      <c r="AT10" s="1154"/>
      <c r="AU10" s="1151"/>
      <c r="AV10" s="1151"/>
      <c r="AW10" s="1151"/>
      <c r="AX10" s="1151"/>
      <c r="AY10" s="1152"/>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3"/>
      <c r="AL11" s="1154"/>
      <c r="AM11" s="1154"/>
      <c r="AN11" s="1154"/>
      <c r="AO11" s="1154"/>
      <c r="AP11" s="1154"/>
      <c r="AQ11" s="1154"/>
      <c r="AR11" s="1154"/>
      <c r="AS11" s="1154"/>
      <c r="AT11" s="1154"/>
      <c r="AU11" s="1151"/>
      <c r="AV11" s="1151"/>
      <c r="AW11" s="1151"/>
      <c r="AX11" s="1151"/>
      <c r="AY11" s="1152"/>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3"/>
      <c r="AL12" s="1154"/>
      <c r="AM12" s="1154"/>
      <c r="AN12" s="1154"/>
      <c r="AO12" s="1154"/>
      <c r="AP12" s="1154"/>
      <c r="AQ12" s="1154"/>
      <c r="AR12" s="1154"/>
      <c r="AS12" s="1154"/>
      <c r="AT12" s="1154"/>
      <c r="AU12" s="1151"/>
      <c r="AV12" s="1151"/>
      <c r="AW12" s="1151"/>
      <c r="AX12" s="1151"/>
      <c r="AY12" s="1152"/>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3"/>
      <c r="AL13" s="1154"/>
      <c r="AM13" s="1154"/>
      <c r="AN13" s="1154"/>
      <c r="AO13" s="1154"/>
      <c r="AP13" s="1154"/>
      <c r="AQ13" s="1154"/>
      <c r="AR13" s="1154"/>
      <c r="AS13" s="1154"/>
      <c r="AT13" s="1154"/>
      <c r="AU13" s="1151"/>
      <c r="AV13" s="1151"/>
      <c r="AW13" s="1151"/>
      <c r="AX13" s="1151"/>
      <c r="AY13" s="1152"/>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3"/>
      <c r="AL14" s="1154"/>
      <c r="AM14" s="1154"/>
      <c r="AN14" s="1154"/>
      <c r="AO14" s="1154"/>
      <c r="AP14" s="1154"/>
      <c r="AQ14" s="1154"/>
      <c r="AR14" s="1154"/>
      <c r="AS14" s="1154"/>
      <c r="AT14" s="1154"/>
      <c r="AU14" s="1151"/>
      <c r="AV14" s="1151"/>
      <c r="AW14" s="1151"/>
      <c r="AX14" s="1151"/>
      <c r="AY14" s="1152"/>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3"/>
      <c r="AL15" s="1154"/>
      <c r="AM15" s="1154"/>
      <c r="AN15" s="1154"/>
      <c r="AO15" s="1154"/>
      <c r="AP15" s="1154"/>
      <c r="AQ15" s="1154"/>
      <c r="AR15" s="1154"/>
      <c r="AS15" s="1154"/>
      <c r="AT15" s="1154"/>
      <c r="AU15" s="1151"/>
      <c r="AV15" s="1151"/>
      <c r="AW15" s="1151"/>
      <c r="AX15" s="1151"/>
      <c r="AY15" s="1152"/>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3"/>
      <c r="AL16" s="1154"/>
      <c r="AM16" s="1154"/>
      <c r="AN16" s="1154"/>
      <c r="AO16" s="1154"/>
      <c r="AP16" s="1154"/>
      <c r="AQ16" s="1154"/>
      <c r="AR16" s="1154"/>
      <c r="AS16" s="1154"/>
      <c r="AT16" s="1154"/>
      <c r="AU16" s="1151"/>
      <c r="AV16" s="1151"/>
      <c r="AW16" s="1151"/>
      <c r="AX16" s="1151"/>
      <c r="AY16" s="1152"/>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3"/>
      <c r="AL17" s="1154"/>
      <c r="AM17" s="1154"/>
      <c r="AN17" s="1154"/>
      <c r="AO17" s="1154"/>
      <c r="AP17" s="1154"/>
      <c r="AQ17" s="1154"/>
      <c r="AR17" s="1154"/>
      <c r="AS17" s="1154"/>
      <c r="AT17" s="1154"/>
      <c r="AU17" s="1151"/>
      <c r="AV17" s="1151"/>
      <c r="AW17" s="1151"/>
      <c r="AX17" s="1151"/>
      <c r="AY17" s="1152"/>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3"/>
      <c r="AL18" s="1154"/>
      <c r="AM18" s="1154"/>
      <c r="AN18" s="1154"/>
      <c r="AO18" s="1154"/>
      <c r="AP18" s="1154"/>
      <c r="AQ18" s="1154"/>
      <c r="AR18" s="1154"/>
      <c r="AS18" s="1154"/>
      <c r="AT18" s="1154"/>
      <c r="AU18" s="1151"/>
      <c r="AV18" s="1151"/>
      <c r="AW18" s="1151"/>
      <c r="AX18" s="1151"/>
      <c r="AY18" s="1152"/>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3"/>
      <c r="AL19" s="1154"/>
      <c r="AM19" s="1154"/>
      <c r="AN19" s="1154"/>
      <c r="AO19" s="1154"/>
      <c r="AP19" s="1154"/>
      <c r="AQ19" s="1154"/>
      <c r="AR19" s="1154"/>
      <c r="AS19" s="1154"/>
      <c r="AT19" s="1154"/>
      <c r="AU19" s="1151"/>
      <c r="AV19" s="1151"/>
      <c r="AW19" s="1151"/>
      <c r="AX19" s="1151"/>
      <c r="AY19" s="1152"/>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3"/>
      <c r="AL20" s="1154"/>
      <c r="AM20" s="1154"/>
      <c r="AN20" s="1154"/>
      <c r="AO20" s="1154"/>
      <c r="AP20" s="1154"/>
      <c r="AQ20" s="1154"/>
      <c r="AR20" s="1154"/>
      <c r="AS20" s="1154"/>
      <c r="AT20" s="1154"/>
      <c r="AU20" s="1151"/>
      <c r="AV20" s="1151"/>
      <c r="AW20" s="1151"/>
      <c r="AX20" s="1151"/>
      <c r="AY20" s="1152"/>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3"/>
      <c r="AL21" s="1154"/>
      <c r="AM21" s="1154"/>
      <c r="AN21" s="1154"/>
      <c r="AO21" s="1154"/>
      <c r="AP21" s="1154"/>
      <c r="AQ21" s="1154"/>
      <c r="AR21" s="1154"/>
      <c r="AS21" s="1154"/>
      <c r="AT21" s="1154"/>
      <c r="AU21" s="1151"/>
      <c r="AV21" s="1151"/>
      <c r="AW21" s="1151"/>
      <c r="AX21" s="1151"/>
      <c r="AY21" s="1152"/>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48"/>
      <c r="R22" s="1149"/>
      <c r="S22" s="1149"/>
      <c r="T22" s="1149"/>
      <c r="U22" s="1149"/>
      <c r="V22" s="1149"/>
      <c r="W22" s="1149"/>
      <c r="X22" s="1149"/>
      <c r="Y22" s="1149"/>
      <c r="Z22" s="1149"/>
      <c r="AA22" s="1149"/>
      <c r="AB22" s="1149"/>
      <c r="AC22" s="1149"/>
      <c r="AD22" s="1149"/>
      <c r="AE22" s="1150"/>
      <c r="AF22" s="1088"/>
      <c r="AG22" s="1089"/>
      <c r="AH22" s="1089"/>
      <c r="AI22" s="1089"/>
      <c r="AJ22" s="1090"/>
      <c r="AK22" s="1144"/>
      <c r="AL22" s="1145"/>
      <c r="AM22" s="1145"/>
      <c r="AN22" s="1145"/>
      <c r="AO22" s="1145"/>
      <c r="AP22" s="1145"/>
      <c r="AQ22" s="1145"/>
      <c r="AR22" s="1145"/>
      <c r="AS22" s="1145"/>
      <c r="AT22" s="1145"/>
      <c r="AU22" s="1146"/>
      <c r="AV22" s="1146"/>
      <c r="AW22" s="1146"/>
      <c r="AX22" s="1146"/>
      <c r="AY22" s="1147"/>
      <c r="AZ22" s="1104" t="s">
        <v>385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386</v>
      </c>
      <c r="B23" s="1013" t="s">
        <v>387</v>
      </c>
      <c r="C23" s="1014"/>
      <c r="D23" s="1014"/>
      <c r="E23" s="1014"/>
      <c r="F23" s="1014"/>
      <c r="G23" s="1014"/>
      <c r="H23" s="1014"/>
      <c r="I23" s="1014"/>
      <c r="J23" s="1014"/>
      <c r="K23" s="1014"/>
      <c r="L23" s="1014"/>
      <c r="M23" s="1014"/>
      <c r="N23" s="1014"/>
      <c r="O23" s="1014"/>
      <c r="P23" s="1015"/>
      <c r="Q23" s="1137">
        <f>Q7+Q8</f>
        <v>8463</v>
      </c>
      <c r="R23" s="1138"/>
      <c r="S23" s="1138"/>
      <c r="T23" s="1138"/>
      <c r="U23" s="1138"/>
      <c r="V23" s="1138">
        <f>V7+V8</f>
        <v>8192</v>
      </c>
      <c r="W23" s="1138"/>
      <c r="X23" s="1138"/>
      <c r="Y23" s="1138"/>
      <c r="Z23" s="1138"/>
      <c r="AA23" s="1138">
        <f>AA7</f>
        <v>271</v>
      </c>
      <c r="AB23" s="1138"/>
      <c r="AC23" s="1138"/>
      <c r="AD23" s="1138"/>
      <c r="AE23" s="1139"/>
      <c r="AF23" s="1134">
        <f>AF7</f>
        <v>215</v>
      </c>
      <c r="AG23" s="1135"/>
      <c r="AH23" s="1135"/>
      <c r="AI23" s="1135"/>
      <c r="AJ23" s="1136"/>
      <c r="AK23" s="1140"/>
      <c r="AL23" s="1141"/>
      <c r="AM23" s="1141"/>
      <c r="AN23" s="1141"/>
      <c r="AO23" s="1141"/>
      <c r="AP23" s="1138">
        <f>AP7+AP8</f>
        <v>11271</v>
      </c>
      <c r="AQ23" s="1138"/>
      <c r="AR23" s="1138"/>
      <c r="AS23" s="1138"/>
      <c r="AT23" s="1138"/>
      <c r="AU23" s="1142"/>
      <c r="AV23" s="1142"/>
      <c r="AW23" s="1142"/>
      <c r="AX23" s="1142"/>
      <c r="AY23" s="1143"/>
      <c r="AZ23" s="1134" t="s">
        <v>572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366</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8" t="s">
        <v>398</v>
      </c>
      <c r="C28" s="1119"/>
      <c r="D28" s="1119"/>
      <c r="E28" s="1119"/>
      <c r="F28" s="1119"/>
      <c r="G28" s="1119"/>
      <c r="H28" s="1119"/>
      <c r="I28" s="1119"/>
      <c r="J28" s="1119"/>
      <c r="K28" s="1119"/>
      <c r="L28" s="1119"/>
      <c r="M28" s="1119"/>
      <c r="N28" s="1119"/>
      <c r="O28" s="1119"/>
      <c r="P28" s="1120"/>
      <c r="Q28" s="1121">
        <v>2283</v>
      </c>
      <c r="R28" s="1122"/>
      <c r="S28" s="1122"/>
      <c r="T28" s="1122"/>
      <c r="U28" s="1122"/>
      <c r="V28" s="1122">
        <v>2246</v>
      </c>
      <c r="W28" s="1122"/>
      <c r="X28" s="1122"/>
      <c r="Y28" s="1122"/>
      <c r="Z28" s="1122"/>
      <c r="AA28" s="1122">
        <v>37</v>
      </c>
      <c r="AB28" s="1122"/>
      <c r="AC28" s="1122"/>
      <c r="AD28" s="1122"/>
      <c r="AE28" s="1123"/>
      <c r="AF28" s="1124">
        <v>37</v>
      </c>
      <c r="AG28" s="1122"/>
      <c r="AH28" s="1122"/>
      <c r="AI28" s="1122"/>
      <c r="AJ28" s="1125"/>
      <c r="AK28" s="1126">
        <v>142</v>
      </c>
      <c r="AL28" s="1127"/>
      <c r="AM28" s="1127"/>
      <c r="AN28" s="1127"/>
      <c r="AO28" s="1127"/>
      <c r="AP28" s="1115" t="s">
        <v>512</v>
      </c>
      <c r="AQ28" s="1115"/>
      <c r="AR28" s="1115"/>
      <c r="AS28" s="1115"/>
      <c r="AT28" s="1115"/>
      <c r="AU28" s="1115" t="s">
        <v>512</v>
      </c>
      <c r="AV28" s="1115"/>
      <c r="AW28" s="1115"/>
      <c r="AX28" s="1115"/>
      <c r="AY28" s="1115"/>
      <c r="AZ28" s="1115" t="s">
        <v>512</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399</v>
      </c>
      <c r="C29" s="1107"/>
      <c r="D29" s="1107"/>
      <c r="E29" s="1107"/>
      <c r="F29" s="1107"/>
      <c r="G29" s="1107"/>
      <c r="H29" s="1107"/>
      <c r="I29" s="1107"/>
      <c r="J29" s="1107"/>
      <c r="K29" s="1107"/>
      <c r="L29" s="1107"/>
      <c r="M29" s="1107"/>
      <c r="N29" s="1107"/>
      <c r="O29" s="1107"/>
      <c r="P29" s="1108"/>
      <c r="Q29" s="1112">
        <v>1639</v>
      </c>
      <c r="R29" s="1113"/>
      <c r="S29" s="1113"/>
      <c r="T29" s="1113"/>
      <c r="U29" s="1113"/>
      <c r="V29" s="1113">
        <v>1620</v>
      </c>
      <c r="W29" s="1113"/>
      <c r="X29" s="1113"/>
      <c r="Y29" s="1113"/>
      <c r="Z29" s="1113"/>
      <c r="AA29" s="1113">
        <v>19</v>
      </c>
      <c r="AB29" s="1113"/>
      <c r="AC29" s="1113"/>
      <c r="AD29" s="1113"/>
      <c r="AE29" s="1114"/>
      <c r="AF29" s="1088">
        <v>19</v>
      </c>
      <c r="AG29" s="1089"/>
      <c r="AH29" s="1089"/>
      <c r="AI29" s="1089"/>
      <c r="AJ29" s="1090"/>
      <c r="AK29" s="1049">
        <v>251</v>
      </c>
      <c r="AL29" s="1040"/>
      <c r="AM29" s="1040"/>
      <c r="AN29" s="1040"/>
      <c r="AO29" s="1040"/>
      <c r="AP29" s="1111" t="s">
        <v>512</v>
      </c>
      <c r="AQ29" s="1111"/>
      <c r="AR29" s="1111"/>
      <c r="AS29" s="1111"/>
      <c r="AT29" s="1111"/>
      <c r="AU29" s="1111" t="s">
        <v>512</v>
      </c>
      <c r="AV29" s="1111"/>
      <c r="AW29" s="1111"/>
      <c r="AX29" s="1111"/>
      <c r="AY29" s="1111"/>
      <c r="AZ29" s="1111" t="s">
        <v>512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400</v>
      </c>
      <c r="C30" s="1107"/>
      <c r="D30" s="1107"/>
      <c r="E30" s="1107"/>
      <c r="F30" s="1107"/>
      <c r="G30" s="1107"/>
      <c r="H30" s="1107"/>
      <c r="I30" s="1107"/>
      <c r="J30" s="1107"/>
      <c r="K30" s="1107"/>
      <c r="L30" s="1107"/>
      <c r="M30" s="1107"/>
      <c r="N30" s="1107"/>
      <c r="O30" s="1107"/>
      <c r="P30" s="1108"/>
      <c r="Q30" s="1112">
        <v>251</v>
      </c>
      <c r="R30" s="1113"/>
      <c r="S30" s="1113"/>
      <c r="T30" s="1113"/>
      <c r="U30" s="1113"/>
      <c r="V30" s="1113">
        <v>247</v>
      </c>
      <c r="W30" s="1113"/>
      <c r="X30" s="1113"/>
      <c r="Y30" s="1113"/>
      <c r="Z30" s="1113"/>
      <c r="AA30" s="1113">
        <v>4</v>
      </c>
      <c r="AB30" s="1113"/>
      <c r="AC30" s="1113"/>
      <c r="AD30" s="1113"/>
      <c r="AE30" s="1114"/>
      <c r="AF30" s="1088">
        <v>4</v>
      </c>
      <c r="AG30" s="1089"/>
      <c r="AH30" s="1089"/>
      <c r="AI30" s="1089"/>
      <c r="AJ30" s="1090"/>
      <c r="AK30" s="1049">
        <v>57</v>
      </c>
      <c r="AL30" s="1040"/>
      <c r="AM30" s="1040"/>
      <c r="AN30" s="1040"/>
      <c r="AO30" s="1040"/>
      <c r="AP30" s="1111" t="s">
        <v>512</v>
      </c>
      <c r="AQ30" s="1111"/>
      <c r="AR30" s="1111"/>
      <c r="AS30" s="1111"/>
      <c r="AT30" s="1111"/>
      <c r="AU30" s="1111" t="s">
        <v>512</v>
      </c>
      <c r="AV30" s="1111"/>
      <c r="AW30" s="1111"/>
      <c r="AX30" s="1111"/>
      <c r="AY30" s="1111"/>
      <c r="AZ30" s="1111" t="s">
        <v>512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401</v>
      </c>
      <c r="C31" s="1107"/>
      <c r="D31" s="1107"/>
      <c r="E31" s="1107"/>
      <c r="F31" s="1107"/>
      <c r="G31" s="1107"/>
      <c r="H31" s="1107"/>
      <c r="I31" s="1107"/>
      <c r="J31" s="1107"/>
      <c r="K31" s="1107"/>
      <c r="L31" s="1107"/>
      <c r="M31" s="1107"/>
      <c r="N31" s="1107"/>
      <c r="O31" s="1107"/>
      <c r="P31" s="1108"/>
      <c r="Q31" s="1112">
        <v>264</v>
      </c>
      <c r="R31" s="1113"/>
      <c r="S31" s="1113"/>
      <c r="T31" s="1113"/>
      <c r="U31" s="1113"/>
      <c r="V31" s="1113">
        <v>262</v>
      </c>
      <c r="W31" s="1113"/>
      <c r="X31" s="1113"/>
      <c r="Y31" s="1113"/>
      <c r="Z31" s="1113"/>
      <c r="AA31" s="1113">
        <v>2</v>
      </c>
      <c r="AB31" s="1113"/>
      <c r="AC31" s="1113"/>
      <c r="AD31" s="1113"/>
      <c r="AE31" s="1114"/>
      <c r="AF31" s="1088">
        <v>2</v>
      </c>
      <c r="AG31" s="1089"/>
      <c r="AH31" s="1089"/>
      <c r="AI31" s="1089"/>
      <c r="AJ31" s="1090"/>
      <c r="AK31" s="1049" t="s">
        <v>512</v>
      </c>
      <c r="AL31" s="1040"/>
      <c r="AM31" s="1040"/>
      <c r="AN31" s="1040"/>
      <c r="AO31" s="1040"/>
      <c r="AP31" s="1111" t="s">
        <v>512</v>
      </c>
      <c r="AQ31" s="1111"/>
      <c r="AR31" s="1111"/>
      <c r="AS31" s="1111"/>
      <c r="AT31" s="1111"/>
      <c r="AU31" s="1111" t="s">
        <v>512</v>
      </c>
      <c r="AV31" s="1111"/>
      <c r="AW31" s="1111"/>
      <c r="AX31" s="1111"/>
      <c r="AY31" s="1111"/>
      <c r="AZ31" s="1111" t="s">
        <v>512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402</v>
      </c>
      <c r="C32" s="1107"/>
      <c r="D32" s="1107"/>
      <c r="E32" s="1107"/>
      <c r="F32" s="1107"/>
      <c r="G32" s="1107"/>
      <c r="H32" s="1107"/>
      <c r="I32" s="1107"/>
      <c r="J32" s="1107"/>
      <c r="K32" s="1107"/>
      <c r="L32" s="1107"/>
      <c r="M32" s="1107"/>
      <c r="N32" s="1107"/>
      <c r="O32" s="1107"/>
      <c r="P32" s="1108"/>
      <c r="Q32" s="1112">
        <v>987</v>
      </c>
      <c r="R32" s="1113"/>
      <c r="S32" s="1113"/>
      <c r="T32" s="1113"/>
      <c r="U32" s="1113"/>
      <c r="V32" s="1113">
        <v>73</v>
      </c>
      <c r="W32" s="1113"/>
      <c r="X32" s="1113"/>
      <c r="Y32" s="1113"/>
      <c r="Z32" s="1113"/>
      <c r="AA32" s="1113">
        <v>914</v>
      </c>
      <c r="AB32" s="1113"/>
      <c r="AC32" s="1113"/>
      <c r="AD32" s="1113"/>
      <c r="AE32" s="1114"/>
      <c r="AF32" s="1088">
        <v>914</v>
      </c>
      <c r="AG32" s="1089"/>
      <c r="AH32" s="1089"/>
      <c r="AI32" s="1089"/>
      <c r="AJ32" s="1090"/>
      <c r="AK32" s="1049">
        <v>2</v>
      </c>
      <c r="AL32" s="1040"/>
      <c r="AM32" s="1040"/>
      <c r="AN32" s="1040"/>
      <c r="AO32" s="1040"/>
      <c r="AP32" s="1040">
        <v>1007</v>
      </c>
      <c r="AQ32" s="1040"/>
      <c r="AR32" s="1040"/>
      <c r="AS32" s="1040"/>
      <c r="AT32" s="1040"/>
      <c r="AU32" s="1040">
        <v>41</v>
      </c>
      <c r="AV32" s="1040"/>
      <c r="AW32" s="1040"/>
      <c r="AX32" s="1040"/>
      <c r="AY32" s="1040"/>
      <c r="AZ32" s="1111" t="s">
        <v>512</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404</v>
      </c>
      <c r="C33" s="1107"/>
      <c r="D33" s="1107"/>
      <c r="E33" s="1107"/>
      <c r="F33" s="1107"/>
      <c r="G33" s="1107"/>
      <c r="H33" s="1107"/>
      <c r="I33" s="1107"/>
      <c r="J33" s="1107"/>
      <c r="K33" s="1107"/>
      <c r="L33" s="1107"/>
      <c r="M33" s="1107"/>
      <c r="N33" s="1107"/>
      <c r="O33" s="1107"/>
      <c r="P33" s="1108"/>
      <c r="Q33" s="1112">
        <v>94</v>
      </c>
      <c r="R33" s="1113"/>
      <c r="S33" s="1113"/>
      <c r="T33" s="1113"/>
      <c r="U33" s="1113"/>
      <c r="V33" s="1113">
        <v>3</v>
      </c>
      <c r="W33" s="1113"/>
      <c r="X33" s="1113"/>
      <c r="Y33" s="1113"/>
      <c r="Z33" s="1113"/>
      <c r="AA33" s="1113">
        <v>91</v>
      </c>
      <c r="AB33" s="1113"/>
      <c r="AC33" s="1113"/>
      <c r="AD33" s="1113"/>
      <c r="AE33" s="1114"/>
      <c r="AF33" s="1088">
        <v>91</v>
      </c>
      <c r="AG33" s="1089"/>
      <c r="AH33" s="1089"/>
      <c r="AI33" s="1089"/>
      <c r="AJ33" s="1090"/>
      <c r="AK33" s="1049" t="s">
        <v>512</v>
      </c>
      <c r="AL33" s="1040"/>
      <c r="AM33" s="1040"/>
      <c r="AN33" s="1040"/>
      <c r="AO33" s="1040"/>
      <c r="AP33" s="1040">
        <v>269</v>
      </c>
      <c r="AQ33" s="1040"/>
      <c r="AR33" s="1040"/>
      <c r="AS33" s="1040"/>
      <c r="AT33" s="1040"/>
      <c r="AU33" s="1111" t="s">
        <v>512</v>
      </c>
      <c r="AV33" s="1111"/>
      <c r="AW33" s="1111"/>
      <c r="AX33" s="1111"/>
      <c r="AY33" s="1111"/>
      <c r="AZ33" s="1111" t="s">
        <v>512</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405</v>
      </c>
      <c r="C34" s="1107"/>
      <c r="D34" s="1107"/>
      <c r="E34" s="1107"/>
      <c r="F34" s="1107"/>
      <c r="G34" s="1107"/>
      <c r="H34" s="1107"/>
      <c r="I34" s="1107"/>
      <c r="J34" s="1107"/>
      <c r="K34" s="1107"/>
      <c r="L34" s="1107"/>
      <c r="M34" s="1107"/>
      <c r="N34" s="1107"/>
      <c r="O34" s="1107"/>
      <c r="P34" s="1108"/>
      <c r="Q34" s="1112">
        <v>238</v>
      </c>
      <c r="R34" s="1113"/>
      <c r="S34" s="1113"/>
      <c r="T34" s="1113"/>
      <c r="U34" s="1113"/>
      <c r="V34" s="1113">
        <v>148</v>
      </c>
      <c r="W34" s="1113"/>
      <c r="X34" s="1113"/>
      <c r="Y34" s="1113"/>
      <c r="Z34" s="1113"/>
      <c r="AA34" s="1113">
        <v>90</v>
      </c>
      <c r="AB34" s="1113"/>
      <c r="AC34" s="1113"/>
      <c r="AD34" s="1113"/>
      <c r="AE34" s="1114"/>
      <c r="AF34" s="1088">
        <v>90</v>
      </c>
      <c r="AG34" s="1089"/>
      <c r="AH34" s="1089"/>
      <c r="AI34" s="1089"/>
      <c r="AJ34" s="1090"/>
      <c r="AK34" s="1049">
        <v>358</v>
      </c>
      <c r="AL34" s="1040"/>
      <c r="AM34" s="1040"/>
      <c r="AN34" s="1040"/>
      <c r="AO34" s="1040"/>
      <c r="AP34" s="1040">
        <v>8866</v>
      </c>
      <c r="AQ34" s="1040"/>
      <c r="AR34" s="1040"/>
      <c r="AS34" s="1040"/>
      <c r="AT34" s="1040"/>
      <c r="AU34" s="1040">
        <v>6153</v>
      </c>
      <c r="AV34" s="1040"/>
      <c r="AW34" s="1040"/>
      <c r="AX34" s="1040"/>
      <c r="AY34" s="1040"/>
      <c r="AZ34" s="1111" t="s">
        <v>512</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406</v>
      </c>
      <c r="C35" s="1107"/>
      <c r="D35" s="1107"/>
      <c r="E35" s="1107"/>
      <c r="F35" s="1107"/>
      <c r="G35" s="1107"/>
      <c r="H35" s="1107"/>
      <c r="I35" s="1107"/>
      <c r="J35" s="1107"/>
      <c r="K35" s="1107"/>
      <c r="L35" s="1107"/>
      <c r="M35" s="1107"/>
      <c r="N35" s="1107"/>
      <c r="O35" s="1107"/>
      <c r="P35" s="1108"/>
      <c r="Q35" s="1112">
        <v>10</v>
      </c>
      <c r="R35" s="1113"/>
      <c r="S35" s="1113"/>
      <c r="T35" s="1113"/>
      <c r="U35" s="1113"/>
      <c r="V35" s="1113">
        <v>2</v>
      </c>
      <c r="W35" s="1113"/>
      <c r="X35" s="1113"/>
      <c r="Y35" s="1113"/>
      <c r="Z35" s="1113"/>
      <c r="AA35" s="1113">
        <v>8</v>
      </c>
      <c r="AB35" s="1113"/>
      <c r="AC35" s="1113"/>
      <c r="AD35" s="1113"/>
      <c r="AE35" s="1114"/>
      <c r="AF35" s="1088">
        <v>8</v>
      </c>
      <c r="AG35" s="1089"/>
      <c r="AH35" s="1089"/>
      <c r="AI35" s="1089"/>
      <c r="AJ35" s="1090"/>
      <c r="AK35" s="1049">
        <v>119</v>
      </c>
      <c r="AL35" s="1040"/>
      <c r="AM35" s="1040"/>
      <c r="AN35" s="1040"/>
      <c r="AO35" s="1040"/>
      <c r="AP35" s="1040">
        <v>1519</v>
      </c>
      <c r="AQ35" s="1040"/>
      <c r="AR35" s="1040"/>
      <c r="AS35" s="1040"/>
      <c r="AT35" s="1040"/>
      <c r="AU35" s="1040">
        <v>1253</v>
      </c>
      <c r="AV35" s="1040"/>
      <c r="AW35" s="1040"/>
      <c r="AX35" s="1040"/>
      <c r="AY35" s="1040"/>
      <c r="AZ35" s="1111" t="s">
        <v>512</v>
      </c>
      <c r="BA35" s="1111"/>
      <c r="BB35" s="1111"/>
      <c r="BC35" s="1111"/>
      <c r="BD35" s="1111"/>
      <c r="BE35" s="1101" t="s">
        <v>407</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386</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1165</v>
      </c>
      <c r="AG63" s="1028"/>
      <c r="AH63" s="1028"/>
      <c r="AI63" s="1028"/>
      <c r="AJ63" s="1099"/>
      <c r="AK63" s="1100"/>
      <c r="AL63" s="1032"/>
      <c r="AM63" s="1032"/>
      <c r="AN63" s="1032"/>
      <c r="AO63" s="1032"/>
      <c r="AP63" s="1028">
        <f>AP32+AP33+AP34+AP35</f>
        <v>11661</v>
      </c>
      <c r="AQ63" s="1028"/>
      <c r="AR63" s="1028"/>
      <c r="AS63" s="1028"/>
      <c r="AT63" s="1028"/>
      <c r="AU63" s="1028">
        <f>AU32+AU34+AU35</f>
        <v>7447</v>
      </c>
      <c r="AV63" s="1028"/>
      <c r="AW63" s="1028"/>
      <c r="AX63" s="1028"/>
      <c r="AY63" s="1028"/>
      <c r="AZ63" s="1094"/>
      <c r="BA63" s="1094"/>
      <c r="BB63" s="1094"/>
      <c r="BC63" s="1094"/>
      <c r="BD63" s="1094"/>
      <c r="BE63" s="1029"/>
      <c r="BF63" s="1029"/>
      <c r="BG63" s="1029"/>
      <c r="BH63" s="1029"/>
      <c r="BI63" s="1030"/>
      <c r="BJ63" s="1095" t="s">
        <v>174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414</v>
      </c>
      <c r="AB66" s="1071"/>
      <c r="AC66" s="1071"/>
      <c r="AD66" s="1071"/>
      <c r="AE66" s="1072"/>
      <c r="AF66" s="1076" t="s">
        <v>415</v>
      </c>
      <c r="AG66" s="1077"/>
      <c r="AH66" s="1077"/>
      <c r="AI66" s="1077"/>
      <c r="AJ66" s="1078"/>
      <c r="AK66" s="1070" t="s">
        <v>416</v>
      </c>
      <c r="AL66" s="1065"/>
      <c r="AM66" s="1065"/>
      <c r="AN66" s="1065"/>
      <c r="AO66" s="1066"/>
      <c r="AP66" s="1070" t="s">
        <v>417</v>
      </c>
      <c r="AQ66" s="1071"/>
      <c r="AR66" s="1071"/>
      <c r="AS66" s="1071"/>
      <c r="AT66" s="1072"/>
      <c r="AU66" s="1070" t="s">
        <v>418</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573</v>
      </c>
      <c r="C68" s="1055"/>
      <c r="D68" s="1055"/>
      <c r="E68" s="1055"/>
      <c r="F68" s="1055"/>
      <c r="G68" s="1055"/>
      <c r="H68" s="1055"/>
      <c r="I68" s="1055"/>
      <c r="J68" s="1055"/>
      <c r="K68" s="1055"/>
      <c r="L68" s="1055"/>
      <c r="M68" s="1055"/>
      <c r="N68" s="1055"/>
      <c r="O68" s="1055"/>
      <c r="P68" s="1056"/>
      <c r="Q68" s="1057">
        <v>278</v>
      </c>
      <c r="R68" s="1051"/>
      <c r="S68" s="1051"/>
      <c r="T68" s="1051"/>
      <c r="U68" s="1051"/>
      <c r="V68" s="1051">
        <v>268</v>
      </c>
      <c r="W68" s="1051"/>
      <c r="X68" s="1051"/>
      <c r="Y68" s="1051"/>
      <c r="Z68" s="1051"/>
      <c r="AA68" s="1051">
        <v>10</v>
      </c>
      <c r="AB68" s="1051"/>
      <c r="AC68" s="1051"/>
      <c r="AD68" s="1051"/>
      <c r="AE68" s="1051"/>
      <c r="AF68" s="1051">
        <v>10</v>
      </c>
      <c r="AG68" s="1051"/>
      <c r="AH68" s="1051"/>
      <c r="AI68" s="1051"/>
      <c r="AJ68" s="1051"/>
      <c r="AK68" s="1051" t="s">
        <v>512</v>
      </c>
      <c r="AL68" s="1051"/>
      <c r="AM68" s="1051"/>
      <c r="AN68" s="1051"/>
      <c r="AO68" s="1051"/>
      <c r="AP68" s="1051">
        <v>328</v>
      </c>
      <c r="AQ68" s="1051"/>
      <c r="AR68" s="1051"/>
      <c r="AS68" s="1051"/>
      <c r="AT68" s="1051"/>
      <c r="AU68" s="1051">
        <v>69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574</v>
      </c>
      <c r="C69" s="1044"/>
      <c r="D69" s="1044"/>
      <c r="E69" s="1044"/>
      <c r="F69" s="1044"/>
      <c r="G69" s="1044"/>
      <c r="H69" s="1044"/>
      <c r="I69" s="1044"/>
      <c r="J69" s="1044"/>
      <c r="K69" s="1044"/>
      <c r="L69" s="1044"/>
      <c r="M69" s="1044"/>
      <c r="N69" s="1044"/>
      <c r="O69" s="1044"/>
      <c r="P69" s="1045"/>
      <c r="Q69" s="1046">
        <v>606</v>
      </c>
      <c r="R69" s="1040"/>
      <c r="S69" s="1040"/>
      <c r="T69" s="1040"/>
      <c r="U69" s="1040"/>
      <c r="V69" s="1040">
        <v>576</v>
      </c>
      <c r="W69" s="1040"/>
      <c r="X69" s="1040"/>
      <c r="Y69" s="1040"/>
      <c r="Z69" s="1040"/>
      <c r="AA69" s="1040">
        <v>30</v>
      </c>
      <c r="AB69" s="1040"/>
      <c r="AC69" s="1040"/>
      <c r="AD69" s="1040"/>
      <c r="AE69" s="1040"/>
      <c r="AF69" s="1040">
        <v>30</v>
      </c>
      <c r="AG69" s="1040"/>
      <c r="AH69" s="1040"/>
      <c r="AI69" s="1040"/>
      <c r="AJ69" s="1040"/>
      <c r="AK69" s="1050" t="s">
        <v>512</v>
      </c>
      <c r="AL69" s="1048"/>
      <c r="AM69" s="1048"/>
      <c r="AN69" s="1048"/>
      <c r="AO69" s="1049"/>
      <c r="AP69" s="1050" t="s">
        <v>512</v>
      </c>
      <c r="AQ69" s="1048"/>
      <c r="AR69" s="1048"/>
      <c r="AS69" s="1048"/>
      <c r="AT69" s="1049"/>
      <c r="AU69" s="1050" t="s">
        <v>512</v>
      </c>
      <c r="AV69" s="1048"/>
      <c r="AW69" s="1048"/>
      <c r="AX69" s="1048"/>
      <c r="AY69" s="1049"/>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575</v>
      </c>
      <c r="C70" s="1044"/>
      <c r="D70" s="1044"/>
      <c r="E70" s="1044"/>
      <c r="F70" s="1044"/>
      <c r="G70" s="1044"/>
      <c r="H70" s="1044"/>
      <c r="I70" s="1044"/>
      <c r="J70" s="1044"/>
      <c r="K70" s="1044"/>
      <c r="L70" s="1044"/>
      <c r="M70" s="1044"/>
      <c r="N70" s="1044"/>
      <c r="O70" s="1044"/>
      <c r="P70" s="1045"/>
      <c r="Q70" s="1046">
        <v>48</v>
      </c>
      <c r="R70" s="1040"/>
      <c r="S70" s="1040"/>
      <c r="T70" s="1040"/>
      <c r="U70" s="1040"/>
      <c r="V70" s="1040">
        <v>45</v>
      </c>
      <c r="W70" s="1040"/>
      <c r="X70" s="1040"/>
      <c r="Y70" s="1040"/>
      <c r="Z70" s="1040"/>
      <c r="AA70" s="1040">
        <v>3</v>
      </c>
      <c r="AB70" s="1040"/>
      <c r="AC70" s="1040"/>
      <c r="AD70" s="1040"/>
      <c r="AE70" s="1040"/>
      <c r="AF70" s="1040">
        <v>3</v>
      </c>
      <c r="AG70" s="1040"/>
      <c r="AH70" s="1040"/>
      <c r="AI70" s="1040"/>
      <c r="AJ70" s="1040"/>
      <c r="AK70" s="1050" t="s">
        <v>512</v>
      </c>
      <c r="AL70" s="1048"/>
      <c r="AM70" s="1048"/>
      <c r="AN70" s="1048"/>
      <c r="AO70" s="1049"/>
      <c r="AP70" s="1050" t="s">
        <v>512</v>
      </c>
      <c r="AQ70" s="1048"/>
      <c r="AR70" s="1048"/>
      <c r="AS70" s="1048"/>
      <c r="AT70" s="1049"/>
      <c r="AU70" s="1050" t="s">
        <v>512</v>
      </c>
      <c r="AV70" s="1048"/>
      <c r="AW70" s="1048"/>
      <c r="AX70" s="1048"/>
      <c r="AY70" s="1049"/>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576</v>
      </c>
      <c r="C71" s="1044"/>
      <c r="D71" s="1044"/>
      <c r="E71" s="1044"/>
      <c r="F71" s="1044"/>
      <c r="G71" s="1044"/>
      <c r="H71" s="1044"/>
      <c r="I71" s="1044"/>
      <c r="J71" s="1044"/>
      <c r="K71" s="1044"/>
      <c r="L71" s="1044"/>
      <c r="M71" s="1044"/>
      <c r="N71" s="1044"/>
      <c r="O71" s="1044"/>
      <c r="P71" s="1045"/>
      <c r="Q71" s="1046">
        <v>502</v>
      </c>
      <c r="R71" s="1040"/>
      <c r="S71" s="1040"/>
      <c r="T71" s="1040"/>
      <c r="U71" s="1040"/>
      <c r="V71" s="1040">
        <v>368</v>
      </c>
      <c r="W71" s="1040"/>
      <c r="X71" s="1040"/>
      <c r="Y71" s="1040"/>
      <c r="Z71" s="1040"/>
      <c r="AA71" s="1040">
        <v>134</v>
      </c>
      <c r="AB71" s="1040"/>
      <c r="AC71" s="1040"/>
      <c r="AD71" s="1040"/>
      <c r="AE71" s="1040"/>
      <c r="AF71" s="1040">
        <v>134</v>
      </c>
      <c r="AG71" s="1040"/>
      <c r="AH71" s="1040"/>
      <c r="AI71" s="1040"/>
      <c r="AJ71" s="1040"/>
      <c r="AK71" s="1040">
        <v>231</v>
      </c>
      <c r="AL71" s="1040"/>
      <c r="AM71" s="1040"/>
      <c r="AN71" s="1040"/>
      <c r="AO71" s="1040"/>
      <c r="AP71" s="1050" t="s">
        <v>512</v>
      </c>
      <c r="AQ71" s="1048"/>
      <c r="AR71" s="1048"/>
      <c r="AS71" s="1048"/>
      <c r="AT71" s="1049"/>
      <c r="AU71" s="1050" t="s">
        <v>512</v>
      </c>
      <c r="AV71" s="1048"/>
      <c r="AW71" s="1048"/>
      <c r="AX71" s="1048"/>
      <c r="AY71" s="1049"/>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577</v>
      </c>
      <c r="C72" s="1044"/>
      <c r="D72" s="1044"/>
      <c r="E72" s="1044"/>
      <c r="F72" s="1044"/>
      <c r="G72" s="1044"/>
      <c r="H72" s="1044"/>
      <c r="I72" s="1044"/>
      <c r="J72" s="1044"/>
      <c r="K72" s="1044"/>
      <c r="L72" s="1044"/>
      <c r="M72" s="1044"/>
      <c r="N72" s="1044"/>
      <c r="O72" s="1044"/>
      <c r="P72" s="1045"/>
      <c r="Q72" s="1046">
        <v>746063</v>
      </c>
      <c r="R72" s="1040"/>
      <c r="S72" s="1040"/>
      <c r="T72" s="1040"/>
      <c r="U72" s="1040"/>
      <c r="V72" s="1040">
        <v>728195</v>
      </c>
      <c r="W72" s="1040"/>
      <c r="X72" s="1040"/>
      <c r="Y72" s="1040"/>
      <c r="Z72" s="1040"/>
      <c r="AA72" s="1040">
        <v>17868</v>
      </c>
      <c r="AB72" s="1040"/>
      <c r="AC72" s="1040"/>
      <c r="AD72" s="1040"/>
      <c r="AE72" s="1040"/>
      <c r="AF72" s="1040">
        <v>17868</v>
      </c>
      <c r="AG72" s="1040"/>
      <c r="AH72" s="1040"/>
      <c r="AI72" s="1040"/>
      <c r="AJ72" s="1040"/>
      <c r="AK72" s="1040">
        <v>6780</v>
      </c>
      <c r="AL72" s="1040"/>
      <c r="AM72" s="1040"/>
      <c r="AN72" s="1040"/>
      <c r="AO72" s="1040"/>
      <c r="AP72" s="1050" t="s">
        <v>512</v>
      </c>
      <c r="AQ72" s="1048"/>
      <c r="AR72" s="1048"/>
      <c r="AS72" s="1048"/>
      <c r="AT72" s="1049"/>
      <c r="AU72" s="1050" t="s">
        <v>512</v>
      </c>
      <c r="AV72" s="1048"/>
      <c r="AW72" s="1048"/>
      <c r="AX72" s="1048"/>
      <c r="AY72" s="1049"/>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578</v>
      </c>
      <c r="C73" s="1044"/>
      <c r="D73" s="1044"/>
      <c r="E73" s="1044"/>
      <c r="F73" s="1044"/>
      <c r="G73" s="1044"/>
      <c r="H73" s="1044"/>
      <c r="I73" s="1044"/>
      <c r="J73" s="1044"/>
      <c r="K73" s="1044"/>
      <c r="L73" s="1044"/>
      <c r="M73" s="1044"/>
      <c r="N73" s="1044"/>
      <c r="O73" s="1044"/>
      <c r="P73" s="1045"/>
      <c r="Q73" s="1046">
        <v>13115</v>
      </c>
      <c r="R73" s="1040"/>
      <c r="S73" s="1040"/>
      <c r="T73" s="1040"/>
      <c r="U73" s="1040"/>
      <c r="V73" s="1040">
        <v>12314</v>
      </c>
      <c r="W73" s="1040"/>
      <c r="X73" s="1040"/>
      <c r="Y73" s="1040"/>
      <c r="Z73" s="1040"/>
      <c r="AA73" s="1040">
        <v>801</v>
      </c>
      <c r="AB73" s="1040"/>
      <c r="AC73" s="1040"/>
      <c r="AD73" s="1040"/>
      <c r="AE73" s="1040"/>
      <c r="AF73" s="1040">
        <v>801</v>
      </c>
      <c r="AG73" s="1040"/>
      <c r="AH73" s="1040"/>
      <c r="AI73" s="1040"/>
      <c r="AJ73" s="1040"/>
      <c r="AK73" s="1040" t="s">
        <v>512</v>
      </c>
      <c r="AL73" s="1040"/>
      <c r="AM73" s="1040"/>
      <c r="AN73" s="1040"/>
      <c r="AO73" s="1040"/>
      <c r="AP73" s="1040" t="s">
        <v>512</v>
      </c>
      <c r="AQ73" s="1040"/>
      <c r="AR73" s="1040"/>
      <c r="AS73" s="1040"/>
      <c r="AT73" s="1040"/>
      <c r="AU73" s="1040" t="s">
        <v>512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579</v>
      </c>
      <c r="C74" s="1044"/>
      <c r="D74" s="1044"/>
      <c r="E74" s="1044"/>
      <c r="F74" s="1044"/>
      <c r="G74" s="1044"/>
      <c r="H74" s="1044"/>
      <c r="I74" s="1044"/>
      <c r="J74" s="1044"/>
      <c r="K74" s="1044"/>
      <c r="L74" s="1044"/>
      <c r="M74" s="1044"/>
      <c r="N74" s="1044"/>
      <c r="O74" s="1044"/>
      <c r="P74" s="1045"/>
      <c r="Q74" s="1046">
        <v>133</v>
      </c>
      <c r="R74" s="1040"/>
      <c r="S74" s="1040"/>
      <c r="T74" s="1040"/>
      <c r="U74" s="1040"/>
      <c r="V74" s="1040">
        <v>132</v>
      </c>
      <c r="W74" s="1040"/>
      <c r="X74" s="1040"/>
      <c r="Y74" s="1040"/>
      <c r="Z74" s="1040"/>
      <c r="AA74" s="1040">
        <v>1</v>
      </c>
      <c r="AB74" s="1040"/>
      <c r="AC74" s="1040"/>
      <c r="AD74" s="1040"/>
      <c r="AE74" s="1040"/>
      <c r="AF74" s="1040">
        <v>1</v>
      </c>
      <c r="AG74" s="1040"/>
      <c r="AH74" s="1040"/>
      <c r="AI74" s="1040"/>
      <c r="AJ74" s="1040"/>
      <c r="AK74" s="1040" t="s">
        <v>512</v>
      </c>
      <c r="AL74" s="1040"/>
      <c r="AM74" s="1040"/>
      <c r="AN74" s="1040"/>
      <c r="AO74" s="1040"/>
      <c r="AP74" s="1040" t="s">
        <v>512</v>
      </c>
      <c r="AQ74" s="1040"/>
      <c r="AR74" s="1040"/>
      <c r="AS74" s="1040"/>
      <c r="AT74" s="1040"/>
      <c r="AU74" s="1040" t="s">
        <v>512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580</v>
      </c>
      <c r="C75" s="1044"/>
      <c r="D75" s="1044"/>
      <c r="E75" s="1044"/>
      <c r="F75" s="1044"/>
      <c r="G75" s="1044"/>
      <c r="H75" s="1044"/>
      <c r="I75" s="1044"/>
      <c r="J75" s="1044"/>
      <c r="K75" s="1044"/>
      <c r="L75" s="1044"/>
      <c r="M75" s="1044"/>
      <c r="N75" s="1044"/>
      <c r="O75" s="1044"/>
      <c r="P75" s="1045"/>
      <c r="Q75" s="1047">
        <v>11</v>
      </c>
      <c r="R75" s="1048"/>
      <c r="S75" s="1048"/>
      <c r="T75" s="1048"/>
      <c r="U75" s="1049"/>
      <c r="V75" s="1050">
        <v>10</v>
      </c>
      <c r="W75" s="1048"/>
      <c r="X75" s="1048"/>
      <c r="Y75" s="1048"/>
      <c r="Z75" s="1049"/>
      <c r="AA75" s="1050">
        <v>1</v>
      </c>
      <c r="AB75" s="1048"/>
      <c r="AC75" s="1048"/>
      <c r="AD75" s="1048"/>
      <c r="AE75" s="1049"/>
      <c r="AF75" s="1050">
        <v>1</v>
      </c>
      <c r="AG75" s="1048"/>
      <c r="AH75" s="1048"/>
      <c r="AI75" s="1048"/>
      <c r="AJ75" s="1049"/>
      <c r="AK75" s="1050">
        <v>1</v>
      </c>
      <c r="AL75" s="1048"/>
      <c r="AM75" s="1048"/>
      <c r="AN75" s="1048"/>
      <c r="AO75" s="1049"/>
      <c r="AP75" s="1040" t="s">
        <v>512</v>
      </c>
      <c r="AQ75" s="1040"/>
      <c r="AR75" s="1040"/>
      <c r="AS75" s="1040"/>
      <c r="AT75" s="1040"/>
      <c r="AU75" s="1040" t="s">
        <v>512</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581</v>
      </c>
      <c r="C76" s="1044"/>
      <c r="D76" s="1044"/>
      <c r="E76" s="1044"/>
      <c r="F76" s="1044"/>
      <c r="G76" s="1044"/>
      <c r="H76" s="1044"/>
      <c r="I76" s="1044"/>
      <c r="J76" s="1044"/>
      <c r="K76" s="1044"/>
      <c r="L76" s="1044"/>
      <c r="M76" s="1044"/>
      <c r="N76" s="1044"/>
      <c r="O76" s="1044"/>
      <c r="P76" s="1045"/>
      <c r="Q76" s="1047">
        <v>22</v>
      </c>
      <c r="R76" s="1048"/>
      <c r="S76" s="1048"/>
      <c r="T76" s="1048"/>
      <c r="U76" s="1049"/>
      <c r="V76" s="1050">
        <v>21</v>
      </c>
      <c r="W76" s="1048"/>
      <c r="X76" s="1048"/>
      <c r="Y76" s="1048"/>
      <c r="Z76" s="1049"/>
      <c r="AA76" s="1050">
        <v>1</v>
      </c>
      <c r="AB76" s="1048"/>
      <c r="AC76" s="1048"/>
      <c r="AD76" s="1048"/>
      <c r="AE76" s="1049"/>
      <c r="AF76" s="1050">
        <v>1</v>
      </c>
      <c r="AG76" s="1048"/>
      <c r="AH76" s="1048"/>
      <c r="AI76" s="1048"/>
      <c r="AJ76" s="1049"/>
      <c r="AK76" s="1040" t="s">
        <v>512</v>
      </c>
      <c r="AL76" s="1040"/>
      <c r="AM76" s="1040"/>
      <c r="AN76" s="1040"/>
      <c r="AO76" s="1040"/>
      <c r="AP76" s="1040" t="s">
        <v>512</v>
      </c>
      <c r="AQ76" s="1040"/>
      <c r="AR76" s="1040"/>
      <c r="AS76" s="1040"/>
      <c r="AT76" s="1040"/>
      <c r="AU76" s="1040" t="s">
        <v>512</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386</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AF68+AF69+AF70+AF71+AF72+AF73+AF74+AF75+AF76</f>
        <v>18849</v>
      </c>
      <c r="AG88" s="1028"/>
      <c r="AH88" s="1028"/>
      <c r="AI88" s="1028"/>
      <c r="AJ88" s="1028"/>
      <c r="AK88" s="1032"/>
      <c r="AL88" s="1032"/>
      <c r="AM88" s="1032"/>
      <c r="AN88" s="1032"/>
      <c r="AO88" s="1032"/>
      <c r="AP88" s="1028">
        <f>AP68</f>
        <v>328</v>
      </c>
      <c r="AQ88" s="1028"/>
      <c r="AR88" s="1028"/>
      <c r="AS88" s="1028"/>
      <c r="AT88" s="1028"/>
      <c r="AU88" s="1028">
        <f>AU68</f>
        <v>69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304</v>
      </c>
      <c r="AG109" s="963"/>
      <c r="AH109" s="963"/>
      <c r="AI109" s="963"/>
      <c r="AJ109" s="964"/>
      <c r="AK109" s="965" t="s">
        <v>303</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304</v>
      </c>
      <c r="BW109" s="963"/>
      <c r="BX109" s="963"/>
      <c r="BY109" s="963"/>
      <c r="BZ109" s="964"/>
      <c r="CA109" s="965" t="s">
        <v>303</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304</v>
      </c>
      <c r="DM109" s="963"/>
      <c r="DN109" s="963"/>
      <c r="DO109" s="963"/>
      <c r="DP109" s="964"/>
      <c r="DQ109" s="965" t="s">
        <v>303</v>
      </c>
      <c r="DR109" s="963"/>
      <c r="DS109" s="963"/>
      <c r="DT109" s="963"/>
      <c r="DU109" s="964"/>
      <c r="DV109" s="965" t="s">
        <v>429</v>
      </c>
      <c r="DW109" s="963"/>
      <c r="DX109" s="963"/>
      <c r="DY109" s="963"/>
      <c r="DZ109" s="994"/>
    </row>
    <row r="110" spans="1:131" s="226" customFormat="1" ht="26.25" customHeight="1" x14ac:dyDescent="0.15">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847640</v>
      </c>
      <c r="AB110" s="956"/>
      <c r="AC110" s="956"/>
      <c r="AD110" s="956"/>
      <c r="AE110" s="957"/>
      <c r="AF110" s="958">
        <v>872177</v>
      </c>
      <c r="AG110" s="956"/>
      <c r="AH110" s="956"/>
      <c r="AI110" s="956"/>
      <c r="AJ110" s="957"/>
      <c r="AK110" s="958">
        <v>912269</v>
      </c>
      <c r="AL110" s="956"/>
      <c r="AM110" s="956"/>
      <c r="AN110" s="956"/>
      <c r="AO110" s="957"/>
      <c r="AP110" s="959">
        <v>21</v>
      </c>
      <c r="AQ110" s="960"/>
      <c r="AR110" s="960"/>
      <c r="AS110" s="960"/>
      <c r="AT110" s="961"/>
      <c r="AU110" s="995" t="s">
        <v>67</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10766172</v>
      </c>
      <c r="BR110" s="903"/>
      <c r="BS110" s="903"/>
      <c r="BT110" s="903"/>
      <c r="BU110" s="903"/>
      <c r="BV110" s="903">
        <v>11204478</v>
      </c>
      <c r="BW110" s="903"/>
      <c r="BX110" s="903"/>
      <c r="BY110" s="903"/>
      <c r="BZ110" s="903"/>
      <c r="CA110" s="903">
        <v>11271184</v>
      </c>
      <c r="CB110" s="903"/>
      <c r="CC110" s="903"/>
      <c r="CD110" s="903"/>
      <c r="CE110" s="903"/>
      <c r="CF110" s="927">
        <v>259.89999999999998</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174</v>
      </c>
      <c r="DH110" s="903"/>
      <c r="DI110" s="903"/>
      <c r="DJ110" s="903"/>
      <c r="DK110" s="903"/>
      <c r="DL110" s="903" t="s">
        <v>174</v>
      </c>
      <c r="DM110" s="903"/>
      <c r="DN110" s="903"/>
      <c r="DO110" s="903"/>
      <c r="DP110" s="903"/>
      <c r="DQ110" s="903" t="s">
        <v>174</v>
      </c>
      <c r="DR110" s="903"/>
      <c r="DS110" s="903"/>
      <c r="DT110" s="903"/>
      <c r="DU110" s="903"/>
      <c r="DV110" s="904" t="s">
        <v>174</v>
      </c>
      <c r="DW110" s="904"/>
      <c r="DX110" s="904"/>
      <c r="DY110" s="904"/>
      <c r="DZ110" s="905"/>
    </row>
    <row r="111" spans="1:131" s="226" customFormat="1" ht="26.25" customHeight="1" x14ac:dyDescent="0.15">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174</v>
      </c>
      <c r="AB111" s="984"/>
      <c r="AC111" s="984"/>
      <c r="AD111" s="984"/>
      <c r="AE111" s="985"/>
      <c r="AF111" s="986" t="s">
        <v>174</v>
      </c>
      <c r="AG111" s="984"/>
      <c r="AH111" s="984"/>
      <c r="AI111" s="984"/>
      <c r="AJ111" s="985"/>
      <c r="AK111" s="986" t="s">
        <v>174</v>
      </c>
      <c r="AL111" s="984"/>
      <c r="AM111" s="984"/>
      <c r="AN111" s="984"/>
      <c r="AO111" s="985"/>
      <c r="AP111" s="987" t="s">
        <v>174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v>705</v>
      </c>
      <c r="BR111" s="875"/>
      <c r="BS111" s="875"/>
      <c r="BT111" s="875"/>
      <c r="BU111" s="875"/>
      <c r="BV111" s="875">
        <v>349</v>
      </c>
      <c r="BW111" s="875"/>
      <c r="BX111" s="875"/>
      <c r="BY111" s="875"/>
      <c r="BZ111" s="875"/>
      <c r="CA111" s="875" t="s">
        <v>174</v>
      </c>
      <c r="CB111" s="875"/>
      <c r="CC111" s="875"/>
      <c r="CD111" s="875"/>
      <c r="CE111" s="875"/>
      <c r="CF111" s="936" t="s">
        <v>174</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174</v>
      </c>
      <c r="DH111" s="875"/>
      <c r="DI111" s="875"/>
      <c r="DJ111" s="875"/>
      <c r="DK111" s="875"/>
      <c r="DL111" s="875" t="s">
        <v>438</v>
      </c>
      <c r="DM111" s="875"/>
      <c r="DN111" s="875"/>
      <c r="DO111" s="875"/>
      <c r="DP111" s="875"/>
      <c r="DQ111" s="875" t="s">
        <v>174</v>
      </c>
      <c r="DR111" s="875"/>
      <c r="DS111" s="875"/>
      <c r="DT111" s="875"/>
      <c r="DU111" s="875"/>
      <c r="DV111" s="852" t="s">
        <v>174</v>
      </c>
      <c r="DW111" s="852"/>
      <c r="DX111" s="852"/>
      <c r="DY111" s="852"/>
      <c r="DZ111" s="853"/>
    </row>
    <row r="112" spans="1:131" s="226" customFormat="1" ht="26.25" customHeight="1" x14ac:dyDescent="0.15">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441</v>
      </c>
      <c r="AB112" s="838"/>
      <c r="AC112" s="838"/>
      <c r="AD112" s="838"/>
      <c r="AE112" s="839"/>
      <c r="AF112" s="840" t="s">
        <v>174</v>
      </c>
      <c r="AG112" s="838"/>
      <c r="AH112" s="838"/>
      <c r="AI112" s="838"/>
      <c r="AJ112" s="839"/>
      <c r="AK112" s="840" t="s">
        <v>174</v>
      </c>
      <c r="AL112" s="838"/>
      <c r="AM112" s="838"/>
      <c r="AN112" s="838"/>
      <c r="AO112" s="839"/>
      <c r="AP112" s="885" t="s">
        <v>174</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8298528</v>
      </c>
      <c r="BR112" s="875"/>
      <c r="BS112" s="875"/>
      <c r="BT112" s="875"/>
      <c r="BU112" s="875"/>
      <c r="BV112" s="875">
        <v>8009760</v>
      </c>
      <c r="BW112" s="875"/>
      <c r="BX112" s="875"/>
      <c r="BY112" s="875"/>
      <c r="BZ112" s="875"/>
      <c r="CA112" s="875">
        <v>7447314</v>
      </c>
      <c r="CB112" s="875"/>
      <c r="CC112" s="875"/>
      <c r="CD112" s="875"/>
      <c r="CE112" s="875"/>
      <c r="CF112" s="936">
        <v>171.7</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441</v>
      </c>
      <c r="DH112" s="875"/>
      <c r="DI112" s="875"/>
      <c r="DJ112" s="875"/>
      <c r="DK112" s="875"/>
      <c r="DL112" s="875" t="s">
        <v>174</v>
      </c>
      <c r="DM112" s="875"/>
      <c r="DN112" s="875"/>
      <c r="DO112" s="875"/>
      <c r="DP112" s="875"/>
      <c r="DQ112" s="875" t="s">
        <v>174</v>
      </c>
      <c r="DR112" s="875"/>
      <c r="DS112" s="875"/>
      <c r="DT112" s="875"/>
      <c r="DU112" s="875"/>
      <c r="DV112" s="852" t="s">
        <v>441</v>
      </c>
      <c r="DW112" s="852"/>
      <c r="DX112" s="852"/>
      <c r="DY112" s="852"/>
      <c r="DZ112" s="853"/>
    </row>
    <row r="113" spans="1:130" s="226" customFormat="1" ht="26.25" customHeight="1" x14ac:dyDescent="0.15">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483111</v>
      </c>
      <c r="AB113" s="984"/>
      <c r="AC113" s="984"/>
      <c r="AD113" s="984"/>
      <c r="AE113" s="985"/>
      <c r="AF113" s="986">
        <v>512845</v>
      </c>
      <c r="AG113" s="984"/>
      <c r="AH113" s="984"/>
      <c r="AI113" s="984"/>
      <c r="AJ113" s="985"/>
      <c r="AK113" s="986">
        <v>471972</v>
      </c>
      <c r="AL113" s="984"/>
      <c r="AM113" s="984"/>
      <c r="AN113" s="984"/>
      <c r="AO113" s="985"/>
      <c r="AP113" s="987">
        <v>10.9</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107382</v>
      </c>
      <c r="BR113" s="875"/>
      <c r="BS113" s="875"/>
      <c r="BT113" s="875"/>
      <c r="BU113" s="875"/>
      <c r="BV113" s="875">
        <v>88328</v>
      </c>
      <c r="BW113" s="875"/>
      <c r="BX113" s="875"/>
      <c r="BY113" s="875"/>
      <c r="BZ113" s="875"/>
      <c r="CA113" s="875">
        <v>69143</v>
      </c>
      <c r="CB113" s="875"/>
      <c r="CC113" s="875"/>
      <c r="CD113" s="875"/>
      <c r="CE113" s="875"/>
      <c r="CF113" s="936">
        <v>1.6</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174</v>
      </c>
      <c r="DH113" s="838"/>
      <c r="DI113" s="838"/>
      <c r="DJ113" s="838"/>
      <c r="DK113" s="839"/>
      <c r="DL113" s="840" t="s">
        <v>174</v>
      </c>
      <c r="DM113" s="838"/>
      <c r="DN113" s="838"/>
      <c r="DO113" s="838"/>
      <c r="DP113" s="839"/>
      <c r="DQ113" s="840" t="s">
        <v>441</v>
      </c>
      <c r="DR113" s="838"/>
      <c r="DS113" s="838"/>
      <c r="DT113" s="838"/>
      <c r="DU113" s="839"/>
      <c r="DV113" s="885" t="s">
        <v>441</v>
      </c>
      <c r="DW113" s="886"/>
      <c r="DX113" s="886"/>
      <c r="DY113" s="886"/>
      <c r="DZ113" s="887"/>
    </row>
    <row r="114" spans="1:130" s="226" customFormat="1" ht="26.25" customHeight="1" x14ac:dyDescent="0.15">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56885</v>
      </c>
      <c r="AB114" s="838"/>
      <c r="AC114" s="838"/>
      <c r="AD114" s="838"/>
      <c r="AE114" s="839"/>
      <c r="AF114" s="840">
        <v>19753</v>
      </c>
      <c r="AG114" s="838"/>
      <c r="AH114" s="838"/>
      <c r="AI114" s="838"/>
      <c r="AJ114" s="839"/>
      <c r="AK114" s="840">
        <v>19753</v>
      </c>
      <c r="AL114" s="838"/>
      <c r="AM114" s="838"/>
      <c r="AN114" s="838"/>
      <c r="AO114" s="839"/>
      <c r="AP114" s="885">
        <v>0.5</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1165673</v>
      </c>
      <c r="BR114" s="875"/>
      <c r="BS114" s="875"/>
      <c r="BT114" s="875"/>
      <c r="BU114" s="875"/>
      <c r="BV114" s="875">
        <v>1145053</v>
      </c>
      <c r="BW114" s="875"/>
      <c r="BX114" s="875"/>
      <c r="BY114" s="875"/>
      <c r="BZ114" s="875"/>
      <c r="CA114" s="875">
        <v>1083569</v>
      </c>
      <c r="CB114" s="875"/>
      <c r="CC114" s="875"/>
      <c r="CD114" s="875"/>
      <c r="CE114" s="875"/>
      <c r="CF114" s="936">
        <v>25</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174</v>
      </c>
      <c r="DH114" s="838"/>
      <c r="DI114" s="838"/>
      <c r="DJ114" s="838"/>
      <c r="DK114" s="839"/>
      <c r="DL114" s="840" t="s">
        <v>174</v>
      </c>
      <c r="DM114" s="838"/>
      <c r="DN114" s="838"/>
      <c r="DO114" s="838"/>
      <c r="DP114" s="839"/>
      <c r="DQ114" s="840" t="s">
        <v>450</v>
      </c>
      <c r="DR114" s="838"/>
      <c r="DS114" s="838"/>
      <c r="DT114" s="838"/>
      <c r="DU114" s="839"/>
      <c r="DV114" s="885" t="s">
        <v>174</v>
      </c>
      <c r="DW114" s="886"/>
      <c r="DX114" s="886"/>
      <c r="DY114" s="886"/>
      <c r="DZ114" s="887"/>
    </row>
    <row r="115" spans="1:130" s="226" customFormat="1" ht="26.25" customHeight="1" x14ac:dyDescent="0.15">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364</v>
      </c>
      <c r="AB115" s="984"/>
      <c r="AC115" s="984"/>
      <c r="AD115" s="984"/>
      <c r="AE115" s="985"/>
      <c r="AF115" s="986">
        <v>356</v>
      </c>
      <c r="AG115" s="984"/>
      <c r="AH115" s="984"/>
      <c r="AI115" s="984"/>
      <c r="AJ115" s="985"/>
      <c r="AK115" s="986">
        <v>349</v>
      </c>
      <c r="AL115" s="984"/>
      <c r="AM115" s="984"/>
      <c r="AN115" s="984"/>
      <c r="AO115" s="985"/>
      <c r="AP115" s="987">
        <v>0</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174</v>
      </c>
      <c r="BR115" s="875"/>
      <c r="BS115" s="875"/>
      <c r="BT115" s="875"/>
      <c r="BU115" s="875"/>
      <c r="BV115" s="875" t="s">
        <v>174</v>
      </c>
      <c r="BW115" s="875"/>
      <c r="BX115" s="875"/>
      <c r="BY115" s="875"/>
      <c r="BZ115" s="875"/>
      <c r="CA115" s="875" t="s">
        <v>174</v>
      </c>
      <c r="CB115" s="875"/>
      <c r="CC115" s="875"/>
      <c r="CD115" s="875"/>
      <c r="CE115" s="875"/>
      <c r="CF115" s="936" t="s">
        <v>174</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174</v>
      </c>
      <c r="DH115" s="838"/>
      <c r="DI115" s="838"/>
      <c r="DJ115" s="838"/>
      <c r="DK115" s="839"/>
      <c r="DL115" s="840" t="s">
        <v>174</v>
      </c>
      <c r="DM115" s="838"/>
      <c r="DN115" s="838"/>
      <c r="DO115" s="838"/>
      <c r="DP115" s="839"/>
      <c r="DQ115" s="840" t="s">
        <v>174</v>
      </c>
      <c r="DR115" s="838"/>
      <c r="DS115" s="838"/>
      <c r="DT115" s="838"/>
      <c r="DU115" s="839"/>
      <c r="DV115" s="885" t="s">
        <v>438</v>
      </c>
      <c r="DW115" s="886"/>
      <c r="DX115" s="886"/>
      <c r="DY115" s="886"/>
      <c r="DZ115" s="887"/>
    </row>
    <row r="116" spans="1:130" s="226" customFormat="1" ht="26.25" customHeight="1" x14ac:dyDescent="0.15">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75</v>
      </c>
      <c r="AB116" s="838"/>
      <c r="AC116" s="838"/>
      <c r="AD116" s="838"/>
      <c r="AE116" s="839"/>
      <c r="AF116" s="840">
        <v>152</v>
      </c>
      <c r="AG116" s="838"/>
      <c r="AH116" s="838"/>
      <c r="AI116" s="838"/>
      <c r="AJ116" s="839"/>
      <c r="AK116" s="840">
        <v>139</v>
      </c>
      <c r="AL116" s="838"/>
      <c r="AM116" s="838"/>
      <c r="AN116" s="838"/>
      <c r="AO116" s="839"/>
      <c r="AP116" s="885">
        <v>0</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174</v>
      </c>
      <c r="BR116" s="875"/>
      <c r="BS116" s="875"/>
      <c r="BT116" s="875"/>
      <c r="BU116" s="875"/>
      <c r="BV116" s="875" t="s">
        <v>456</v>
      </c>
      <c r="BW116" s="875"/>
      <c r="BX116" s="875"/>
      <c r="BY116" s="875"/>
      <c r="BZ116" s="875"/>
      <c r="CA116" s="875" t="s">
        <v>174</v>
      </c>
      <c r="CB116" s="875"/>
      <c r="CC116" s="875"/>
      <c r="CD116" s="875"/>
      <c r="CE116" s="875"/>
      <c r="CF116" s="936" t="s">
        <v>174</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705</v>
      </c>
      <c r="DH116" s="838"/>
      <c r="DI116" s="838"/>
      <c r="DJ116" s="838"/>
      <c r="DK116" s="839"/>
      <c r="DL116" s="840">
        <v>349</v>
      </c>
      <c r="DM116" s="838"/>
      <c r="DN116" s="838"/>
      <c r="DO116" s="838"/>
      <c r="DP116" s="839"/>
      <c r="DQ116" s="840" t="s">
        <v>174</v>
      </c>
      <c r="DR116" s="838"/>
      <c r="DS116" s="838"/>
      <c r="DT116" s="838"/>
      <c r="DU116" s="839"/>
      <c r="DV116" s="885" t="s">
        <v>174</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1388075</v>
      </c>
      <c r="AB117" s="970"/>
      <c r="AC117" s="970"/>
      <c r="AD117" s="970"/>
      <c r="AE117" s="971"/>
      <c r="AF117" s="972">
        <v>1405283</v>
      </c>
      <c r="AG117" s="970"/>
      <c r="AH117" s="970"/>
      <c r="AI117" s="970"/>
      <c r="AJ117" s="971"/>
      <c r="AK117" s="972">
        <v>1404482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174</v>
      </c>
      <c r="BR117" s="875"/>
      <c r="BS117" s="875"/>
      <c r="BT117" s="875"/>
      <c r="BU117" s="875"/>
      <c r="BV117" s="875" t="s">
        <v>174</v>
      </c>
      <c r="BW117" s="875"/>
      <c r="BX117" s="875"/>
      <c r="BY117" s="875"/>
      <c r="BZ117" s="875"/>
      <c r="CA117" s="875" t="s">
        <v>460</v>
      </c>
      <c r="CB117" s="875"/>
      <c r="CC117" s="875"/>
      <c r="CD117" s="875"/>
      <c r="CE117" s="875"/>
      <c r="CF117" s="936" t="s">
        <v>174</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174</v>
      </c>
      <c r="DH117" s="838"/>
      <c r="DI117" s="838"/>
      <c r="DJ117" s="838"/>
      <c r="DK117" s="839"/>
      <c r="DL117" s="840" t="s">
        <v>174</v>
      </c>
      <c r="DM117" s="838"/>
      <c r="DN117" s="838"/>
      <c r="DO117" s="838"/>
      <c r="DP117" s="839"/>
      <c r="DQ117" s="840" t="s">
        <v>174</v>
      </c>
      <c r="DR117" s="838"/>
      <c r="DS117" s="838"/>
      <c r="DT117" s="838"/>
      <c r="DU117" s="839"/>
      <c r="DV117" s="885" t="s">
        <v>441</v>
      </c>
      <c r="DW117" s="886"/>
      <c r="DX117" s="886"/>
      <c r="DY117" s="886"/>
      <c r="DZ117" s="887"/>
    </row>
    <row r="118" spans="1:130" s="226" customFormat="1" ht="26.25" customHeight="1" x14ac:dyDescent="0.15">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304</v>
      </c>
      <c r="AG118" s="963"/>
      <c r="AH118" s="963"/>
      <c r="AI118" s="963"/>
      <c r="AJ118" s="964"/>
      <c r="AK118" s="965" t="s">
        <v>303</v>
      </c>
      <c r="AL118" s="963"/>
      <c r="AM118" s="963"/>
      <c r="AN118" s="963"/>
      <c r="AO118" s="964"/>
      <c r="AP118" s="966" t="s">
        <v>429</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174</v>
      </c>
      <c r="BR118" s="906"/>
      <c r="BS118" s="906"/>
      <c r="BT118" s="906"/>
      <c r="BU118" s="906"/>
      <c r="BV118" s="906" t="s">
        <v>174</v>
      </c>
      <c r="BW118" s="906"/>
      <c r="BX118" s="906"/>
      <c r="BY118" s="906"/>
      <c r="BZ118" s="906"/>
      <c r="CA118" s="906" t="s">
        <v>174</v>
      </c>
      <c r="CB118" s="906"/>
      <c r="CC118" s="906"/>
      <c r="CD118" s="906"/>
      <c r="CE118" s="906"/>
      <c r="CF118" s="936" t="s">
        <v>441</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174</v>
      </c>
      <c r="DH118" s="838"/>
      <c r="DI118" s="838"/>
      <c r="DJ118" s="838"/>
      <c r="DK118" s="839"/>
      <c r="DL118" s="840" t="s">
        <v>174</v>
      </c>
      <c r="DM118" s="838"/>
      <c r="DN118" s="838"/>
      <c r="DO118" s="838"/>
      <c r="DP118" s="839"/>
      <c r="DQ118" s="840" t="s">
        <v>174</v>
      </c>
      <c r="DR118" s="838"/>
      <c r="DS118" s="838"/>
      <c r="DT118" s="838"/>
      <c r="DU118" s="839"/>
      <c r="DV118" s="885" t="s">
        <v>174</v>
      </c>
      <c r="DW118" s="886"/>
      <c r="DX118" s="886"/>
      <c r="DY118" s="886"/>
      <c r="DZ118" s="887"/>
    </row>
    <row r="119" spans="1:130" s="226" customFormat="1" ht="26.25" customHeight="1" x14ac:dyDescent="0.15">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174</v>
      </c>
      <c r="AB119" s="956"/>
      <c r="AC119" s="956"/>
      <c r="AD119" s="956"/>
      <c r="AE119" s="957"/>
      <c r="AF119" s="958" t="s">
        <v>174</v>
      </c>
      <c r="AG119" s="956"/>
      <c r="AH119" s="956"/>
      <c r="AI119" s="956"/>
      <c r="AJ119" s="957"/>
      <c r="AK119" s="958" t="s">
        <v>456</v>
      </c>
      <c r="AL119" s="956"/>
      <c r="AM119" s="956"/>
      <c r="AN119" s="956"/>
      <c r="AO119" s="957"/>
      <c r="AP119" s="959" t="s">
        <v>174</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464</v>
      </c>
      <c r="BP119" s="939"/>
      <c r="BQ119" s="943">
        <v>20338460</v>
      </c>
      <c r="BR119" s="906"/>
      <c r="BS119" s="906"/>
      <c r="BT119" s="906"/>
      <c r="BU119" s="906"/>
      <c r="BV119" s="906">
        <v>20447968</v>
      </c>
      <c r="BW119" s="906"/>
      <c r="BX119" s="906"/>
      <c r="BY119" s="906"/>
      <c r="BZ119" s="906"/>
      <c r="CA119" s="906">
        <v>19871210</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174</v>
      </c>
      <c r="DH119" s="821"/>
      <c r="DI119" s="821"/>
      <c r="DJ119" s="821"/>
      <c r="DK119" s="822"/>
      <c r="DL119" s="823" t="s">
        <v>174</v>
      </c>
      <c r="DM119" s="821"/>
      <c r="DN119" s="821"/>
      <c r="DO119" s="821"/>
      <c r="DP119" s="822"/>
      <c r="DQ119" s="823" t="s">
        <v>174</v>
      </c>
      <c r="DR119" s="821"/>
      <c r="DS119" s="821"/>
      <c r="DT119" s="821"/>
      <c r="DU119" s="822"/>
      <c r="DV119" s="909" t="s">
        <v>174</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174</v>
      </c>
      <c r="AB120" s="838"/>
      <c r="AC120" s="838"/>
      <c r="AD120" s="838"/>
      <c r="AE120" s="839"/>
      <c r="AF120" s="840" t="s">
        <v>441</v>
      </c>
      <c r="AG120" s="838"/>
      <c r="AH120" s="838"/>
      <c r="AI120" s="838"/>
      <c r="AJ120" s="839"/>
      <c r="AK120" s="840" t="s">
        <v>174</v>
      </c>
      <c r="AL120" s="838"/>
      <c r="AM120" s="838"/>
      <c r="AN120" s="838"/>
      <c r="AO120" s="839"/>
      <c r="AP120" s="885" t="s">
        <v>174</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2017539</v>
      </c>
      <c r="BR120" s="903"/>
      <c r="BS120" s="903"/>
      <c r="BT120" s="903"/>
      <c r="BU120" s="903"/>
      <c r="BV120" s="903">
        <v>2130833</v>
      </c>
      <c r="BW120" s="903"/>
      <c r="BX120" s="903"/>
      <c r="BY120" s="903"/>
      <c r="BZ120" s="903"/>
      <c r="CA120" s="903">
        <v>2171452</v>
      </c>
      <c r="CB120" s="903"/>
      <c r="CC120" s="903"/>
      <c r="CD120" s="903"/>
      <c r="CE120" s="903"/>
      <c r="CF120" s="927">
        <v>50.1</v>
      </c>
      <c r="CG120" s="928"/>
      <c r="CH120" s="928"/>
      <c r="CI120" s="928"/>
      <c r="CJ120" s="928"/>
      <c r="CK120" s="929" t="s">
        <v>468</v>
      </c>
      <c r="CL120" s="913"/>
      <c r="CM120" s="913"/>
      <c r="CN120" s="913"/>
      <c r="CO120" s="914"/>
      <c r="CP120" s="933" t="s">
        <v>405</v>
      </c>
      <c r="CQ120" s="934"/>
      <c r="CR120" s="934"/>
      <c r="CS120" s="934"/>
      <c r="CT120" s="934"/>
      <c r="CU120" s="934"/>
      <c r="CV120" s="934"/>
      <c r="CW120" s="934"/>
      <c r="CX120" s="934"/>
      <c r="CY120" s="934"/>
      <c r="CZ120" s="934"/>
      <c r="DA120" s="934"/>
      <c r="DB120" s="934"/>
      <c r="DC120" s="934"/>
      <c r="DD120" s="934"/>
      <c r="DE120" s="934"/>
      <c r="DF120" s="935"/>
      <c r="DG120" s="922" t="s">
        <v>174</v>
      </c>
      <c r="DH120" s="903"/>
      <c r="DI120" s="903"/>
      <c r="DJ120" s="903"/>
      <c r="DK120" s="903"/>
      <c r="DL120" s="903">
        <v>6591725</v>
      </c>
      <c r="DM120" s="903"/>
      <c r="DN120" s="903"/>
      <c r="DO120" s="903"/>
      <c r="DP120" s="903"/>
      <c r="DQ120" s="903">
        <v>6153083</v>
      </c>
      <c r="DR120" s="903"/>
      <c r="DS120" s="903"/>
      <c r="DT120" s="903"/>
      <c r="DU120" s="903"/>
      <c r="DV120" s="904">
        <v>141.9</v>
      </c>
      <c r="DW120" s="904"/>
      <c r="DX120" s="904"/>
      <c r="DY120" s="904"/>
      <c r="DZ120" s="905"/>
    </row>
    <row r="121" spans="1:130" s="226" customFormat="1" ht="26.25" customHeight="1" x14ac:dyDescent="0.15">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174</v>
      </c>
      <c r="AB121" s="838"/>
      <c r="AC121" s="838"/>
      <c r="AD121" s="838"/>
      <c r="AE121" s="839"/>
      <c r="AF121" s="840" t="s">
        <v>460</v>
      </c>
      <c r="AG121" s="838"/>
      <c r="AH121" s="838"/>
      <c r="AI121" s="838"/>
      <c r="AJ121" s="839"/>
      <c r="AK121" s="840" t="s">
        <v>441</v>
      </c>
      <c r="AL121" s="838"/>
      <c r="AM121" s="838"/>
      <c r="AN121" s="838"/>
      <c r="AO121" s="839"/>
      <c r="AP121" s="885" t="s">
        <v>441</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166566</v>
      </c>
      <c r="BR121" s="875"/>
      <c r="BS121" s="875"/>
      <c r="BT121" s="875"/>
      <c r="BU121" s="875"/>
      <c r="BV121" s="875">
        <v>136423</v>
      </c>
      <c r="BW121" s="875"/>
      <c r="BX121" s="875"/>
      <c r="BY121" s="875"/>
      <c r="BZ121" s="875"/>
      <c r="CA121" s="875">
        <v>86228</v>
      </c>
      <c r="CB121" s="875"/>
      <c r="CC121" s="875"/>
      <c r="CD121" s="875"/>
      <c r="CE121" s="875"/>
      <c r="CF121" s="936">
        <v>2</v>
      </c>
      <c r="CG121" s="937"/>
      <c r="CH121" s="937"/>
      <c r="CI121" s="937"/>
      <c r="CJ121" s="937"/>
      <c r="CK121" s="930"/>
      <c r="CL121" s="916"/>
      <c r="CM121" s="916"/>
      <c r="CN121" s="916"/>
      <c r="CO121" s="917"/>
      <c r="CP121" s="896" t="s">
        <v>406</v>
      </c>
      <c r="CQ121" s="897"/>
      <c r="CR121" s="897"/>
      <c r="CS121" s="897"/>
      <c r="CT121" s="897"/>
      <c r="CU121" s="897"/>
      <c r="CV121" s="897"/>
      <c r="CW121" s="897"/>
      <c r="CX121" s="897"/>
      <c r="CY121" s="897"/>
      <c r="CZ121" s="897"/>
      <c r="DA121" s="897"/>
      <c r="DB121" s="897"/>
      <c r="DC121" s="897"/>
      <c r="DD121" s="897"/>
      <c r="DE121" s="897"/>
      <c r="DF121" s="898"/>
      <c r="DG121" s="874" t="s">
        <v>174</v>
      </c>
      <c r="DH121" s="875"/>
      <c r="DI121" s="875"/>
      <c r="DJ121" s="875"/>
      <c r="DK121" s="875"/>
      <c r="DL121" s="875">
        <v>1371959</v>
      </c>
      <c r="DM121" s="875"/>
      <c r="DN121" s="875"/>
      <c r="DO121" s="875"/>
      <c r="DP121" s="875"/>
      <c r="DQ121" s="875">
        <v>1252934</v>
      </c>
      <c r="DR121" s="875"/>
      <c r="DS121" s="875"/>
      <c r="DT121" s="875"/>
      <c r="DU121" s="875"/>
      <c r="DV121" s="852">
        <v>28.9</v>
      </c>
      <c r="DW121" s="852"/>
      <c r="DX121" s="852"/>
      <c r="DY121" s="852"/>
      <c r="DZ121" s="853"/>
    </row>
    <row r="122" spans="1:130" s="226" customFormat="1" ht="26.25" customHeight="1" x14ac:dyDescent="0.15">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456</v>
      </c>
      <c r="AB122" s="838"/>
      <c r="AC122" s="838"/>
      <c r="AD122" s="838"/>
      <c r="AE122" s="839"/>
      <c r="AF122" s="840" t="s">
        <v>460</v>
      </c>
      <c r="AG122" s="838"/>
      <c r="AH122" s="838"/>
      <c r="AI122" s="838"/>
      <c r="AJ122" s="839"/>
      <c r="AK122" s="840" t="s">
        <v>174</v>
      </c>
      <c r="AL122" s="838"/>
      <c r="AM122" s="838"/>
      <c r="AN122" s="838"/>
      <c r="AO122" s="839"/>
      <c r="AP122" s="885" t="s">
        <v>174</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11551615</v>
      </c>
      <c r="BR122" s="906"/>
      <c r="BS122" s="906"/>
      <c r="BT122" s="906"/>
      <c r="BU122" s="906"/>
      <c r="BV122" s="906">
        <v>11881458</v>
      </c>
      <c r="BW122" s="906"/>
      <c r="BX122" s="906"/>
      <c r="BY122" s="906"/>
      <c r="BZ122" s="906"/>
      <c r="CA122" s="906">
        <v>11643101</v>
      </c>
      <c r="CB122" s="906"/>
      <c r="CC122" s="906"/>
      <c r="CD122" s="906"/>
      <c r="CE122" s="906"/>
      <c r="CF122" s="907">
        <v>268.5</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45841</v>
      </c>
      <c r="DH122" s="875"/>
      <c r="DI122" s="875"/>
      <c r="DJ122" s="875"/>
      <c r="DK122" s="875"/>
      <c r="DL122" s="875">
        <v>46076</v>
      </c>
      <c r="DM122" s="875"/>
      <c r="DN122" s="875"/>
      <c r="DO122" s="875"/>
      <c r="DP122" s="875"/>
      <c r="DQ122" s="875">
        <v>41297</v>
      </c>
      <c r="DR122" s="875"/>
      <c r="DS122" s="875"/>
      <c r="DT122" s="875"/>
      <c r="DU122" s="875"/>
      <c r="DV122" s="852">
        <v>1</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364</v>
      </c>
      <c r="AB123" s="838"/>
      <c r="AC123" s="838"/>
      <c r="AD123" s="838"/>
      <c r="AE123" s="839"/>
      <c r="AF123" s="840">
        <v>356</v>
      </c>
      <c r="AG123" s="838"/>
      <c r="AH123" s="838"/>
      <c r="AI123" s="838"/>
      <c r="AJ123" s="839"/>
      <c r="AK123" s="840">
        <v>349</v>
      </c>
      <c r="AL123" s="838"/>
      <c r="AM123" s="838"/>
      <c r="AN123" s="838"/>
      <c r="AO123" s="839"/>
      <c r="AP123" s="885">
        <v>0</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473</v>
      </c>
      <c r="BP123" s="939"/>
      <c r="BQ123" s="893">
        <v>13735720</v>
      </c>
      <c r="BR123" s="894"/>
      <c r="BS123" s="894"/>
      <c r="BT123" s="894"/>
      <c r="BU123" s="894"/>
      <c r="BV123" s="894">
        <v>14148714</v>
      </c>
      <c r="BW123" s="894"/>
      <c r="BX123" s="894"/>
      <c r="BY123" s="894"/>
      <c r="BZ123" s="894"/>
      <c r="CA123" s="894">
        <v>13900781</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t="s">
        <v>174</v>
      </c>
      <c r="DH123" s="838"/>
      <c r="DI123" s="838"/>
      <c r="DJ123" s="838"/>
      <c r="DK123" s="839"/>
      <c r="DL123" s="840" t="s">
        <v>174</v>
      </c>
      <c r="DM123" s="838"/>
      <c r="DN123" s="838"/>
      <c r="DO123" s="838"/>
      <c r="DP123" s="839"/>
      <c r="DQ123" s="840" t="s">
        <v>174</v>
      </c>
      <c r="DR123" s="838"/>
      <c r="DS123" s="838"/>
      <c r="DT123" s="838"/>
      <c r="DU123" s="839"/>
      <c r="DV123" s="885" t="s">
        <v>174</v>
      </c>
      <c r="DW123" s="886"/>
      <c r="DX123" s="886"/>
      <c r="DY123" s="886"/>
      <c r="DZ123" s="887"/>
    </row>
    <row r="124" spans="1:130" s="226" customFormat="1" ht="26.25" customHeight="1" thickBot="1" x14ac:dyDescent="0.2">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174</v>
      </c>
      <c r="AB124" s="838"/>
      <c r="AC124" s="838"/>
      <c r="AD124" s="838"/>
      <c r="AE124" s="839"/>
      <c r="AF124" s="840" t="s">
        <v>174</v>
      </c>
      <c r="AG124" s="838"/>
      <c r="AH124" s="838"/>
      <c r="AI124" s="838"/>
      <c r="AJ124" s="839"/>
      <c r="AK124" s="840" t="s">
        <v>174</v>
      </c>
      <c r="AL124" s="838"/>
      <c r="AM124" s="838"/>
      <c r="AN124" s="838"/>
      <c r="AO124" s="839"/>
      <c r="AP124" s="885" t="s">
        <v>174</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153.9</v>
      </c>
      <c r="BR124" s="892"/>
      <c r="BS124" s="892"/>
      <c r="BT124" s="892"/>
      <c r="BU124" s="892"/>
      <c r="BV124" s="892">
        <v>143.6</v>
      </c>
      <c r="BW124" s="892"/>
      <c r="BX124" s="892"/>
      <c r="BY124" s="892"/>
      <c r="BZ124" s="892"/>
      <c r="CA124" s="892">
        <v>137.6</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8252687</v>
      </c>
      <c r="DH124" s="821"/>
      <c r="DI124" s="821"/>
      <c r="DJ124" s="821"/>
      <c r="DK124" s="822"/>
      <c r="DL124" s="823" t="s">
        <v>174</v>
      </c>
      <c r="DM124" s="821"/>
      <c r="DN124" s="821"/>
      <c r="DO124" s="821"/>
      <c r="DP124" s="822"/>
      <c r="DQ124" s="823" t="s">
        <v>174</v>
      </c>
      <c r="DR124" s="821"/>
      <c r="DS124" s="821"/>
      <c r="DT124" s="821"/>
      <c r="DU124" s="822"/>
      <c r="DV124" s="909" t="s">
        <v>174</v>
      </c>
      <c r="DW124" s="910"/>
      <c r="DX124" s="910"/>
      <c r="DY124" s="910"/>
      <c r="DZ124" s="911"/>
    </row>
    <row r="125" spans="1:130" s="226" customFormat="1" ht="26.25" customHeight="1" x14ac:dyDescent="0.15">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174</v>
      </c>
      <c r="AB125" s="838"/>
      <c r="AC125" s="838"/>
      <c r="AD125" s="838"/>
      <c r="AE125" s="839"/>
      <c r="AF125" s="840" t="s">
        <v>174</v>
      </c>
      <c r="AG125" s="838"/>
      <c r="AH125" s="838"/>
      <c r="AI125" s="838"/>
      <c r="AJ125" s="839"/>
      <c r="AK125" s="840" t="s">
        <v>174</v>
      </c>
      <c r="AL125" s="838"/>
      <c r="AM125" s="838"/>
      <c r="AN125" s="838"/>
      <c r="AO125" s="839"/>
      <c r="AP125" s="885" t="s">
        <v>174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174</v>
      </c>
      <c r="DH125" s="903"/>
      <c r="DI125" s="903"/>
      <c r="DJ125" s="903"/>
      <c r="DK125" s="903"/>
      <c r="DL125" s="903" t="s">
        <v>450</v>
      </c>
      <c r="DM125" s="903"/>
      <c r="DN125" s="903"/>
      <c r="DO125" s="903"/>
      <c r="DP125" s="903"/>
      <c r="DQ125" s="903" t="s">
        <v>174</v>
      </c>
      <c r="DR125" s="903"/>
      <c r="DS125" s="903"/>
      <c r="DT125" s="903"/>
      <c r="DU125" s="903"/>
      <c r="DV125" s="904" t="s">
        <v>174</v>
      </c>
      <c r="DW125" s="904"/>
      <c r="DX125" s="904"/>
      <c r="DY125" s="904"/>
      <c r="DZ125" s="905"/>
    </row>
    <row r="126" spans="1:130" s="226" customFormat="1" ht="26.25" customHeight="1" thickBot="1" x14ac:dyDescent="0.2">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174</v>
      </c>
      <c r="AB126" s="838"/>
      <c r="AC126" s="838"/>
      <c r="AD126" s="838"/>
      <c r="AE126" s="839"/>
      <c r="AF126" s="840" t="s">
        <v>174</v>
      </c>
      <c r="AG126" s="838"/>
      <c r="AH126" s="838"/>
      <c r="AI126" s="838"/>
      <c r="AJ126" s="839"/>
      <c r="AK126" s="840" t="s">
        <v>174</v>
      </c>
      <c r="AL126" s="838"/>
      <c r="AM126" s="838"/>
      <c r="AN126" s="838"/>
      <c r="AO126" s="839"/>
      <c r="AP126" s="885" t="s">
        <v>174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174</v>
      </c>
      <c r="DH126" s="875"/>
      <c r="DI126" s="875"/>
      <c r="DJ126" s="875"/>
      <c r="DK126" s="875"/>
      <c r="DL126" s="875" t="s">
        <v>174</v>
      </c>
      <c r="DM126" s="875"/>
      <c r="DN126" s="875"/>
      <c r="DO126" s="875"/>
      <c r="DP126" s="875"/>
      <c r="DQ126" s="875" t="s">
        <v>174</v>
      </c>
      <c r="DR126" s="875"/>
      <c r="DS126" s="875"/>
      <c r="DT126" s="875"/>
      <c r="DU126" s="875"/>
      <c r="DV126" s="852" t="s">
        <v>174</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174</v>
      </c>
      <c r="AB127" s="838"/>
      <c r="AC127" s="838"/>
      <c r="AD127" s="838"/>
      <c r="AE127" s="839"/>
      <c r="AF127" s="840" t="s">
        <v>174</v>
      </c>
      <c r="AG127" s="838"/>
      <c r="AH127" s="838"/>
      <c r="AI127" s="838"/>
      <c r="AJ127" s="839"/>
      <c r="AK127" s="840" t="s">
        <v>174</v>
      </c>
      <c r="AL127" s="838"/>
      <c r="AM127" s="838"/>
      <c r="AN127" s="838"/>
      <c r="AO127" s="839"/>
      <c r="AP127" s="885" t="s">
        <v>174</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174</v>
      </c>
      <c r="DH127" s="875"/>
      <c r="DI127" s="875"/>
      <c r="DJ127" s="875"/>
      <c r="DK127" s="875"/>
      <c r="DL127" s="875" t="s">
        <v>174</v>
      </c>
      <c r="DM127" s="875"/>
      <c r="DN127" s="875"/>
      <c r="DO127" s="875"/>
      <c r="DP127" s="875"/>
      <c r="DQ127" s="875" t="s">
        <v>174</v>
      </c>
      <c r="DR127" s="875"/>
      <c r="DS127" s="875"/>
      <c r="DT127" s="875"/>
      <c r="DU127" s="875"/>
      <c r="DV127" s="852" t="s">
        <v>174</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13009</v>
      </c>
      <c r="AB128" s="859"/>
      <c r="AC128" s="859"/>
      <c r="AD128" s="859"/>
      <c r="AE128" s="860"/>
      <c r="AF128" s="861">
        <v>10374</v>
      </c>
      <c r="AG128" s="859"/>
      <c r="AH128" s="859"/>
      <c r="AI128" s="859"/>
      <c r="AJ128" s="860"/>
      <c r="AK128" s="861">
        <v>4966</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174</v>
      </c>
      <c r="BG128" s="845"/>
      <c r="BH128" s="845"/>
      <c r="BI128" s="845"/>
      <c r="BJ128" s="845"/>
      <c r="BK128" s="845"/>
      <c r="BL128" s="868"/>
      <c r="BM128" s="844">
        <v>14.83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174</v>
      </c>
      <c r="DH128" s="849"/>
      <c r="DI128" s="849"/>
      <c r="DJ128" s="849"/>
      <c r="DK128" s="849"/>
      <c r="DL128" s="849" t="s">
        <v>174</v>
      </c>
      <c r="DM128" s="849"/>
      <c r="DN128" s="849"/>
      <c r="DO128" s="849"/>
      <c r="DP128" s="849"/>
      <c r="DQ128" s="849" t="s">
        <v>450</v>
      </c>
      <c r="DR128" s="849"/>
      <c r="DS128" s="849"/>
      <c r="DT128" s="849"/>
      <c r="DU128" s="849"/>
      <c r="DV128" s="850" t="s">
        <v>174</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5152454</v>
      </c>
      <c r="AB129" s="838"/>
      <c r="AC129" s="838"/>
      <c r="AD129" s="838"/>
      <c r="AE129" s="839"/>
      <c r="AF129" s="840">
        <v>5264279</v>
      </c>
      <c r="AG129" s="838"/>
      <c r="AH129" s="838"/>
      <c r="AI129" s="838"/>
      <c r="AJ129" s="839"/>
      <c r="AK129" s="840">
        <v>5264784</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174</v>
      </c>
      <c r="BG129" s="828"/>
      <c r="BH129" s="828"/>
      <c r="BI129" s="828"/>
      <c r="BJ129" s="828"/>
      <c r="BK129" s="828"/>
      <c r="BL129" s="829"/>
      <c r="BM129" s="827">
        <v>19.829999999999998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863402</v>
      </c>
      <c r="AB130" s="838"/>
      <c r="AC130" s="838"/>
      <c r="AD130" s="838"/>
      <c r="AE130" s="839"/>
      <c r="AF130" s="840">
        <v>879213</v>
      </c>
      <c r="AG130" s="838"/>
      <c r="AH130" s="838"/>
      <c r="AI130" s="838"/>
      <c r="AJ130" s="839"/>
      <c r="AK130" s="840">
        <v>927726</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11.5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4289052</v>
      </c>
      <c r="AB131" s="821"/>
      <c r="AC131" s="821"/>
      <c r="AD131" s="821"/>
      <c r="AE131" s="822"/>
      <c r="AF131" s="823">
        <v>4385066</v>
      </c>
      <c r="AG131" s="821"/>
      <c r="AH131" s="821"/>
      <c r="AI131" s="821"/>
      <c r="AJ131" s="822"/>
      <c r="AK131" s="823">
        <v>4337058</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137.6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11.929535939999999</v>
      </c>
      <c r="AB132" s="801"/>
      <c r="AC132" s="801"/>
      <c r="AD132" s="801"/>
      <c r="AE132" s="802"/>
      <c r="AF132" s="803">
        <v>11.760279089999999</v>
      </c>
      <c r="AG132" s="801"/>
      <c r="AH132" s="801"/>
      <c r="AI132" s="801"/>
      <c r="AJ132" s="802"/>
      <c r="AK132" s="803">
        <v>10.87811138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12.1</v>
      </c>
      <c r="AB133" s="780"/>
      <c r="AC133" s="780"/>
      <c r="AD133" s="780"/>
      <c r="AE133" s="781"/>
      <c r="AF133" s="779">
        <v>12</v>
      </c>
      <c r="AG133" s="780"/>
      <c r="AH133" s="780"/>
      <c r="AI133" s="780"/>
      <c r="AJ133" s="781"/>
      <c r="AK133" s="779">
        <v>11.5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j9g5cMagy2JNzGJjiq1ReCgKPII27bBqpy0c77oCffauX1HOaMEQ3Tz3fVANpMS8hMhqLI+E2AsE7txaytBww==" saltValue="BgL9VEcGTwhN+Axn8jAh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10"/>
  <sheetViews>
    <sheetView showGridLines="0" view="pageBreakPreview" zoomScale="80" zoomScaleNormal="85" zoomScaleSheetLayoutView="80" workbookViewId="0">
      <selection activeCell="BC74" sqref="BC7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jzMfDXVPk1hnPWytgaJXa8PoDncCugYfMrGpgP4c3XRJQl9MM5LvesUcPNNOxzvWYIGXml/TbRmRFJs3r9VNw==" saltValue="ecCIw9LyfLgG7Ce+IIDd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9ofl0ZeTkTKKiVXASoHUofxqgizy3aJPCiIa33h8IaQWXwg40ZjIP6K3Vc0FWecskeBEikVMNrhJwIhVhyynw==" saltValue="pY8JKoOEcLk++8+QqMlq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Z22"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4" t="s">
        <v>508</v>
      </c>
      <c r="AL9" s="1205"/>
      <c r="AM9" s="1205"/>
      <c r="AN9" s="1206"/>
      <c r="AO9" s="292">
        <v>1247519</v>
      </c>
      <c r="AP9" s="292">
        <v>64338</v>
      </c>
      <c r="AQ9" s="293">
        <v>81245</v>
      </c>
      <c r="AR9" s="294">
        <v>-20.8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4" t="s">
        <v>509</v>
      </c>
      <c r="AL10" s="1205"/>
      <c r="AM10" s="1205"/>
      <c r="AN10" s="1206"/>
      <c r="AO10" s="295">
        <v>129843</v>
      </c>
      <c r="AP10" s="295">
        <v>6696</v>
      </c>
      <c r="AQ10" s="296">
        <v>9012</v>
      </c>
      <c r="AR10" s="297">
        <v>-25.7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4" t="s">
        <v>510</v>
      </c>
      <c r="AL11" s="1205"/>
      <c r="AM11" s="1205"/>
      <c r="AN11" s="1206"/>
      <c r="AO11" s="295">
        <v>66905</v>
      </c>
      <c r="AP11" s="295">
        <v>3450</v>
      </c>
      <c r="AQ11" s="296">
        <v>11253</v>
      </c>
      <c r="AR11" s="297">
        <v>-69.3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4" t="s">
        <v>511</v>
      </c>
      <c r="AL12" s="1205"/>
      <c r="AM12" s="1205"/>
      <c r="AN12" s="1206"/>
      <c r="AO12" s="295" t="s">
        <v>512</v>
      </c>
      <c r="AP12" s="295" t="s">
        <v>512</v>
      </c>
      <c r="AQ12" s="296">
        <v>1349</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4" t="s">
        <v>513</v>
      </c>
      <c r="AL13" s="1205"/>
      <c r="AM13" s="1205"/>
      <c r="AN13" s="1206"/>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4" t="s">
        <v>514</v>
      </c>
      <c r="AL14" s="1205"/>
      <c r="AM14" s="1205"/>
      <c r="AN14" s="1206"/>
      <c r="AO14" s="295">
        <v>66557</v>
      </c>
      <c r="AP14" s="295">
        <v>3433</v>
      </c>
      <c r="AQ14" s="296">
        <v>5445</v>
      </c>
      <c r="AR14" s="297">
        <v>-37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4" t="s">
        <v>515</v>
      </c>
      <c r="AL15" s="1205"/>
      <c r="AM15" s="1205"/>
      <c r="AN15" s="1206"/>
      <c r="AO15" s="295">
        <v>40009</v>
      </c>
      <c r="AP15" s="295">
        <v>2063</v>
      </c>
      <c r="AQ15" s="296">
        <v>2659</v>
      </c>
      <c r="AR15" s="297">
        <v>-22.4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7" t="s">
        <v>516</v>
      </c>
      <c r="AL16" s="1208"/>
      <c r="AM16" s="1208"/>
      <c r="AN16" s="1209"/>
      <c r="AO16" s="295">
        <v>-130326</v>
      </c>
      <c r="AP16" s="295">
        <v>-6721</v>
      </c>
      <c r="AQ16" s="296">
        <v>-8172</v>
      </c>
      <c r="AR16" s="297">
        <v>-17.8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7" t="s">
        <v>183</v>
      </c>
      <c r="AL17" s="1208"/>
      <c r="AM17" s="1208"/>
      <c r="AN17" s="1209"/>
      <c r="AO17" s="295">
        <v>1420507</v>
      </c>
      <c r="AP17" s="295">
        <v>73260</v>
      </c>
      <c r="AQ17" s="296">
        <v>102791</v>
      </c>
      <c r="AR17" s="297">
        <v>-28.7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1" t="s">
        <v>521</v>
      </c>
      <c r="AL21" s="1202"/>
      <c r="AM21" s="1202"/>
      <c r="AN21" s="1203"/>
      <c r="AO21" s="307">
        <v>7.99</v>
      </c>
      <c r="AP21" s="308">
        <v>9.44</v>
      </c>
      <c r="AQ21" s="309">
        <v>-1.45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1" t="s">
        <v>522</v>
      </c>
      <c r="AL22" s="1202"/>
      <c r="AM22" s="1202"/>
      <c r="AN22" s="1203"/>
      <c r="AO22" s="312">
        <v>99.2</v>
      </c>
      <c r="AP22" s="313">
        <v>96.6</v>
      </c>
      <c r="AQ22" s="314">
        <v>2.6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2" t="s">
        <v>527</v>
      </c>
      <c r="AL32" s="1193"/>
      <c r="AM32" s="1193"/>
      <c r="AN32" s="1194"/>
      <c r="AO32" s="322">
        <v>912269</v>
      </c>
      <c r="AP32" s="322">
        <v>47048</v>
      </c>
      <c r="AQ32" s="323">
        <v>53655</v>
      </c>
      <c r="AR32" s="324">
        <v>-12.3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2" t="s">
        <v>528</v>
      </c>
      <c r="AL33" s="1193"/>
      <c r="AM33" s="1193"/>
      <c r="AN33" s="1194"/>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2" t="s">
        <v>529</v>
      </c>
      <c r="AL34" s="1193"/>
      <c r="AM34" s="1193"/>
      <c r="AN34" s="1194"/>
      <c r="AO34" s="322" t="s">
        <v>512</v>
      </c>
      <c r="AP34" s="322" t="s">
        <v>512</v>
      </c>
      <c r="AQ34" s="323">
        <v>68</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2" t="s">
        <v>530</v>
      </c>
      <c r="AL35" s="1193"/>
      <c r="AM35" s="1193"/>
      <c r="AN35" s="1194"/>
      <c r="AO35" s="322">
        <v>471972</v>
      </c>
      <c r="AP35" s="322">
        <v>24341</v>
      </c>
      <c r="AQ35" s="323">
        <v>21213</v>
      </c>
      <c r="AR35" s="324">
        <v>14.7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2" t="s">
        <v>531</v>
      </c>
      <c r="AL36" s="1193"/>
      <c r="AM36" s="1193"/>
      <c r="AN36" s="1194"/>
      <c r="AO36" s="322">
        <v>19753</v>
      </c>
      <c r="AP36" s="322">
        <v>1019</v>
      </c>
      <c r="AQ36" s="323">
        <v>3939</v>
      </c>
      <c r="AR36" s="324">
        <v>-74.099999999999994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2" t="s">
        <v>532</v>
      </c>
      <c r="AL37" s="1193"/>
      <c r="AM37" s="1193"/>
      <c r="AN37" s="1194"/>
      <c r="AO37" s="322">
        <v>349</v>
      </c>
      <c r="AP37" s="322">
        <v>18</v>
      </c>
      <c r="AQ37" s="323">
        <v>620</v>
      </c>
      <c r="AR37" s="324">
        <v>-97.1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5" t="s">
        <v>533</v>
      </c>
      <c r="AL38" s="1196"/>
      <c r="AM38" s="1196"/>
      <c r="AN38" s="1197"/>
      <c r="AO38" s="325">
        <v>139</v>
      </c>
      <c r="AP38" s="325">
        <v>7</v>
      </c>
      <c r="AQ38" s="326">
        <v>4</v>
      </c>
      <c r="AR38" s="314">
        <v>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5" t="s">
        <v>534</v>
      </c>
      <c r="AL39" s="1196"/>
      <c r="AM39" s="1196"/>
      <c r="AN39" s="1197"/>
      <c r="AO39" s="322">
        <v>-4966</v>
      </c>
      <c r="AP39" s="322">
        <v>-256</v>
      </c>
      <c r="AQ39" s="323">
        <v>-2084</v>
      </c>
      <c r="AR39" s="324">
        <v>-87.7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2" t="s">
        <v>535</v>
      </c>
      <c r="AL40" s="1193"/>
      <c r="AM40" s="1193"/>
      <c r="AN40" s="1194"/>
      <c r="AO40" s="322">
        <v>-927726</v>
      </c>
      <c r="AP40" s="322">
        <v>-47846</v>
      </c>
      <c r="AQ40" s="323">
        <v>-53215</v>
      </c>
      <c r="AR40" s="324">
        <v>-10.1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8" t="s">
        <v>298</v>
      </c>
      <c r="AL41" s="1199"/>
      <c r="AM41" s="1199"/>
      <c r="AN41" s="1200"/>
      <c r="AO41" s="322">
        <v>471790</v>
      </c>
      <c r="AP41" s="322">
        <v>24332</v>
      </c>
      <c r="AQ41" s="323">
        <v>24200</v>
      </c>
      <c r="AR41" s="324">
        <v>0.5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5" t="s">
        <v>503</v>
      </c>
      <c r="AN49" s="1187" t="s">
        <v>539</v>
      </c>
      <c r="AO49" s="1188"/>
      <c r="AP49" s="1188"/>
      <c r="AQ49" s="1188"/>
      <c r="AR49" s="1189"/>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6"/>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639807</v>
      </c>
      <c r="AN51" s="344">
        <v>32750</v>
      </c>
      <c r="AO51" s="345">
        <v>29.3</v>
      </c>
      <c r="AP51" s="346">
        <v>74444</v>
      </c>
      <c r="AQ51" s="347">
        <v>6.6</v>
      </c>
      <c r="AR51" s="348">
        <v>22.7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543201</v>
      </c>
      <c r="AN52" s="352">
        <v>27805</v>
      </c>
      <c r="AO52" s="353">
        <v>37.700000000000003</v>
      </c>
      <c r="AP52" s="354">
        <v>34175</v>
      </c>
      <c r="AQ52" s="355">
        <v>4.0999999999999996</v>
      </c>
      <c r="AR52" s="356">
        <v>33.6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1683266</v>
      </c>
      <c r="AN53" s="344">
        <v>85920</v>
      </c>
      <c r="AO53" s="345">
        <v>162.4</v>
      </c>
      <c r="AP53" s="346">
        <v>85205</v>
      </c>
      <c r="AQ53" s="347">
        <v>14.5</v>
      </c>
      <c r="AR53" s="348">
        <v>147.9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1141958</v>
      </c>
      <c r="AN54" s="352">
        <v>58290</v>
      </c>
      <c r="AO54" s="353">
        <v>109.6</v>
      </c>
      <c r="AP54" s="354">
        <v>38847</v>
      </c>
      <c r="AQ54" s="355">
        <v>13.7</v>
      </c>
      <c r="AR54" s="356">
        <v>95.9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1655011</v>
      </c>
      <c r="AN55" s="344">
        <v>84577</v>
      </c>
      <c r="AO55" s="345">
        <v>-1.6</v>
      </c>
      <c r="AP55" s="346">
        <v>77577</v>
      </c>
      <c r="AQ55" s="347">
        <v>-9</v>
      </c>
      <c r="AR55" s="348">
        <v>7.4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743523</v>
      </c>
      <c r="AN56" s="352">
        <v>37997</v>
      </c>
      <c r="AO56" s="353">
        <v>-34.799999999999997</v>
      </c>
      <c r="AP56" s="354">
        <v>40870</v>
      </c>
      <c r="AQ56" s="355">
        <v>5.2</v>
      </c>
      <c r="AR56" s="356">
        <v>-40</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1733226</v>
      </c>
      <c r="AN57" s="344">
        <v>88760</v>
      </c>
      <c r="AO57" s="345">
        <v>4.9000000000000004</v>
      </c>
      <c r="AP57" s="346">
        <v>115123</v>
      </c>
      <c r="AQ57" s="347">
        <v>48.4</v>
      </c>
      <c r="AR57" s="348">
        <v>-43.5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838888</v>
      </c>
      <c r="AN58" s="352">
        <v>42960</v>
      </c>
      <c r="AO58" s="353">
        <v>13.1</v>
      </c>
      <c r="AP58" s="354">
        <v>46026</v>
      </c>
      <c r="AQ58" s="355">
        <v>12.6</v>
      </c>
      <c r="AR58" s="356">
        <v>0.5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1316409</v>
      </c>
      <c r="AN59" s="344">
        <v>67891</v>
      </c>
      <c r="AO59" s="345">
        <v>-23.5</v>
      </c>
      <c r="AP59" s="346">
        <v>98899</v>
      </c>
      <c r="AQ59" s="347">
        <v>-14.1</v>
      </c>
      <c r="AR59" s="348">
        <v>-9.4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389017</v>
      </c>
      <c r="AN60" s="352">
        <v>20063</v>
      </c>
      <c r="AO60" s="353">
        <v>-53.3</v>
      </c>
      <c r="AP60" s="354">
        <v>43734</v>
      </c>
      <c r="AQ60" s="355">
        <v>-5</v>
      </c>
      <c r="AR60" s="356">
        <v>-48.3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1405544</v>
      </c>
      <c r="AN61" s="359">
        <v>71980</v>
      </c>
      <c r="AO61" s="360">
        <v>34.299999999999997</v>
      </c>
      <c r="AP61" s="361">
        <v>90250</v>
      </c>
      <c r="AQ61" s="362">
        <v>9.3000000000000007</v>
      </c>
      <c r="AR61" s="348">
        <v>25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731317</v>
      </c>
      <c r="AN62" s="352">
        <v>37423</v>
      </c>
      <c r="AO62" s="353">
        <v>14.5</v>
      </c>
      <c r="AP62" s="354">
        <v>40730</v>
      </c>
      <c r="AQ62" s="355">
        <v>6.1</v>
      </c>
      <c r="AR62" s="356">
        <v>8.4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5HI9SU4g/uNaaw7RVosIi8cWKzm5snhs2kvwUgsD12m5G1RHnYT2a4iGhe88z25knWPx0O8a2UIExGVdVy0wA==" saltValue="cIwQLntck+q9Lbu8LOzo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32"/>
  <sheetViews>
    <sheetView showGridLines="0" zoomScale="80" zoomScaleNormal="80" zoomScaleSheetLayoutView="55" workbookViewId="0">
      <selection activeCell="AG102" sqref="AG10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gz1FZXxAsTXrcXChjjae1d0cha9cJ/St1I0ptDiL+4A3HUr/VU5VUgCmejN1WHtI9tske1i5SRKleUO0kdcPA==" saltValue="koMMo7pg6iLvEWKHwZJh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32"/>
  <sheetViews>
    <sheetView showGridLines="0" zoomScale="90" zoomScaleNormal="90" zoomScaleSheetLayoutView="55" workbookViewId="0">
      <selection activeCell="AG103" sqref="AG10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fYstY/Nr4cZIY+O9qVkECLlPih9DbRK9UVljjSjyrY1N9ph4TNLwoXBiXlwY7QiFaKXT7smhP4oJdc6qiuwBA==" saltValue="1pFwf9O8aD5mCzdC81hH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3"/>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0" t="s">
        <v>3</v>
      </c>
      <c r="D47" s="1210"/>
      <c r="E47" s="1211"/>
      <c r="F47" s="11">
        <v>26.75</v>
      </c>
      <c r="G47" s="12">
        <v>25.34</v>
      </c>
      <c r="H47" s="12">
        <v>25.68</v>
      </c>
      <c r="I47" s="12">
        <v>26.12</v>
      </c>
      <c r="J47" s="13">
        <v>25.65</v>
      </c>
    </row>
    <row r="48" spans="2:10" ht="57.75" customHeight="1" x14ac:dyDescent="0.15">
      <c r="B48" s="14"/>
      <c r="C48" s="1212" t="s">
        <v>4</v>
      </c>
      <c r="D48" s="1212"/>
      <c r="E48" s="1213"/>
      <c r="F48" s="15">
        <v>3.56</v>
      </c>
      <c r="G48" s="16">
        <v>3.63</v>
      </c>
      <c r="H48" s="16">
        <v>2.95</v>
      </c>
      <c r="I48" s="16">
        <v>1.64</v>
      </c>
      <c r="J48" s="17">
        <v>4.09</v>
      </c>
    </row>
    <row r="49" spans="2:10" ht="57.75" customHeight="1" thickBot="1" x14ac:dyDescent="0.2">
      <c r="B49" s="18"/>
      <c r="C49" s="1214" t="s">
        <v>5</v>
      </c>
      <c r="D49" s="1214"/>
      <c r="E49" s="1215"/>
      <c r="F49" s="19">
        <v>5.14</v>
      </c>
      <c r="G49" s="20" t="s">
        <v>560</v>
      </c>
      <c r="H49" s="20">
        <v>0.32</v>
      </c>
      <c r="I49" s="20" t="s">
        <v>561</v>
      </c>
      <c r="J49" s="21">
        <v>1.98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A7t1CW2B5DHwaSW8C2+SvVgAN1AsrNeGm21ycx04U1IY7vXWXGGTlrs23Pq4G8+H0OH6KyVGuR9yhEkpdonVQ==" saltValue="6xdnfrFSPBTyTCoiH98t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2019-10-28T05:17:26Z</cp:lastPrinted>
  <dcterms:created xsi:type="dcterms:W3CDTF">2019-02-14T03:52:31Z</dcterms:created>
  <dcterms:modified xsi:type="dcterms:W3CDTF">2019-10-28T05:44:42Z</dcterms:modified>
</cp:coreProperties>
</file>