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00100913\Desktop\"/>
    </mc:Choice>
  </mc:AlternateContent>
  <bookViews>
    <workbookView xWindow="0" yWindow="0" windowWidth="17580" windowHeight="87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A28" i="12"/>
  <c r="AA29" i="12"/>
  <c r="AA30" i="12"/>
  <c r="AA31" i="12"/>
  <c r="AA32" i="12"/>
  <c r="AA34" i="12"/>
  <c r="AA35" i="12"/>
  <c r="AA36" i="12"/>
  <c r="AA37" i="12"/>
  <c r="AA33" i="12"/>
  <c r="AP23" i="12"/>
  <c r="AP63" i="12"/>
  <c r="BG35" i="10" l="1"/>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W39" i="10"/>
  <c r="BW40" i="10" s="1"/>
  <c r="BE39" i="10"/>
  <c r="AM39" i="10"/>
  <c r="U39" i="10"/>
  <c r="C39" i="10"/>
  <c r="CO38" i="10"/>
  <c r="BW38" i="10"/>
  <c r="BE38" i="10"/>
  <c r="AM38" i="10"/>
  <c r="C38" i="10"/>
  <c r="CO37" i="10"/>
  <c r="BW37" i="10"/>
  <c r="BE37" i="10"/>
  <c r="AM37" i="10"/>
  <c r="C37" i="10"/>
  <c r="CO36" i="10"/>
  <c r="BW36" i="10"/>
  <c r="BE36" i="10"/>
  <c r="C36" i="10"/>
  <c r="CO35" i="10"/>
  <c r="BW35" i="10"/>
  <c r="C35" i="10"/>
  <c r="CO34" i="10"/>
  <c r="BW34" i="10"/>
  <c r="U34" i="10"/>
  <c r="U35" i="10" s="1"/>
  <c r="C34" i="10"/>
  <c r="U36" i="10" l="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s="1"/>
</calcChain>
</file>

<file path=xl/sharedStrings.xml><?xml version="1.0" encoding="utf-8"?>
<sst xmlns="http://schemas.openxmlformats.org/spreadsheetml/2006/main" count="1059" uniqueCount="610">
  <si>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</si>
  <si>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</si>
  <si>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</si>
  <si>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</si>
  <si>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</si>
  <si>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</si>
  <si>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</si>
  <si>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</si>
  <si>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</si>
  <si>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</si>
  <si>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</si>
  <si>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</si>
  <si>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</si>
  <si>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</si>
  <si>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</si>
  <si>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</si>
  <si>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</si>
  <si>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</si>
  <si>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</si>
  <si>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</si>
  <si>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</si>
  <si>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</si>
  <si>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</si>
  <si>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</si>
  <si>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</si>
  <si>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</si>
  <si>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</si>
  <si>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</si>
  <si>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</si>
  <si>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</si>
  <si>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</si>
  <si>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</si>
  <si>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</si>
  <si>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</si>
  <si>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</si>
  <si>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</si>
  <si>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</si>
  <si>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</si>
  <si>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</si>
  <si>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</si>
  <si>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</si>
  <si>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</si>
  <si>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</si>
  <si>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</si>
  <si>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</si>
  <si>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</si>
  <si>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</si>
  <si>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</si>
  <si>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</si>
  <si>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</si>
  <si>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</si>
  <si>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</si>
  <si>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</si>
  <si>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</si>
  <si>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</si>
  <si>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</si>
  <si>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</si>
  <si>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</si>
  <si>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</si>
  <si>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</si>
  <si>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</si>
  <si>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</si>
  <si>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</si>
  <si>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</si>
  <si>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</si>
  <si>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</si>
  <si>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</si>
  <si>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</si>
  <si>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</si>
  <si>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</si>
  <si>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</si>
  <si>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</si>
  <si>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</si>
  <si>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</si>
  <si>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</si>
  <si>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</si>
  <si>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</si>
  <si>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</si>
  <si>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</si>
  <si>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</si>
  <si>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</si>
  <si>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</si>
  <si>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</si>
  <si>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</si>
  <si>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</si>
  <si>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</si>
  <si>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</si>
  <si>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</si>
  <si>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</si>
  <si>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</si>
  <si>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</si>
  <si>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</si>
  <si>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宍粟市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</si>
  <si>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</si>
  <si>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</si>
  <si>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</si>
  <si>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</si>
  <si>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</si>
  <si>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</si>
  <si>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</si>
  <si>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</si>
  <si>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</si>
  <si>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</si>
  <si>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</si>
  <si>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</si>
  <si>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</si>
  <si>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</si>
  <si>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</si>
  <si>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</si>
  <si>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</si>
  <si>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</si>
  <si>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</si>
  <si>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</si>
  <si>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</si>
  <si>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</si>
  <si>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</si>
  <si>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</si>
  <si>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</si>
  <si>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</si>
  <si>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</si>
  <si>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</si>
  <si>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</si>
  <si>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</si>
  <si>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</si>
  <si>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</si>
  <si>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</si>
  <si>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</si>
  <si>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</si>
  <si>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</si>
  <si>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</si>
  <si>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</si>
  <si>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</si>
  <si>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</si>
  <si>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</si>
  <si>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</si>
  <si>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</si>
  <si>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</si>
  <si>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</si>
  <si>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</si>
  <si>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</si>
  <si>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</si>
  <si>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</si>
  <si>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</si>
  <si>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</si>
  <si>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</si>
  <si>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</si>
  <si>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</si>
  <si>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</si>
  <si>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0"/>
  </si>
  <si>
    <t>うち日本人(％)</t>
    <phoneticPr fontId="5"/>
  </si>
  <si>
    <t>-1.8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</si>
  <si>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</si>
  <si>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</si>
  <si>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</si>
  <si>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</si>
  <si>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</si>
  <si>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</si>
  <si>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</si>
  <si>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</si>
  <si>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</si>
  <si>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</si>
  <si>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</si>
  <si>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</si>
  <si>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</si>
  <si>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</si>
  <si>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</si>
  <si>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</si>
  <si>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</si>
  <si>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</si>
  <si>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</si>
  <si>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</si>
  <si>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</si>
  <si>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</si>
  <si>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</si>
  <si>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</si>
  <si>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</si>
  <si>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</si>
  <si>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</si>
  <si>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</si>
  <si>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</si>
  <si>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</si>
  <si>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</si>
  <si>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</si>
  <si>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</si>
  <si>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</si>
  <si>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</si>
  <si>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</si>
  <si>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</si>
  <si>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</si>
  <si>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</si>
  <si>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</si>
  <si>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</si>
  <si>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</si>
  <si>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</si>
  <si>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</si>
  <si>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</si>
  <si>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</si>
  <si>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</si>
  <si>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</si>
  <si>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</si>
  <si>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</si>
  <si>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</si>
  <si>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</si>
  <si>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</si>
  <si>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</si>
  <si>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</si>
  <si>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</si>
  <si>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</si>
  <si>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</si>
  <si>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</si>
  <si>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</si>
  <si>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兵庫県宍粟市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</si>
  <si>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</si>
  <si>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</si>
  <si>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</si>
  <si>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</si>
  <si>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</si>
  <si>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</si>
  <si>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</si>
  <si>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</si>
  <si>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</si>
  <si>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</si>
  <si>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</si>
  <si>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</si>
  <si>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</si>
  <si>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</si>
  <si>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</si>
  <si>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</si>
  <si>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</si>
  <si>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</si>
  <si>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</si>
  <si>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</si>
  <si>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</si>
  <si>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</si>
  <si>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</si>
  <si>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</si>
  <si>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</si>
  <si>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</si>
  <si>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</si>
  <si>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</si>
  <si>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</si>
  <si>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</si>
  <si>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</si>
  <si>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</si>
  <si>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</si>
  <si>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</si>
  <si>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</si>
  <si>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</si>
  <si>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</si>
  <si>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</si>
  <si>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</si>
  <si>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</si>
  <si>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</si>
  <si>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</si>
  <si>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</si>
  <si>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</si>
  <si>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</si>
  <si>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</si>
  <si>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</si>
  <si>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</si>
  <si>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</si>
  <si>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</si>
  <si>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</si>
  <si>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</si>
  <si>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</si>
  <si>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</si>
  <si>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</si>
  <si>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</si>
  <si>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</si>
  <si>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</si>
  <si>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</si>
  <si>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</si>
  <si>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</si>
  <si>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</si>
  <si>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</si>
  <si>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</si>
  <si>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</si>
  <si>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</si>
  <si>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</si>
  <si>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</si>
  <si>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</si>
  <si>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</si>
  <si>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</si>
  <si>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</si>
  <si>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</si>
  <si>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</si>
  <si>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</si>
  <si>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</si>
  <si>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</si>
  <si>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</si>
  <si>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</si>
  <si>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</si>
  <si>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</si>
  <si>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</si>
  <si>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</si>
  <si>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</si>
  <si>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</si>
  <si>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</si>
  <si>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</si>
  <si>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</si>
  <si>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</si>
  <si>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</si>
  <si>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</si>
  <si>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</si>
  <si>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</si>
  <si>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</si>
  <si>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</si>
  <si>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</si>
  <si>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</si>
  <si>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</si>
  <si>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</si>
  <si>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</si>
  <si>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</si>
  <si>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</si>
  <si>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</si>
  <si>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</si>
  <si>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</si>
  <si>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</si>
  <si>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</si>
  <si>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</si>
  <si>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</si>
  <si>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</si>
  <si>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</si>
  <si>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</si>
  <si>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</si>
  <si>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</si>
  <si>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</si>
  <si>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</si>
  <si>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</si>
  <si>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</si>
  <si>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</si>
  <si>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</si>
  <si>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</si>
  <si>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</si>
  <si>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病院</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</si>
  <si>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</si>
  <si>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</si>
  <si>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</si>
  <si>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</si>
  <si>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</si>
  <si>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</si>
  <si>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</si>
  <si>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</si>
  <si>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</si>
  <si>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</si>
  <si>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</si>
  <si>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</si>
  <si>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</si>
  <si>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</si>
  <si>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</si>
  <si>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</si>
  <si>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</si>
  <si>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</si>
  <si>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</si>
  <si>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</si>
  <si>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</si>
  <si>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</si>
  <si>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</si>
  <si>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</si>
  <si>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</si>
  <si>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兵庫県宍粟市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</si>
  <si>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</si>
  <si>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</si>
  <si>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</si>
  <si>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</si>
  <si>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</si>
  <si>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</si>
  <si>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</si>
  <si>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</si>
  <si>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</si>
  <si>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</si>
  <si>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</si>
  <si>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</si>
  <si>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</si>
  <si>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</si>
  <si>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</si>
  <si>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</si>
  <si>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</si>
  <si>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</si>
  <si>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</si>
  <si>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</si>
  <si>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</si>
  <si>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</si>
  <si>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</si>
  <si>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</si>
  <si>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</si>
  <si>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</si>
  <si>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</si>
  <si>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</si>
  <si>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</si>
  <si>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</si>
  <si>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</si>
  <si>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</si>
  <si>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</si>
  <si>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</si>
  <si>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</si>
  <si>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国民健康保険診療所特別会計</t>
    <phoneticPr fontId="5"/>
  </si>
  <si>
    <t>介護保険事業特別会計</t>
    <phoneticPr fontId="5"/>
  </si>
  <si>
    <t>後期高齢者医療事業特別会計</t>
    <phoneticPr fontId="5"/>
  </si>
  <si>
    <t>訪問看護事業特別会計</t>
    <phoneticPr fontId="5"/>
  </si>
  <si>
    <t>水道事業特別会計</t>
    <phoneticPr fontId="5"/>
  </si>
  <si>
    <t>法適用企業</t>
    <phoneticPr fontId="5"/>
  </si>
  <si>
    <t>病院事業特別会計</t>
    <phoneticPr fontId="5"/>
  </si>
  <si>
    <t>-</t>
    <phoneticPr fontId="5"/>
  </si>
  <si>
    <t>法適用企業</t>
    <phoneticPr fontId="5"/>
  </si>
  <si>
    <t>農業共済事業特別会計</t>
    <phoneticPr fontId="5"/>
  </si>
  <si>
    <t>法適用企業</t>
    <phoneticPr fontId="5"/>
  </si>
  <si>
    <t>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</si>
  <si>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</si>
  <si>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</si>
  <si>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</si>
  <si>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</si>
  <si>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</si>
  <si>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</si>
  <si>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</si>
  <si>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</si>
  <si>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</si>
  <si>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</si>
  <si>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</si>
  <si>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</si>
  <si>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</si>
  <si>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</si>
  <si>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</si>
  <si>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</si>
  <si>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</si>
  <si>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</si>
  <si>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</si>
  <si>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</si>
  <si>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</si>
  <si>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</si>
  <si>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</si>
  <si>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</si>
  <si>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</si>
  <si>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</si>
  <si>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</si>
  <si>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</si>
  <si>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</si>
  <si>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</si>
  <si>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</si>
  <si>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</si>
  <si>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</si>
  <si>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</si>
  <si>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</si>
  <si>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</si>
  <si>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</si>
  <si>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</si>
  <si>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</si>
  <si>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</si>
  <si>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</si>
  <si>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</si>
  <si>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</si>
  <si>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</si>
  <si>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</si>
  <si>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</si>
  <si>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</si>
  <si>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</si>
  <si>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</si>
  <si>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</si>
  <si>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</si>
  <si>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</si>
  <si>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</si>
  <si>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</si>
  <si>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</si>
  <si>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</si>
  <si>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</si>
  <si>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</si>
  <si>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</si>
  <si>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</si>
  <si>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</si>
  <si>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</si>
  <si>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</si>
  <si>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</si>
  <si>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</si>
  <si>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</si>
  <si>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</si>
  <si>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</si>
  <si>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</si>
  <si>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</si>
  <si>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</si>
  <si>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t>
    <phoneticPr fontId="5"/>
  </si>
  <si>
    <t>(Ｆ)</t>
    <phoneticPr fontId="5"/>
  </si>
  <si>
    <t>病院事業特別会計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</si>
  <si>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</si>
  <si>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</si>
  <si>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</si>
  <si>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</si>
  <si>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</si>
  <si>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</si>
  <si>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</si>
  <si>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</si>
  <si>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</si>
  <si>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</si>
  <si>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</si>
  <si>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</si>
  <si>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</si>
  <si>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</si>
  <si>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</si>
  <si>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</si>
  <si>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</si>
  <si>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</si>
  <si>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</si>
  <si>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</si>
  <si>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</si>
  <si>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</si>
  <si>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</si>
  <si>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</si>
  <si>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</si>
  <si>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</si>
  <si>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</si>
  <si>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</si>
  <si>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</si>
  <si>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</si>
  <si>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</si>
  <si>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</si>
  <si>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</si>
  <si>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</si>
  <si>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</si>
  <si>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</si>
  <si>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</si>
  <si>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</si>
  <si>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</si>
  <si>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</si>
  <si>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</si>
  <si>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</si>
  <si>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</si>
  <si>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</si>
  <si>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</si>
  <si>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</si>
  <si>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</si>
  <si>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</si>
  <si>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</si>
  <si>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</si>
  <si>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</si>
  <si>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</si>
  <si>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</si>
  <si>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</si>
  <si>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</si>
  <si>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</si>
  <si>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</si>
  <si>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</si>
  <si>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</si>
  <si>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</si>
  <si>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</si>
  <si>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</si>
  <si>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</si>
  <si>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</si>
  <si>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</si>
  <si>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</si>
  <si>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</si>
  <si>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</si>
  <si>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</si>
  <si>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</si>
  <si>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</si>
  <si>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</si>
  <si>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</si>
  <si>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</si>
  <si>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</si>
  <si>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</si>
  <si>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</si>
  <si>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</si>
  <si>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</si>
  <si>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</si>
  <si>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</si>
  <si>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</si>
  <si>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</si>
  <si>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</si>
  <si>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</si>
  <si>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水道事業特別会計</t>
  </si>
  <si>
    <t>一般会計</t>
  </si>
  <si>
    <t>国民健康保険事業特別会計</t>
  </si>
  <si>
    <t>▲ 0.98</t>
  </si>
  <si>
    <t>介護保険事業特別会計</t>
  </si>
  <si>
    <t>農業共済事業特別会計</t>
  </si>
  <si>
    <t>後期高齢者医療事業特別会計</t>
  </si>
  <si>
    <t>国民健康保険診療所特別会計</t>
  </si>
  <si>
    <t>下水道事業特別会計</t>
  </si>
  <si>
    <t>その他会計（赤字）</t>
  </si>
  <si>
    <t>その他会計（黒字）</t>
  </si>
  <si>
    <t>-</t>
    <phoneticPr fontId="2"/>
  </si>
  <si>
    <t>-</t>
    <phoneticPr fontId="2"/>
  </si>
  <si>
    <t>-</t>
    <phoneticPr fontId="2"/>
  </si>
  <si>
    <t>にしはりま環境事務組合</t>
    <rPh sb="5" eb="11">
      <t>カンキョウジムクミアイ</t>
    </rPh>
    <phoneticPr fontId="2"/>
  </si>
  <si>
    <t>西はりま消防組合</t>
    <rPh sb="0" eb="1">
      <t>ニシ</t>
    </rPh>
    <rPh sb="4" eb="6">
      <t>ショウボウ</t>
    </rPh>
    <rPh sb="6" eb="8">
      <t>クミアイ</t>
    </rPh>
    <phoneticPr fontId="2"/>
  </si>
  <si>
    <t>兵庫県市町村職員退職手当組合</t>
    <rPh sb="0" eb="3">
      <t>ヒョウゴケン</t>
    </rPh>
    <rPh sb="3" eb="6">
      <t>シチョウソン</t>
    </rPh>
    <rPh sb="6" eb="8">
      <t>ショクイン</t>
    </rPh>
    <rPh sb="8" eb="10">
      <t>タイショク</t>
    </rPh>
    <rPh sb="10" eb="14">
      <t>テアテクミアイ</t>
    </rPh>
    <phoneticPr fontId="2"/>
  </si>
  <si>
    <t>兵庫県市町交通災害共済組合</t>
    <rPh sb="0" eb="3">
      <t>ヒョウゴケン</t>
    </rPh>
    <rPh sb="3" eb="5">
      <t>シチョウ</t>
    </rPh>
    <rPh sb="5" eb="11">
      <t>コウツウサイガイキョウサイ</t>
    </rPh>
    <rPh sb="11" eb="13">
      <t>クミアイ</t>
    </rPh>
    <phoneticPr fontId="2"/>
  </si>
  <si>
    <t>兵庫県町議会議員公務災害補償組合</t>
    <rPh sb="0" eb="3">
      <t>ヒョウゴケン</t>
    </rPh>
    <rPh sb="3" eb="4">
      <t>チョウ</t>
    </rPh>
    <rPh sb="4" eb="6">
      <t>ギカイ</t>
    </rPh>
    <rPh sb="6" eb="8">
      <t>ギイン</t>
    </rPh>
    <rPh sb="8" eb="10">
      <t>コウム</t>
    </rPh>
    <rPh sb="10" eb="12">
      <t>サイガイ</t>
    </rPh>
    <rPh sb="12" eb="14">
      <t>ホショウ</t>
    </rPh>
    <rPh sb="14" eb="16">
      <t>クミアイ</t>
    </rPh>
    <phoneticPr fontId="2"/>
  </si>
  <si>
    <t>兵庫県後期高齢者医療広域連合（一般会計）</t>
    <rPh sb="0" eb="3">
      <t>ヒョウゴケン</t>
    </rPh>
    <rPh sb="3" eb="7">
      <t>コウキコウレイ</t>
    </rPh>
    <rPh sb="7" eb="8">
      <t>シャ</t>
    </rPh>
    <rPh sb="8" eb="10">
      <t>イリョウ</t>
    </rPh>
    <rPh sb="10" eb="14">
      <t>コウイキレンゴウ</t>
    </rPh>
    <rPh sb="15" eb="17">
      <t>イッパン</t>
    </rPh>
    <rPh sb="17" eb="19">
      <t>カイケイ</t>
    </rPh>
    <phoneticPr fontId="2"/>
  </si>
  <si>
    <t>兵庫県後期高齢者医療広域連合（特別会計）</t>
    <rPh sb="0" eb="3">
      <t>ヒョウゴケン</t>
    </rPh>
    <rPh sb="3" eb="7">
      <t>コウキコウレイ</t>
    </rPh>
    <rPh sb="7" eb="8">
      <t>シャ</t>
    </rPh>
    <rPh sb="8" eb="10">
      <t>イリョウ</t>
    </rPh>
    <rPh sb="10" eb="14">
      <t>コウイキレンゴウ</t>
    </rPh>
    <rPh sb="15" eb="17">
      <t>トクベツ</t>
    </rPh>
    <rPh sb="17" eb="19">
      <t>カイケイ</t>
    </rPh>
    <phoneticPr fontId="2"/>
  </si>
  <si>
    <t>地域振興基金</t>
    <rPh sb="0" eb="2">
      <t>チイキ</t>
    </rPh>
    <rPh sb="2" eb="4">
      <t>シンコウ</t>
    </rPh>
    <rPh sb="4" eb="6">
      <t>キキン</t>
    </rPh>
    <phoneticPr fontId="11"/>
  </si>
  <si>
    <t>地域福祉基金</t>
    <rPh sb="0" eb="2">
      <t>チイキ</t>
    </rPh>
    <rPh sb="2" eb="4">
      <t>フクシ</t>
    </rPh>
    <rPh sb="4" eb="6">
      <t>キキン</t>
    </rPh>
    <phoneticPr fontId="11"/>
  </si>
  <si>
    <t>公共施設等整備基金</t>
    <rPh sb="0" eb="5">
      <t>コウキョウシセツトウ</t>
    </rPh>
    <rPh sb="5" eb="7">
      <t>セイビ</t>
    </rPh>
    <rPh sb="7" eb="9">
      <t>キキン</t>
    </rPh>
    <phoneticPr fontId="11"/>
  </si>
  <si>
    <t>森林文化創造基金</t>
    <rPh sb="0" eb="4">
      <t>シンリンブンカ</t>
    </rPh>
    <rPh sb="4" eb="6">
      <t>ソウゾウ</t>
    </rPh>
    <rPh sb="6" eb="8">
      <t>キキン</t>
    </rPh>
    <phoneticPr fontId="11"/>
  </si>
  <si>
    <t>ブナ基金</t>
    <rPh sb="2" eb="4">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</si>
  <si>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</si>
  <si>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</si>
  <si>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</si>
  <si>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と比較すると、将来的に一般財源等で負担しなければならない過去の借入金の残高が多い。今後、施設の老朽化がますます進むことから、類似施設の集約化や公共施設の複合化を含めた公共施設の適正化に取り組むとともに、施設整備等への地方債の発行について抑制を図る必要がある。</t>
    <rPh sb="46" eb="48">
      <t>コンゴ</t>
    </rPh>
    <rPh sb="106" eb="108">
      <t>シセツ</t>
    </rPh>
    <rPh sb="108" eb="110">
      <t>セイビ</t>
    </rPh>
    <rPh sb="110" eb="111">
      <t>トウ</t>
    </rPh>
    <rPh sb="117" eb="119">
      <t>ハッコウ</t>
    </rPh>
    <rPh sb="123" eb="125">
      <t>ヨクセイ</t>
    </rPh>
    <rPh sb="126" eb="127">
      <t>ハカ</t>
    </rPh>
    <rPh sb="128" eb="130">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</si>
  <si>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</si>
  <si>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</si>
  <si>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</si>
  <si>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</si>
  <si>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</si>
  <si>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</si>
  <si>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</si>
  <si>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</si>
  <si>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過去の借入金の繰上償還や投資事業の抑制などにより、実質公債費比率は改善傾向にはあるものの、平成２９年度は平成２８年度に比べて、インフラ整備による一般会計の地方債発行額が償還額を上回ったため、将来負担比率が微増となり、地理的要件からインフラ施設整備事業費が嵩むことなどから、類似団体平均と比較すると依然として高い比率となっている。
　今後も引き続き繰上償還の実施や投資事業の抑制には努めていくが、インフラ施設の整備・更新は不可欠であり、その財源として地方債を活用する必要があるため、両数値とも現在と同程度の比率で推移していくものと考える。</t>
    <rPh sb="78" eb="80">
      <t>チホウ</t>
    </rPh>
    <phoneticPr fontId="5"/>
  </si>
  <si>
    <t>将来負担比率</t>
    <phoneticPr fontId="5"/>
  </si>
  <si>
    <t>実質公債費比率</t>
    <phoneticPr fontId="5"/>
  </si>
  <si>
    <t>将来負担比率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</si>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</sst>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178" fontId="15" fillId="0" borderId="88"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2" fillId="0" borderId="41" xfId="16" applyFont="1" applyBorder="1" applyAlignment="1" applyProtection="1">
      <alignment horizontal="left" vertical="top" wrapText="1"/>
      <protection locked="0"/>
    </xf>
    <xf numFmtId="0" fontId="12" fillId="0" borderId="12" xfId="16" applyFont="1" applyBorder="1" applyAlignment="1" applyProtection="1">
      <alignment horizontal="left" vertical="top" wrapText="1"/>
      <protection locked="0"/>
    </xf>
    <xf numFmtId="0" fontId="12" fillId="0" borderId="46" xfId="16" applyFont="1" applyBorder="1" applyAlignment="1" applyProtection="1">
      <alignment horizontal="left" vertical="top" wrapText="1"/>
      <protection locked="0"/>
    </xf>
    <xf numFmtId="0" fontId="12" fillId="0" borderId="62" xfId="16" applyFont="1" applyBorder="1" applyAlignment="1" applyProtection="1">
      <alignment horizontal="left" vertical="top" wrapText="1"/>
      <protection locked="0"/>
    </xf>
    <xf numFmtId="0" fontId="12" fillId="0" borderId="0" xfId="16" applyFont="1" applyAlignment="1" applyProtection="1">
      <alignment horizontal="left" vertical="top" wrapText="1"/>
      <protection locked="0"/>
    </xf>
    <xf numFmtId="0" fontId="12" fillId="0" borderId="38" xfId="16" applyFont="1" applyBorder="1" applyAlignment="1" applyProtection="1">
      <alignment horizontal="left" vertical="top" wrapText="1"/>
      <protection locked="0"/>
    </xf>
    <xf numFmtId="0" fontId="12" fillId="0" borderId="37" xfId="16" applyFont="1" applyBorder="1" applyAlignment="1" applyProtection="1">
      <alignment horizontal="left" vertical="top" wrapText="1"/>
      <protection locked="0"/>
    </xf>
    <xf numFmtId="0" fontId="12" fillId="0" borderId="52" xfId="16" applyFont="1" applyBorder="1" applyAlignment="1" applyProtection="1">
      <alignment horizontal="left" vertical="top" wrapText="1"/>
      <protection locked="0"/>
    </xf>
    <xf numFmtId="0" fontId="12"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84389</c:v>
                </c:pt>
                <c:pt idx="1">
                  <c:v>83623</c:v>
                </c:pt>
                <c:pt idx="2">
                  <c:v>81768</c:v>
                </c:pt>
                <c:pt idx="3">
                  <c:v>65876</c:v>
                </c:pt>
                <c:pt idx="4">
                  <c:v>68468</c:v>
                </c:pt>
              </c:numCache>
            </c:numRef>
          </c:val>
          <c:smooth val="0"/>
          <c:extLst>
            <c:ext xmlns:c16="http://schemas.microsoft.com/office/drawing/2014/chart" uri="{C3380CC4-5D6E-409C-BE32-E72D297353CC}">
              <c16:uniqueId val="{00000000-36B2-4D7C-B86E-D30532B333D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89569</c:v>
                </c:pt>
                <c:pt idx="1">
                  <c:v>65334</c:v>
                </c:pt>
                <c:pt idx="2">
                  <c:v>76630</c:v>
                </c:pt>
                <c:pt idx="3">
                  <c:v>62743</c:v>
                </c:pt>
                <c:pt idx="4">
                  <c:v>77993</c:v>
                </c:pt>
              </c:numCache>
            </c:numRef>
          </c:val>
          <c:smooth val="0"/>
          <c:extLst>
            <c:ext xmlns:c16="http://schemas.microsoft.com/office/drawing/2014/chart" uri="{C3380CC4-5D6E-409C-BE32-E72D297353CC}">
              <c16:uniqueId val="{00000001-36B2-4D7C-B86E-D30532B333D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5.93</c:v>
                </c:pt>
                <c:pt idx="1">
                  <c:v>5.38</c:v>
                </c:pt>
                <c:pt idx="2">
                  <c:v>6.55</c:v>
                </c:pt>
                <c:pt idx="3">
                  <c:v>2.92</c:v>
                </c:pt>
                <c:pt idx="4">
                  <c:v>3.01</c:v>
                </c:pt>
              </c:numCache>
            </c:numRef>
          </c:val>
          <c:extLst>
            <c:ext xmlns:c16="http://schemas.microsoft.com/office/drawing/2014/chart" uri="{C3380CC4-5D6E-409C-BE32-E72D297353CC}">
              <c16:uniqueId val="{00000000-2991-4D43-AA21-27A32AD3D6A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19.670000000000002</c:v>
                </c:pt>
                <c:pt idx="1">
                  <c:v>19.53</c:v>
                </c:pt>
                <c:pt idx="2">
                  <c:v>19.93</c:v>
                </c:pt>
                <c:pt idx="3">
                  <c:v>20.18</c:v>
                </c:pt>
                <c:pt idx="4">
                  <c:v>20.84</c:v>
                </c:pt>
              </c:numCache>
            </c:numRef>
          </c:val>
          <c:extLst>
            <c:ext xmlns:c16="http://schemas.microsoft.com/office/drawing/2014/chart" uri="{C3380CC4-5D6E-409C-BE32-E72D297353CC}">
              <c16:uniqueId val="{00000001-2991-4D43-AA21-27A32AD3D6A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8.76</c:v>
                </c:pt>
                <c:pt idx="1">
                  <c:v>6.6</c:v>
                </c:pt>
                <c:pt idx="2">
                  <c:v>6.36</c:v>
                </c:pt>
                <c:pt idx="3">
                  <c:v>0.12</c:v>
                </c:pt>
                <c:pt idx="4">
                  <c:v>2.33</c:v>
                </c:pt>
              </c:numCache>
            </c:numRef>
          </c:val>
          <c:smooth val="0"/>
          <c:extLst>
            <c:ext xmlns:c16="http://schemas.microsoft.com/office/drawing/2014/chart" uri="{C3380CC4-5D6E-409C-BE32-E72D297353CC}">
              <c16:uniqueId val="{00000002-2991-4D43-AA21-27A32AD3D6A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1.73</c:v>
                </c:pt>
                <c:pt idx="2">
                  <c:v>#N/A</c:v>
                </c:pt>
                <c:pt idx="3">
                  <c:v>7.0000000000000007E-2</c:v>
                </c:pt>
                <c:pt idx="4">
                  <c:v>#N/A</c:v>
                </c:pt>
                <c:pt idx="5">
                  <c:v>0</c:v>
                </c:pt>
                <c:pt idx="6">
                  <c:v>#N/A</c:v>
                </c:pt>
                <c:pt idx="7">
                  <c:v>0</c:v>
                </c:pt>
                <c:pt idx="8">
                  <c:v>#N/A</c:v>
                </c:pt>
                <c:pt idx="9">
                  <c:v>0</c:v>
                </c:pt>
              </c:numCache>
            </c:numRef>
          </c:val>
          <c:extLst>
            <c:ext xmlns:c16="http://schemas.microsoft.com/office/drawing/2014/chart" uri="{C3380CC4-5D6E-409C-BE32-E72D297353CC}">
              <c16:uniqueId val="{00000000-7D2C-4430-A3AE-7FABFC58A13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D2C-4430-A3AE-7FABFC58A13F}"/>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7.0000000000000007E-2</c:v>
                </c:pt>
                <c:pt idx="2">
                  <c:v>#N/A</c:v>
                </c:pt>
                <c:pt idx="3">
                  <c:v>0.04</c:v>
                </c:pt>
                <c:pt idx="4">
                  <c:v>#N/A</c:v>
                </c:pt>
                <c:pt idx="5">
                  <c:v>0</c:v>
                </c:pt>
                <c:pt idx="6">
                  <c:v>#N/A</c:v>
                </c:pt>
                <c:pt idx="7">
                  <c:v>0</c:v>
                </c:pt>
                <c:pt idx="8">
                  <c:v>#N/A</c:v>
                </c:pt>
                <c:pt idx="9">
                  <c:v>0</c:v>
                </c:pt>
              </c:numCache>
            </c:numRef>
          </c:val>
          <c:extLst>
            <c:ext xmlns:c16="http://schemas.microsoft.com/office/drawing/2014/chart" uri="{C3380CC4-5D6E-409C-BE32-E72D297353CC}">
              <c16:uniqueId val="{00000002-7D2C-4430-A3AE-7FABFC58A13F}"/>
            </c:ext>
          </c:extLst>
        </c:ser>
        <c:ser>
          <c:idx val="3"/>
          <c:order val="3"/>
          <c:tx>
            <c:strRef>
              <c:f>データシート!$A$30</c:f>
              <c:strCache>
                <c:ptCount val="1"/>
                <c:pt idx="0">
                  <c:v>国民健康保険診療所特別会計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D2C-4430-A3AE-7FABFC58A13F}"/>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0.05</c:v>
                </c:pt>
                <c:pt idx="2">
                  <c:v>#N/A</c:v>
                </c:pt>
                <c:pt idx="3">
                  <c:v>0.06</c:v>
                </c:pt>
                <c:pt idx="4">
                  <c:v>#N/A</c:v>
                </c:pt>
                <c:pt idx="5">
                  <c:v>0.06</c:v>
                </c:pt>
                <c:pt idx="6">
                  <c:v>#N/A</c:v>
                </c:pt>
                <c:pt idx="7">
                  <c:v>7.0000000000000007E-2</c:v>
                </c:pt>
                <c:pt idx="8">
                  <c:v>#N/A</c:v>
                </c:pt>
                <c:pt idx="9">
                  <c:v>0.06</c:v>
                </c:pt>
              </c:numCache>
            </c:numRef>
          </c:val>
          <c:extLst>
            <c:ext xmlns:c16="http://schemas.microsoft.com/office/drawing/2014/chart" uri="{C3380CC4-5D6E-409C-BE32-E72D297353CC}">
              <c16:uniqueId val="{00000004-7D2C-4430-A3AE-7FABFC58A13F}"/>
            </c:ext>
          </c:extLst>
        </c:ser>
        <c:ser>
          <c:idx val="5"/>
          <c:order val="5"/>
          <c:tx>
            <c:strRef>
              <c:f>データシート!$A$32</c:f>
              <c:strCache>
                <c:ptCount val="1"/>
                <c:pt idx="0">
                  <c:v>農業共済事業特別会計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0.41</c:v>
                </c:pt>
                <c:pt idx="2">
                  <c:v>#N/A</c:v>
                </c:pt>
                <c:pt idx="3">
                  <c:v>0.41</c:v>
                </c:pt>
                <c:pt idx="4">
                  <c:v>#N/A</c:v>
                </c:pt>
                <c:pt idx="5">
                  <c:v>0.39</c:v>
                </c:pt>
                <c:pt idx="6">
                  <c:v>#N/A</c:v>
                </c:pt>
                <c:pt idx="7">
                  <c:v>0.39</c:v>
                </c:pt>
                <c:pt idx="8">
                  <c:v>#N/A</c:v>
                </c:pt>
                <c:pt idx="9">
                  <c:v>0.4</c:v>
                </c:pt>
              </c:numCache>
            </c:numRef>
          </c:val>
          <c:extLst>
            <c:ext xmlns:c16="http://schemas.microsoft.com/office/drawing/2014/chart" uri="{C3380CC4-5D6E-409C-BE32-E72D297353CC}">
              <c16:uniqueId val="{00000005-7D2C-4430-A3AE-7FABFC58A13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0.11</c:v>
                </c:pt>
                <c:pt idx="2">
                  <c:v>#N/A</c:v>
                </c:pt>
                <c:pt idx="3">
                  <c:v>0.19</c:v>
                </c:pt>
                <c:pt idx="4">
                  <c:v>#N/A</c:v>
                </c:pt>
                <c:pt idx="5">
                  <c:v>0.47</c:v>
                </c:pt>
                <c:pt idx="6">
                  <c:v>#N/A</c:v>
                </c:pt>
                <c:pt idx="7">
                  <c:v>0.28000000000000003</c:v>
                </c:pt>
                <c:pt idx="8">
                  <c:v>#N/A</c:v>
                </c:pt>
                <c:pt idx="9">
                  <c:v>0.41</c:v>
                </c:pt>
              </c:numCache>
            </c:numRef>
          </c:val>
          <c:extLst>
            <c:ext xmlns:c16="http://schemas.microsoft.com/office/drawing/2014/chart" uri="{C3380CC4-5D6E-409C-BE32-E72D297353CC}">
              <c16:uniqueId val="{00000006-7D2C-4430-A3AE-7FABFC58A13F}"/>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0.11</c:v>
                </c:pt>
                <c:pt idx="2">
                  <c:v>#N/A</c:v>
                </c:pt>
                <c:pt idx="3">
                  <c:v>0.18</c:v>
                </c:pt>
                <c:pt idx="4">
                  <c:v>0.98</c:v>
                </c:pt>
                <c:pt idx="5">
                  <c:v>#N/A</c:v>
                </c:pt>
                <c:pt idx="6">
                  <c:v>#N/A</c:v>
                </c:pt>
                <c:pt idx="7">
                  <c:v>0.09</c:v>
                </c:pt>
                <c:pt idx="8">
                  <c:v>#N/A</c:v>
                </c:pt>
                <c:pt idx="9">
                  <c:v>1.1599999999999999</c:v>
                </c:pt>
              </c:numCache>
            </c:numRef>
          </c:val>
          <c:extLst>
            <c:ext xmlns:c16="http://schemas.microsoft.com/office/drawing/2014/chart" uri="{C3380CC4-5D6E-409C-BE32-E72D297353CC}">
              <c16:uniqueId val="{00000007-7D2C-4430-A3AE-7FABFC58A13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5.92</c:v>
                </c:pt>
                <c:pt idx="2">
                  <c:v>#N/A</c:v>
                </c:pt>
                <c:pt idx="3">
                  <c:v>5.38</c:v>
                </c:pt>
                <c:pt idx="4">
                  <c:v>#N/A</c:v>
                </c:pt>
                <c:pt idx="5">
                  <c:v>6.54</c:v>
                </c:pt>
                <c:pt idx="6">
                  <c:v>#N/A</c:v>
                </c:pt>
                <c:pt idx="7">
                  <c:v>2.91</c:v>
                </c:pt>
                <c:pt idx="8">
                  <c:v>#N/A</c:v>
                </c:pt>
                <c:pt idx="9">
                  <c:v>3</c:v>
                </c:pt>
              </c:numCache>
            </c:numRef>
          </c:val>
          <c:extLst>
            <c:ext xmlns:c16="http://schemas.microsoft.com/office/drawing/2014/chart" uri="{C3380CC4-5D6E-409C-BE32-E72D297353CC}">
              <c16:uniqueId val="{00000008-7D2C-4430-A3AE-7FABFC58A13F}"/>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7.07</c:v>
                </c:pt>
                <c:pt idx="2">
                  <c:v>#N/A</c:v>
                </c:pt>
                <c:pt idx="3">
                  <c:v>6.24</c:v>
                </c:pt>
                <c:pt idx="4">
                  <c:v>#N/A</c:v>
                </c:pt>
                <c:pt idx="5">
                  <c:v>4.9800000000000004</c:v>
                </c:pt>
                <c:pt idx="6">
                  <c:v>#N/A</c:v>
                </c:pt>
                <c:pt idx="7">
                  <c:v>4.51</c:v>
                </c:pt>
                <c:pt idx="8">
                  <c:v>#N/A</c:v>
                </c:pt>
                <c:pt idx="9">
                  <c:v>4.3</c:v>
                </c:pt>
              </c:numCache>
            </c:numRef>
          </c:val>
          <c:extLst>
            <c:ext xmlns:c16="http://schemas.microsoft.com/office/drawing/2014/chart" uri="{C3380CC4-5D6E-409C-BE32-E72D297353CC}">
              <c16:uniqueId val="{00000009-7D2C-4430-A3AE-7FABFC58A13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3638</c:v>
                </c:pt>
                <c:pt idx="5">
                  <c:v>3876</c:v>
                </c:pt>
                <c:pt idx="8">
                  <c:v>3870</c:v>
                </c:pt>
                <c:pt idx="11">
                  <c:v>3735</c:v>
                </c:pt>
                <c:pt idx="14">
                  <c:v>3597</c:v>
                </c:pt>
              </c:numCache>
            </c:numRef>
          </c:val>
          <c:extLst>
            <c:ext xmlns:c16="http://schemas.microsoft.com/office/drawing/2014/chart" uri="{C3380CC4-5D6E-409C-BE32-E72D297353CC}">
              <c16:uniqueId val="{00000000-53D3-449F-92D2-C8D36DBFEA1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1</c:v>
                </c:pt>
                <c:pt idx="6">
                  <c:v>2</c:v>
                </c:pt>
                <c:pt idx="9">
                  <c:v>1</c:v>
                </c:pt>
                <c:pt idx="12">
                  <c:v>2</c:v>
                </c:pt>
              </c:numCache>
            </c:numRef>
          </c:val>
          <c:extLst>
            <c:ext xmlns:c16="http://schemas.microsoft.com/office/drawing/2014/chart" uri="{C3380CC4-5D6E-409C-BE32-E72D297353CC}">
              <c16:uniqueId val="{00000001-53D3-449F-92D2-C8D36DBFEA1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c:v>
                </c:pt>
                <c:pt idx="3">
                  <c:v>4</c:v>
                </c:pt>
                <c:pt idx="6">
                  <c:v>0</c:v>
                </c:pt>
                <c:pt idx="9">
                  <c:v>0</c:v>
                </c:pt>
                <c:pt idx="12">
                  <c:v>0</c:v>
                </c:pt>
              </c:numCache>
            </c:numRef>
          </c:val>
          <c:extLst>
            <c:ext xmlns:c16="http://schemas.microsoft.com/office/drawing/2014/chart" uri="{C3380CC4-5D6E-409C-BE32-E72D297353CC}">
              <c16:uniqueId val="{00000002-53D3-449F-92D2-C8D36DBFEA1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56</c:v>
                </c:pt>
                <c:pt idx="3">
                  <c:v>58</c:v>
                </c:pt>
                <c:pt idx="6">
                  <c:v>108</c:v>
                </c:pt>
                <c:pt idx="9">
                  <c:v>212</c:v>
                </c:pt>
                <c:pt idx="12">
                  <c:v>213</c:v>
                </c:pt>
              </c:numCache>
            </c:numRef>
          </c:val>
          <c:extLst>
            <c:ext xmlns:c16="http://schemas.microsoft.com/office/drawing/2014/chart" uri="{C3380CC4-5D6E-409C-BE32-E72D297353CC}">
              <c16:uniqueId val="{00000003-53D3-449F-92D2-C8D36DBFEA1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1957</c:v>
                </c:pt>
                <c:pt idx="3">
                  <c:v>2106</c:v>
                </c:pt>
                <c:pt idx="6">
                  <c:v>2105</c:v>
                </c:pt>
                <c:pt idx="9">
                  <c:v>1957</c:v>
                </c:pt>
                <c:pt idx="12">
                  <c:v>1922</c:v>
                </c:pt>
              </c:numCache>
            </c:numRef>
          </c:val>
          <c:extLst>
            <c:ext xmlns:c16="http://schemas.microsoft.com/office/drawing/2014/chart" uri="{C3380CC4-5D6E-409C-BE32-E72D297353CC}">
              <c16:uniqueId val="{00000004-53D3-449F-92D2-C8D36DBFEA1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3D3-449F-92D2-C8D36DBFEA1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3D3-449F-92D2-C8D36DBFEA1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3458</c:v>
                </c:pt>
                <c:pt idx="3">
                  <c:v>3417</c:v>
                </c:pt>
                <c:pt idx="6">
                  <c:v>3408</c:v>
                </c:pt>
                <c:pt idx="9">
                  <c:v>3221</c:v>
                </c:pt>
                <c:pt idx="12">
                  <c:v>2763</c:v>
                </c:pt>
              </c:numCache>
            </c:numRef>
          </c:val>
          <c:extLst>
            <c:ext xmlns:c16="http://schemas.microsoft.com/office/drawing/2014/chart" uri="{C3380CC4-5D6E-409C-BE32-E72D297353CC}">
              <c16:uniqueId val="{00000007-53D3-449F-92D2-C8D36DBFEA1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1837</c:v>
                </c:pt>
                <c:pt idx="2">
                  <c:v>#N/A</c:v>
                </c:pt>
                <c:pt idx="3">
                  <c:v>#N/A</c:v>
                </c:pt>
                <c:pt idx="4">
                  <c:v>1710</c:v>
                </c:pt>
                <c:pt idx="5">
                  <c:v>#N/A</c:v>
                </c:pt>
                <c:pt idx="6">
                  <c:v>#N/A</c:v>
                </c:pt>
                <c:pt idx="7">
                  <c:v>1753</c:v>
                </c:pt>
                <c:pt idx="8">
                  <c:v>#N/A</c:v>
                </c:pt>
                <c:pt idx="9">
                  <c:v>#N/A</c:v>
                </c:pt>
                <c:pt idx="10">
                  <c:v>1656</c:v>
                </c:pt>
                <c:pt idx="11">
                  <c:v>#N/A</c:v>
                </c:pt>
                <c:pt idx="12">
                  <c:v>#N/A</c:v>
                </c:pt>
                <c:pt idx="13">
                  <c:v>1303</c:v>
                </c:pt>
                <c:pt idx="14">
                  <c:v>#N/A</c:v>
                </c:pt>
              </c:numCache>
            </c:numRef>
          </c:val>
          <c:smooth val="0"/>
          <c:extLst>
            <c:ext xmlns:c16="http://schemas.microsoft.com/office/drawing/2014/chart" uri="{C3380CC4-5D6E-409C-BE32-E72D297353CC}">
              <c16:uniqueId val="{00000008-53D3-449F-92D2-C8D36DBFEA1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41417</c:v>
                </c:pt>
                <c:pt idx="5">
                  <c:v>40126</c:v>
                </c:pt>
                <c:pt idx="8">
                  <c:v>40449</c:v>
                </c:pt>
                <c:pt idx="11">
                  <c:v>39398</c:v>
                </c:pt>
                <c:pt idx="14">
                  <c:v>38277</c:v>
                </c:pt>
              </c:numCache>
            </c:numRef>
          </c:val>
          <c:extLst>
            <c:ext xmlns:c16="http://schemas.microsoft.com/office/drawing/2014/chart" uri="{C3380CC4-5D6E-409C-BE32-E72D297353CC}">
              <c16:uniqueId val="{00000000-A8C2-4F91-A75A-1111DB74683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2720</c:v>
                </c:pt>
                <c:pt idx="5">
                  <c:v>2573</c:v>
                </c:pt>
                <c:pt idx="8">
                  <c:v>2486</c:v>
                </c:pt>
                <c:pt idx="11">
                  <c:v>2313</c:v>
                </c:pt>
                <c:pt idx="14">
                  <c:v>2132</c:v>
                </c:pt>
              </c:numCache>
            </c:numRef>
          </c:val>
          <c:extLst>
            <c:ext xmlns:c16="http://schemas.microsoft.com/office/drawing/2014/chart" uri="{C3380CC4-5D6E-409C-BE32-E72D297353CC}">
              <c16:uniqueId val="{00000001-A8C2-4F91-A75A-1111DB74683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5694</c:v>
                </c:pt>
                <c:pt idx="5">
                  <c:v>5705</c:v>
                </c:pt>
                <c:pt idx="8">
                  <c:v>5721</c:v>
                </c:pt>
                <c:pt idx="11">
                  <c:v>5688</c:v>
                </c:pt>
                <c:pt idx="14">
                  <c:v>5692</c:v>
                </c:pt>
              </c:numCache>
            </c:numRef>
          </c:val>
          <c:extLst>
            <c:ext xmlns:c16="http://schemas.microsoft.com/office/drawing/2014/chart" uri="{C3380CC4-5D6E-409C-BE32-E72D297353CC}">
              <c16:uniqueId val="{00000002-A8C2-4F91-A75A-1111DB74683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C2-4F91-A75A-1111DB74683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8C2-4F91-A75A-1111DB74683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C2-4F91-A75A-1111DB74683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3483</c:v>
                </c:pt>
                <c:pt idx="3">
                  <c:v>3077</c:v>
                </c:pt>
                <c:pt idx="6">
                  <c:v>2759</c:v>
                </c:pt>
                <c:pt idx="9">
                  <c:v>2773</c:v>
                </c:pt>
                <c:pt idx="12">
                  <c:v>2909</c:v>
                </c:pt>
              </c:numCache>
            </c:numRef>
          </c:val>
          <c:extLst>
            <c:ext xmlns:c16="http://schemas.microsoft.com/office/drawing/2014/chart" uri="{C3380CC4-5D6E-409C-BE32-E72D297353CC}">
              <c16:uniqueId val="{00000006-A8C2-4F91-A75A-1111DB74683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2337</c:v>
                </c:pt>
                <c:pt idx="3">
                  <c:v>2302</c:v>
                </c:pt>
                <c:pt idx="6">
                  <c:v>2215</c:v>
                </c:pt>
                <c:pt idx="9">
                  <c:v>2035</c:v>
                </c:pt>
                <c:pt idx="12">
                  <c:v>1839</c:v>
                </c:pt>
              </c:numCache>
            </c:numRef>
          </c:val>
          <c:extLst>
            <c:ext xmlns:c16="http://schemas.microsoft.com/office/drawing/2014/chart" uri="{C3380CC4-5D6E-409C-BE32-E72D297353CC}">
              <c16:uniqueId val="{00000007-A8C2-4F91-A75A-1111DB74683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28418</c:v>
                </c:pt>
                <c:pt idx="3">
                  <c:v>27541</c:v>
                </c:pt>
                <c:pt idx="6">
                  <c:v>27004</c:v>
                </c:pt>
                <c:pt idx="9">
                  <c:v>25625</c:v>
                </c:pt>
                <c:pt idx="12">
                  <c:v>23840</c:v>
                </c:pt>
              </c:numCache>
            </c:numRef>
          </c:val>
          <c:extLst>
            <c:ext xmlns:c16="http://schemas.microsoft.com/office/drawing/2014/chart" uri="{C3380CC4-5D6E-409C-BE32-E72D297353CC}">
              <c16:uniqueId val="{00000008-A8C2-4F91-A75A-1111DB74683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4</c:v>
                </c:pt>
                <c:pt idx="3">
                  <c:v>0</c:v>
                </c:pt>
                <c:pt idx="6">
                  <c:v>0</c:v>
                </c:pt>
                <c:pt idx="9">
                  <c:v>0</c:v>
                </c:pt>
                <c:pt idx="12">
                  <c:v>0</c:v>
                </c:pt>
              </c:numCache>
            </c:numRef>
          </c:val>
          <c:extLst>
            <c:ext xmlns:c16="http://schemas.microsoft.com/office/drawing/2014/chart" uri="{C3380CC4-5D6E-409C-BE32-E72D297353CC}">
              <c16:uniqueId val="{00000009-A8C2-4F91-A75A-1111DB74683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32729</c:v>
                </c:pt>
                <c:pt idx="3">
                  <c:v>31474</c:v>
                </c:pt>
                <c:pt idx="6">
                  <c:v>31178</c:v>
                </c:pt>
                <c:pt idx="9">
                  <c:v>30009</c:v>
                </c:pt>
                <c:pt idx="12">
                  <c:v>30258</c:v>
                </c:pt>
              </c:numCache>
            </c:numRef>
          </c:val>
          <c:extLst>
            <c:ext xmlns:c16="http://schemas.microsoft.com/office/drawing/2014/chart" uri="{C3380CC4-5D6E-409C-BE32-E72D297353CC}">
              <c16:uniqueId val="{0000000A-A8C2-4F91-A75A-1111DB74683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17139</c:v>
                </c:pt>
                <c:pt idx="2">
                  <c:v>#N/A</c:v>
                </c:pt>
                <c:pt idx="3">
                  <c:v>#N/A</c:v>
                </c:pt>
                <c:pt idx="4">
                  <c:v>15991</c:v>
                </c:pt>
                <c:pt idx="5">
                  <c:v>#N/A</c:v>
                </c:pt>
                <c:pt idx="6">
                  <c:v>#N/A</c:v>
                </c:pt>
                <c:pt idx="7">
                  <c:v>14501</c:v>
                </c:pt>
                <c:pt idx="8">
                  <c:v>#N/A</c:v>
                </c:pt>
                <c:pt idx="9">
                  <c:v>#N/A</c:v>
                </c:pt>
                <c:pt idx="10">
                  <c:v>13043</c:v>
                </c:pt>
                <c:pt idx="11">
                  <c:v>#N/A</c:v>
                </c:pt>
                <c:pt idx="12">
                  <c:v>#N/A</c:v>
                </c:pt>
                <c:pt idx="13">
                  <c:v>12744</c:v>
                </c:pt>
                <c:pt idx="14">
                  <c:v>#N/A</c:v>
                </c:pt>
              </c:numCache>
            </c:numRef>
          </c:val>
          <c:smooth val="0"/>
          <c:extLst>
            <c:ext xmlns:c16="http://schemas.microsoft.com/office/drawing/2014/chart" uri="{C3380CC4-5D6E-409C-BE32-E72D297353CC}">
              <c16:uniqueId val="{0000000B-A8C2-4F91-A75A-1111DB74683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3087</c:v>
                </c:pt>
                <c:pt idx="1">
                  <c:v>3094</c:v>
                </c:pt>
                <c:pt idx="2">
                  <c:v>3103</c:v>
                </c:pt>
              </c:numCache>
            </c:numRef>
          </c:val>
          <c:extLst>
            <c:ext xmlns:c16="http://schemas.microsoft.com/office/drawing/2014/chart" uri="{C3380CC4-5D6E-409C-BE32-E72D297353CC}">
              <c16:uniqueId val="{00000000-D52C-4AC5-981C-65CC92FBCD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202</c:v>
                </c:pt>
                <c:pt idx="1">
                  <c:v>183</c:v>
                </c:pt>
                <c:pt idx="2">
                  <c:v>167</c:v>
                </c:pt>
              </c:numCache>
            </c:numRef>
          </c:val>
          <c:extLst>
            <c:ext xmlns:c16="http://schemas.microsoft.com/office/drawing/2014/chart" uri="{C3380CC4-5D6E-409C-BE32-E72D297353CC}">
              <c16:uniqueId val="{00000001-D52C-4AC5-981C-65CC92FBCD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4625</c:v>
                </c:pt>
                <c:pt idx="1">
                  <c:v>4572</c:v>
                </c:pt>
                <c:pt idx="2">
                  <c:v>4573</c:v>
                </c:pt>
              </c:numCache>
            </c:numRef>
          </c:val>
          <c:extLst>
            <c:ext xmlns:c16="http://schemas.microsoft.com/office/drawing/2014/chart" uri="{C3380CC4-5D6E-409C-BE32-E72D297353CC}">
              <c16:uniqueId val="{00000002-D52C-4AC5-981C-65CC92FBCDD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{18E2A5F3-5770-4673-9FA3-B1BF5B2A0DFE}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CF69-4E15-92C4-C1B554783EE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{86D404D2-07B4-4AEA-B077-1ACF1D2A695D}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F69-4E15-92C4-C1B554783EE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{D50C71B0-D4A6-446C-A51A-00AA3641010F}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F69-4E15-92C4-C1B554783EE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{3661DEB5-7324-4E78-83E4-A4187A06850D}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F69-4E15-92C4-C1B554783EE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{5510082E-9AD4-4B6E-8347-F612F8DA6B06}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F69-4E15-92C4-C1B554783EE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{AF660FAB-E25E-45AA-B7A6-36BBB37042C3}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CF69-4E15-92C4-C1B554783EE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{B3497A76-7713-47B0-9328-E820AED02115}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CF69-4E15-92C4-C1B554783EEB}"/>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{D4C7A1ED-D767-464F-AA8E-BB021009B28F}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CF69-4E15-92C4-C1B554783EE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{DF0BCBAC-68B3-467A-B9F7-71D1A313CA7C}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CF69-4E15-92C4-C1B554783EE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58.1</c:v>
                </c:pt>
                <c:pt idx="24">
                  <c:v>59.8</c:v>
                </c:pt>
                <c:pt idx="32">
                  <c:v>51.6</c:v>
                </c:pt>
              </c:numCache>
            </c:numRef>
          </c:xVal>
          <c:yVal>
            <c:numRef>
              <c:f>公会計指標分析・財政指標組合せ分析表!$BP$51:$DC$51</c:f>
              <c:numCache>
                <c:formatCode>#,##0.0;"▲ "#,##0.0</c:formatCode>
                <c:ptCount val="40"/>
                <c:pt idx="16">
                  <c:v>122.8</c:v>
                </c:pt>
                <c:pt idx="24">
                  <c:v>110.6</c:v>
                </c:pt>
                <c:pt idx="32">
                  <c:v>111.1</c:v>
                </c:pt>
              </c:numCache>
            </c:numRef>
          </c:yVal>
          <c:smooth val="0"/>
          <c:extLst>
            <c:ext xmlns:c16="http://schemas.microsoft.com/office/drawing/2014/chart" uri="{C3380CC4-5D6E-409C-BE32-E72D297353CC}">
              <c16:uniqueId val="{00000009-CF69-4E15-92C4-C1B554783EE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{D3F677EC-C760-45E1-B932-C4B077A81534}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CF69-4E15-92C4-C1B554783EE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{28179557-B7D7-4972-A4A0-97C540F6D9C6}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F69-4E15-92C4-C1B554783EE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{08D313E8-06CF-4D82-831B-BADFC115ABC9}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F69-4E15-92C4-C1B554783EE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{49DD17E2-1476-4FEF-99F9-5190BD48C825}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F69-4E15-92C4-C1B554783EE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{563CF80F-3BFD-4F51-8FF3-E23915E4FFE1}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F69-4E15-92C4-C1B554783EE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{6F53CCF1-0F3D-4000-870F-360DBB36594B}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CF69-4E15-92C4-C1B554783EE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{E794B7CD-FF45-4768-A678-6535664B2B5D}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CF69-4E15-92C4-C1B554783EEB}"/>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{69DC83F7-8E40-4759-BAE0-1CB83C69F930}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CF69-4E15-92C4-C1B554783EE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{E1192789-ECFE-461F-803A-9C610845E964}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CF69-4E15-92C4-C1B554783EE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c:v>
                </c:pt>
                <c:pt idx="24">
                  <c:v>57.1</c:v>
                </c:pt>
                <c:pt idx="32">
                  <c:v>55.2</c:v>
                </c:pt>
              </c:numCache>
            </c:numRef>
          </c:xVal>
          <c:yVal>
            <c:numRef>
              <c:f>公会計指標分析・財政指標組合せ分析表!$BP$55:$DC$55</c:f>
              <c:numCache>
                <c:formatCode>#,##0.0;"▲ "#,##0.0</c:formatCode>
                <c:ptCount val="40"/>
                <c:pt idx="16">
                  <c:v>56.8</c:v>
                </c:pt>
                <c:pt idx="24">
                  <c:v>52.3</c:v>
                </c:pt>
                <c:pt idx="32">
                  <c:v>55.4</c:v>
                </c:pt>
              </c:numCache>
            </c:numRef>
          </c:yVal>
          <c:smooth val="0"/>
          <c:extLst>
            <c:ext xmlns:c16="http://schemas.microsoft.com/office/drawing/2014/chart" uri="{C3380CC4-5D6E-409C-BE32-E72D297353CC}">
              <c16:uniqueId val="{00000013-CF69-4E15-92C4-C1B554783EEB}"/>
            </c:ext>
          </c:extLst>
        </c:ser>
        <c:dLbls>
          <c:showLegendKey val="0"/>
          <c:showVal val="1"/>
          <c:showCatName val="0"/>
          <c:showSerName val="0"/>
          <c:showPercent val="0"/>
          <c:showBubbleSize val="0"/>
        </c:dLbls>
        <c:axId val="46179840"/>
        <c:axId val="46181760"/>
      </c:scatterChart>
      <c:valAx>
        <c:axId val="46179840"/>
        <c:scaling>
          <c:orientation val="minMax"/>
          <c:max val="60.5"/>
          <c:min val="51.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35"/>
          <c:min val="4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{8CB95CED-5B1D-431B-8255-E61C59ABCFD4}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24E5-4F24-B01C-69D12DD8913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{81C722A4-9234-4509-B7DB-AB62AC659909}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E5-4F24-B01C-69D12DD8913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{9FDA2530-A7BA-4016-B246-C6DB9B93F144}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E5-4F24-B01C-69D12DD8913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{2BA9E3E4-D798-486B-BF94-97A5308B6AEE}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E5-4F24-B01C-69D12DD8913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{336A2BC4-4A93-466E-8145-CEA1B7CB8C95}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E5-4F24-B01C-69D12DD89132}"/>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{FC363DD4-1A1B-429D-A01B-3512D6FAA29B}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24E5-4F24-B01C-69D12DD89132}"/>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{17194EC1-BEAB-4228-A2D6-5E25A8F94492}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24E5-4F24-B01C-69D12DD89132}"/>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{83314859-5B2D-4311-BAFD-4F1B00F00987}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24E5-4F24-B01C-69D12DD89132}"/>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{893B8EF3-FB4A-4734-BB6F-E9013EE327A3}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24E5-4F24-B01C-69D12DD8913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16.600000000000001</c:v>
                </c:pt>
                <c:pt idx="8">
                  <c:v>15.1</c:v>
                </c:pt>
                <c:pt idx="16">
                  <c:v>15</c:v>
                </c:pt>
                <c:pt idx="24">
                  <c:v>14.5</c:v>
                </c:pt>
                <c:pt idx="32">
                  <c:v>13.4</c:v>
                </c:pt>
              </c:numCache>
            </c:numRef>
          </c:xVal>
          <c:yVal>
            <c:numRef>
              <c:f>公会計指標分析・財政指標組合せ分析表!$BP$73:$DC$73</c:f>
              <c:numCache>
                <c:formatCode>#,##0.0;"▲ "#,##0.0</c:formatCode>
                <c:ptCount val="40"/>
                <c:pt idx="0">
                  <c:v>144.9</c:v>
                </c:pt>
                <c:pt idx="8">
                  <c:v>136.5</c:v>
                </c:pt>
                <c:pt idx="16">
                  <c:v>122.8</c:v>
                </c:pt>
                <c:pt idx="24">
                  <c:v>110.6</c:v>
                </c:pt>
                <c:pt idx="32">
                  <c:v>111.1</c:v>
                </c:pt>
              </c:numCache>
            </c:numRef>
          </c:yVal>
          <c:smooth val="0"/>
          <c:extLst>
            <c:ext xmlns:c16="http://schemas.microsoft.com/office/drawing/2014/chart" uri="{C3380CC4-5D6E-409C-BE32-E72D297353CC}">
              <c16:uniqueId val="{00000009-24E5-4F24-B01C-69D12DD8913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{FAB248C6-45D9-4E42-87D1-F5697FBBA744}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24E5-4F24-B01C-69D12DD8913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{2D436667-1207-42E4-BC22-5EF3ABB26DE0}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E5-4F24-B01C-69D12DD8913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{2A326C4C-F19D-496A-9E5F-2ABF60A4D0C6}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E5-4F24-B01C-69D12DD8913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{52B5BADA-6DA5-4E0F-85E8-F354CDAD5EB5}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E5-4F24-B01C-69D12DD8913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{A428BBCA-C3EE-4424-AE58-05E8061F1594}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E5-4F24-B01C-69D12DD89132}"/>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{1F337CEE-2660-4933-95AD-7C14CFB85FDA}</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24E5-4F24-B01C-69D12DD89132}"/>
                </c:ext>
              </c:extLst>
            </c:dLbl>
            <c:dLbl>
              <c:idx val="16"/>
              <c:layout>
                <c:manualLayout>
                  <c:x val="-2.8829840147400764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{0AEE500A-87E8-4379-A145-27AFE0A49617}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24E5-4F24-B01C-69D12DD89132}"/>
                </c:ext>
              </c:extLst>
            </c:dLbl>
            <c:dLbl>
              <c:idx val="24"/>
              <c:layout>
                <c:manualLayout>
                  <c:x val="-3.4566143090820539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{7C8F372E-6019-473A-A2A2-6429D5E4DFFE}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24E5-4F24-B01C-69D12DD89132}"/>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{09B5B822-F6BB-4D2B-AF7E-843E677D5EE5}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24E5-4F24-B01C-69D12DD8913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11.5</c:v>
                </c:pt>
                <c:pt idx="8">
                  <c:v>10.4</c:v>
                </c:pt>
                <c:pt idx="16">
                  <c:v>10.199999999999999</c:v>
                </c:pt>
                <c:pt idx="24">
                  <c:v>10</c:v>
                </c:pt>
                <c:pt idx="32">
                  <c:v>9.6999999999999993</c:v>
                </c:pt>
              </c:numCache>
            </c:numRef>
          </c:xVal>
          <c:yVal>
            <c:numRef>
              <c:f>公会計指標分析・財政指標組合せ分析表!$BP$77:$DC$77</c:f>
              <c:numCache>
                <c:formatCode>#,##0.0;"▲ "#,##0.0</c:formatCode>
                <c:ptCount val="40"/>
                <c:pt idx="0">
                  <c:v>52.8</c:v>
                </c:pt>
                <c:pt idx="8">
                  <c:v>48.6</c:v>
                </c:pt>
                <c:pt idx="16">
                  <c:v>56.8</c:v>
                </c:pt>
                <c:pt idx="24">
                  <c:v>52.3</c:v>
                </c:pt>
                <c:pt idx="32">
                  <c:v>55.4</c:v>
                </c:pt>
              </c:numCache>
            </c:numRef>
          </c:yVal>
          <c:smooth val="0"/>
          <c:extLst>
            <c:ext xmlns:c16="http://schemas.microsoft.com/office/drawing/2014/chart" uri="{C3380CC4-5D6E-409C-BE32-E72D297353CC}">
              <c16:uniqueId val="{00000013-24E5-4F24-B01C-69D12DD89132}"/>
            </c:ext>
          </c:extLst>
        </c:ser>
        <c:dLbls>
          <c:showLegendKey val="0"/>
          <c:showVal val="1"/>
          <c:showCatName val="0"/>
          <c:showSerName val="0"/>
          <c:showPercent val="0"/>
          <c:showBubbleSize val="0"/>
        </c:dLbls>
        <c:axId val="84219776"/>
        <c:axId val="84234240"/>
      </c:scatterChart>
      <c:valAx>
        <c:axId val="84219776"/>
        <c:scaling>
          <c:orientation val="minMax"/>
          <c:max val="17.200000000000003"/>
          <c:min val="9.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61"/>
          <c:min val="3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年度の実質公債費比率は</a:t>
          </a:r>
          <a:r>
            <a:rPr kumimoji="1" lang="en-US" altLang="ja-JP" sz="1400">
              <a:latin typeface="ＭＳ ゴシック" pitchFamily="49" charset="-128"/>
              <a:ea typeface="ＭＳ ゴシック" pitchFamily="49" charset="-128"/>
            </a:rPr>
            <a:t>13.4</a:t>
          </a:r>
          <a:r>
            <a:rPr kumimoji="1" lang="ja-JP" altLang="en-US" sz="1400">
              <a:latin typeface="ＭＳ ゴシック" pitchFamily="49" charset="-128"/>
              <a:ea typeface="ＭＳ ゴシック" pitchFamily="49" charset="-128"/>
            </a:rPr>
            <a:t>％で前年度より</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％改善している。しかしながら、過去の建設事業に対する借入金や地理的な要因による上下水道などの生活基盤整備に係る事業費の増などにより、依然高いものとなっている。</a:t>
          </a:r>
        </a:p>
        <a:p>
          <a:r>
            <a:rPr kumimoji="1" lang="ja-JP" altLang="en-US" sz="1400">
              <a:latin typeface="ＭＳ ゴシック" pitchFamily="49" charset="-128"/>
              <a:ea typeface="ＭＳ ゴシック" pitchFamily="49" charset="-128"/>
            </a:rPr>
            <a:t>　積極的な繰上償還により元利償還金は減少しているが、今後、インフラ長寿命化対策事業や認定こども園建設事業などが予定されていることから、引き続き、起債の発行抑制、交付税算入率の高い有利な起債の活用や、積極的な繰上償還の継続実施などにより、比率の抑制とさらなる財政の健全化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年度の将来負担比率は</a:t>
          </a:r>
          <a:r>
            <a:rPr kumimoji="1" lang="en-US" altLang="ja-JP" sz="1400">
              <a:latin typeface="ＭＳ ゴシック" pitchFamily="49" charset="-128"/>
              <a:ea typeface="ＭＳ ゴシック" pitchFamily="49" charset="-128"/>
            </a:rPr>
            <a:t>111.1</a:t>
          </a:r>
          <a:r>
            <a:rPr kumimoji="1" lang="ja-JP" altLang="en-US" sz="1400">
              <a:latin typeface="ＭＳ ゴシック" pitchFamily="49" charset="-128"/>
              <a:ea typeface="ＭＳ ゴシック" pitchFamily="49" charset="-128"/>
            </a:rPr>
            <a:t>％で、前年度比＋</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と悪化した。健全化法による算定以降、地方債残高は右肩下がりであったが、中学校大規模改修事業や小学校のプール改修事業などの大型事業の財源に合併特例債を活用し、発行額が償還額を上回ったことが要因である。</a:t>
          </a:r>
        </a:p>
        <a:p>
          <a:r>
            <a:rPr kumimoji="1" lang="ja-JP" altLang="en-US" sz="1400">
              <a:latin typeface="ＭＳ ゴシック" pitchFamily="49" charset="-128"/>
              <a:ea typeface="ＭＳ ゴシック" pitchFamily="49" charset="-128"/>
            </a:rPr>
            <a:t>　今後においても、公共施設の集約化による複合施設建設事業やこども園整備事業などの大型事業が控えているため、交付税算入率の高い地方債の活用や、過去の借入金の積極的な繰上償還などにより、比率の抑制と健全財政の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兵庫県宍粟市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財政調整基金においては７年連続で取り崩しを行わず、運用利子の積立てにより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　減債基金については計画的に取り崩し、市債の償還の財源として活用している。　公共施設整備基金については施設の修繕等に活用した一方で、公共施設の屋根貸し太陽光発電の収入を積み立てており、大きな増減はない。　ふるさと納税を原資とするブナ基金については、まちづくり事業の財源として積極的に活用しているが、平成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年度は寄付金総額が活用額を上回り、残高は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　地域振興基金・地域福祉基金・森林文化創造基金などの果実運用型基金については、運用利子をそれぞれの目的に合った事業に全額活用した。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結果、全体としては大きな増減なく推移している。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社会保障関係経費や施設の長寿命化に要するコストの増大が見込まれるなか、一般財源の不足が懸念されるところである。市民への負担を増加させることなく行政サービスを維持していくため、基金を計画的に、有効に活用するとともに、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地域振興基金・地域福祉基金・森林文化創造基金については果実運用型として保有しており、原則取り崩しを行わないこととしている。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公共施設等整備基金については、施設の修繕等および公共施設の統合・更新の際に活用している。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また、ブナ基金についてはふるさと納税を原資としており、取崩金をその返礼品に充てるとともに、少子化対策や観光振興など、幅広いまちづくり事業に活用している。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年度に議会中継システムの整備や観光施設の改修のために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百万円を取り崩したものの、屋根貸し太陽光発電の収入を積み立てているため、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百万円の減にとどまっている。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ブナ基金については、平成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年度に観光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PR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トラックの購入や地産地消促進事業などの財源として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百万円を取り崩したものの、地方創生推進交付金や過疎債など、他の有利な財源をまちづくり事業に積極的に活用した結果、残高は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保障関係経費や施設の長寿命化に要するコストの増大が見込まれるなか、一般財源の不足が懸念されるところである。市民への負担を増加させることなく行政サービスを維持していくため、基金を計画的に、有効に活用するとともに、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年度は、運用利子の積立てにより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財政調整基金は、災害などの不測の支出増加に備え長期的視野に立った積立てを行っており、平成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年度以降取り崩しを行っていない。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年度決算で当面の目標であった残高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％相当）を達成しており、以降は引き続き基金利子を積み立てることとし、不測の事態に備える。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起債対象事業に充てるべき財源を原資として積み立てており、繰入計画に基づき平成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毎年の起債元利償還に合わせた繰入計画に基づき、計画的に取り崩しを行う。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38,669
38,480
658.54
24,420,769
23,900,045
447,697
14,887,644
30,257,785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1">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en-US" sz="1100" b="1">
              <a:solidFill>
                <a:schemeClr val="dk1"/>
              </a:solidFill>
              <a:effectLst/>
              <a:latin typeface="ＭＳ Ｐゴシック" panose="020B0600070205080204" pitchFamily="50" charset="-128"/>
              <a:ea typeface="ＭＳ Ｐゴシック" panose="020B0600070205080204" pitchFamily="50" charset="-128"/>
              <a:cs typeface="+mn-cs"/>
            </a:rPr>
            <a:t>　誤：</a:t>
          </a:r>
          <a:r>
            <a:rPr kumimoji="1" lang="en-US" altLang="ja-JP" sz="1100" b="1">
              <a:solidFill>
                <a:schemeClr val="dk1"/>
              </a:solidFill>
              <a:effectLst/>
              <a:latin typeface="ＭＳ Ｐゴシック" panose="020B0600070205080204" pitchFamily="50" charset="-128"/>
              <a:ea typeface="ＭＳ Ｐゴシック" panose="020B0600070205080204" pitchFamily="50" charset="-128"/>
              <a:cs typeface="+mn-cs"/>
            </a:rPr>
            <a:t>51.6</a:t>
          </a:r>
          <a:r>
            <a:rPr kumimoji="1" lang="ja-JP" altLang="en-US" sz="1100" b="1">
              <a:solidFill>
                <a:schemeClr val="dk1"/>
              </a:solidFill>
              <a:effectLst/>
              <a:latin typeface="ＭＳ Ｐゴシック" panose="020B0600070205080204" pitchFamily="50" charset="-128"/>
              <a:ea typeface="ＭＳ Ｐゴシック" panose="020B0600070205080204" pitchFamily="50" charset="-128"/>
              <a:cs typeface="+mn-cs"/>
            </a:rPr>
            <a:t>％　→　正：</a:t>
          </a:r>
          <a:r>
            <a:rPr kumimoji="1" lang="en-US" altLang="ja-JP" sz="1100" b="1">
              <a:solidFill>
                <a:schemeClr val="dk1"/>
              </a:solidFill>
              <a:effectLst/>
              <a:latin typeface="ＭＳ Ｐゴシック" panose="020B0600070205080204" pitchFamily="50" charset="-128"/>
              <a:ea typeface="ＭＳ Ｐゴシック" panose="020B0600070205080204" pitchFamily="50" charset="-128"/>
              <a:cs typeface="+mn-cs"/>
            </a:rPr>
            <a:t>60.1</a:t>
          </a:r>
          <a:r>
            <a:rPr kumimoji="1" lang="ja-JP" altLang="en-US" sz="1100" b="1">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b="1">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この比率は資産の老朽化を示す指標であり、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年度については大規模な施設改修を行っていないため平成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年度から微増となっている。公共施設</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の老朽化</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が今後も進むことから、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修繕費用が嵩むことが予測される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公共施設等総合管理計画に基づく個別分野ごとの個別施設計画の策定</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し、類似施設の集約化や公共施設の複合化</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に努める。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9313</xdr:rowOff>
    </xdr:from>
    <xdr:to>
      <xdr:col>23</xdr:col>
      <xdr:colOff>85090</xdr:colOff>
      <xdr:row>33</xdr:row>
      <xdr:rowOff>128481</xdr:rowOff>
    </xdr:to>
    <xdr:cxnSp macro="">
      <xdr:nvCxnSpPr>
        <xdr:cNvPr id="64" name="直線コネクタ 63"/>
        <xdr:cNvCxnSpPr/>
      </xdr:nvCxnSpPr>
      <xdr:spPr>
        <a:xfrm flipV="1">
          <a:off x="4760595" y="5409988"/>
          <a:ext cx="1270" cy="114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132308</xdr:rowOff>
    </xdr:from>
    <xdr:ext cx="405111" cy="259045"/>
    <xdr:sp macro="" textlink="">
      <xdr:nvSpPr>
        <xdr:cNvPr id="65" name="有形固定資産減価償却率最小値テキスト"/>
        <xdr:cNvSpPr txBox="1"/>
      </xdr:nvSpPr>
      <xdr:spPr>
        <a:xfrm>
          <a:off x="4813300" y="6561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128481</xdr:rowOff>
    </xdr:from>
    <xdr:to>
      <xdr:col>23</xdr:col>
      <xdr:colOff>174625</xdr:colOff>
      <xdr:row>33</xdr:row>
      <xdr:rowOff>128481</xdr:rowOff>
    </xdr:to>
    <xdr:cxnSp macro="">
      <xdr:nvCxnSpPr>
        <xdr:cNvPr id="66" name="直線コネクタ 65"/>
        <xdr:cNvCxnSpPr/>
      </xdr:nvCxnSpPr>
      <xdr:spPr>
        <a:xfrm>
          <a:off x="4673600" y="655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127440</xdr:rowOff>
    </xdr:from>
    <xdr:ext cx="405111" cy="259045"/>
    <xdr:sp macro="" textlink="">
      <xdr:nvSpPr>
        <xdr:cNvPr id="67" name="有形固定資産減価償却率最大値テキスト"/>
        <xdr:cNvSpPr txBox="1"/>
      </xdr:nvSpPr>
      <xdr:spPr>
        <a:xfrm>
          <a:off x="4813300" y="518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9313</xdr:rowOff>
    </xdr:from>
    <xdr:to>
      <xdr:col>23</xdr:col>
      <xdr:colOff>174625</xdr:colOff>
      <xdr:row>27</xdr:row>
      <xdr:rowOff>9313</xdr:rowOff>
    </xdr:to>
    <xdr:cxnSp macro="">
      <xdr:nvCxnSpPr>
        <xdr:cNvPr id="68" name="直線コネクタ 67"/>
        <xdr:cNvCxnSpPr/>
      </xdr:nvCxnSpPr>
      <xdr:spPr>
        <a:xfrm>
          <a:off x="4673600" y="540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73889</xdr:rowOff>
    </xdr:from>
    <xdr:ext cx="405111" cy="259045"/>
    <xdr:sp macro="" textlink="">
      <xdr:nvSpPr>
        <xdr:cNvPr id="69" name="有形固定資産減価償却率平均値テキスト"/>
        <xdr:cNvSpPr txBox="1"/>
      </xdr:nvSpPr>
      <xdr:spPr>
        <a:xfrm>
          <a:off x="4813300" y="5646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51012</xdr:rowOff>
    </xdr:from>
    <xdr:to>
      <xdr:col>23</xdr:col>
      <xdr:colOff>136525</xdr:colOff>
      <xdr:row>29</xdr:row>
      <xdr:rowOff>152612</xdr:rowOff>
    </xdr:to>
    <xdr:sp macro="" textlink="">
      <xdr:nvSpPr>
        <xdr:cNvPr id="70" name="フローチャート: 判断 69"/>
        <xdr:cNvSpPr/>
      </xdr:nvSpPr>
      <xdr:spPr>
        <a:xfrm>
          <a:off x="47117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154093</xdr:rowOff>
    </xdr:from>
    <xdr:to>
      <xdr:col>19</xdr:col>
      <xdr:colOff>187325</xdr:colOff>
      <xdr:row>29</xdr:row>
      <xdr:rowOff>84243</xdr:rowOff>
    </xdr:to>
    <xdr:sp macro="" textlink="">
      <xdr:nvSpPr>
        <xdr:cNvPr id="71" name="フローチャート: 判断 70"/>
        <xdr:cNvSpPr/>
      </xdr:nvSpPr>
      <xdr:spPr>
        <a:xfrm>
          <a:off x="4000500" y="57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72" name="フローチャート: 判断 71"/>
        <xdr:cNvSpPr/>
      </xdr:nvSpPr>
      <xdr:spPr>
        <a:xfrm>
          <a:off x="3238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9102</xdr:rowOff>
    </xdr:from>
    <xdr:to>
      <xdr:col>23</xdr:col>
      <xdr:colOff>136525</xdr:colOff>
      <xdr:row>30</xdr:row>
      <xdr:rowOff>110702</xdr:rowOff>
    </xdr:to>
    <xdr:sp macro="" textlink="">
      <xdr:nvSpPr>
        <xdr:cNvPr id="78" name="楕円 77"/>
        <xdr:cNvSpPr/>
      </xdr:nvSpPr>
      <xdr:spPr>
        <a:xfrm>
          <a:off x="4711700" y="592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158979</xdr:rowOff>
    </xdr:from>
    <xdr:ext cx="405111" cy="259045"/>
    <xdr:sp macro="" textlink="">
      <xdr:nvSpPr>
        <xdr:cNvPr id="79" name="有形固定資産減価償却率該当値テキスト"/>
        <xdr:cNvSpPr txBox="1"/>
      </xdr:nvSpPr>
      <xdr:spPr>
        <a:xfrm>
          <a:off x="4813300" y="5902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56938</xdr:rowOff>
    </xdr:from>
    <xdr:to>
      <xdr:col>19</xdr:col>
      <xdr:colOff>187325</xdr:colOff>
      <xdr:row>28</xdr:row>
      <xdr:rowOff>158538</xdr:rowOff>
    </xdr:to>
    <xdr:sp macro="" textlink="">
      <xdr:nvSpPr>
        <xdr:cNvPr id="80" name="楕円 79"/>
        <xdr:cNvSpPr/>
      </xdr:nvSpPr>
      <xdr:spPr>
        <a:xfrm>
          <a:off x="4000500" y="562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107738</xdr:rowOff>
    </xdr:from>
    <xdr:to>
      <xdr:col>23</xdr:col>
      <xdr:colOff>85725</xdr:colOff>
      <xdr:row>30</xdr:row>
      <xdr:rowOff>59902</xdr:rowOff>
    </xdr:to>
    <xdr:cxnSp macro="">
      <xdr:nvCxnSpPr>
        <xdr:cNvPr id="81" name="直線コネクタ 80"/>
        <xdr:cNvCxnSpPr/>
      </xdr:nvCxnSpPr>
      <xdr:spPr>
        <a:xfrm>
          <a:off x="4051300" y="5679863"/>
          <a:ext cx="711200" cy="29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118110</xdr:rowOff>
    </xdr:from>
    <xdr:to>
      <xdr:col>15</xdr:col>
      <xdr:colOff>187325</xdr:colOff>
      <xdr:row>29</xdr:row>
      <xdr:rowOff>48260</xdr:rowOff>
    </xdr:to>
    <xdr:sp macro="" textlink="">
      <xdr:nvSpPr>
        <xdr:cNvPr id="82" name="楕円 81"/>
        <xdr:cNvSpPr/>
      </xdr:nvSpPr>
      <xdr:spPr>
        <a:xfrm>
          <a:off x="3238500" y="56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107738</xdr:rowOff>
    </xdr:from>
    <xdr:to>
      <xdr:col>19</xdr:col>
      <xdr:colOff>136525</xdr:colOff>
      <xdr:row>28</xdr:row>
      <xdr:rowOff>168910</xdr:rowOff>
    </xdr:to>
    <xdr:cxnSp macro="">
      <xdr:nvCxnSpPr>
        <xdr:cNvPr id="83" name="直線コネクタ 82"/>
        <xdr:cNvCxnSpPr/>
      </xdr:nvCxnSpPr>
      <xdr:spPr>
        <a:xfrm flipV="1">
          <a:off x="3289300" y="5679863"/>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75370</xdr:rowOff>
    </xdr:from>
    <xdr:ext cx="405111" cy="259045"/>
    <xdr:sp macro="" textlink="">
      <xdr:nvSpPr>
        <xdr:cNvPr id="84" name="n_1aveValue有形固定資産減価償却率"/>
        <xdr:cNvSpPr txBox="1"/>
      </xdr:nvSpPr>
      <xdr:spPr>
        <a:xfrm>
          <a:off x="3836044" y="5818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15469</xdr:rowOff>
    </xdr:from>
    <xdr:ext cx="405111" cy="259045"/>
    <xdr:sp macro="" textlink="">
      <xdr:nvSpPr>
        <xdr:cNvPr id="85" name="n_2aveValue有形固定資産減価償却率"/>
        <xdr:cNvSpPr txBox="1"/>
      </xdr:nvSpPr>
      <xdr:spPr>
        <a:xfrm>
          <a:off x="3086744" y="593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3615</xdr:rowOff>
    </xdr:from>
    <xdr:ext cx="405111" cy="259045"/>
    <xdr:sp macro="" textlink="">
      <xdr:nvSpPr>
        <xdr:cNvPr id="86" name="n_1mainValue有形固定資産減価償却率"/>
        <xdr:cNvSpPr txBox="1"/>
      </xdr:nvSpPr>
      <xdr:spPr>
        <a:xfrm>
          <a:off x="3836044" y="5404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64787</xdr:rowOff>
    </xdr:from>
    <xdr:ext cx="405111" cy="259045"/>
    <xdr:sp macro="" textlink="">
      <xdr:nvSpPr>
        <xdr:cNvPr id="87" name="n_2mainValue有形固定資産減価償却率"/>
        <xdr:cNvSpPr txBox="1"/>
      </xdr:nvSpPr>
      <xdr:spPr>
        <a:xfrm>
          <a:off x="3086744" y="5465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rgbClr val="FF0000"/>
              </a:solidFill>
              <a:latin typeface="ＭＳ Ｐゴシック" panose="020B0600070205080204" pitchFamily="50" charset="-128"/>
              <a:ea typeface="ＭＳ Ｐゴシック" panose="020B0600070205080204" pitchFamily="50" charset="-128"/>
              <a:cs typeface="+mn-cs"/>
            </a:rPr>
            <a:t>　</a:t>
          </a:r>
          <a:r>
            <a:rPr lang="ja-JP" altLang="en-US" sz="1100" b="0" i="0" u="none" strike="noStrike" baseline="0" smtClean="0">
              <a:solidFill>
                <a:sysClr val="windowText" lastClr="000000"/>
              </a:solidFill>
              <a:latin typeface="ＭＳ Ｐゴシック" panose="020B0600070205080204" pitchFamily="50" charset="-128"/>
              <a:ea typeface="ＭＳ Ｐゴシック" panose="020B0600070205080204" pitchFamily="50" charset="-128"/>
              <a:cs typeface="+mn-cs"/>
            </a:rPr>
            <a:t>平成２２年度から平成３０年度の繰上償還により地方債残高を減少させることで、</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将来負担額</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減少傾向にあるものの、地理的要件によりインフラ整備が不可欠</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であるため、地方債の発行に頼らざるを得ない状況から</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100" b="0" i="0" u="none" strike="noStrike" baseline="0" smtClean="0">
              <a:solidFill>
                <a:sysClr val="windowText" lastClr="000000"/>
              </a:solidFill>
              <a:latin typeface="ＭＳ Ｐゴシック" panose="020B0600070205080204" pitchFamily="50" charset="-128"/>
              <a:ea typeface="ＭＳ Ｐゴシック" panose="020B0600070205080204" pitchFamily="50" charset="-128"/>
              <a:cs typeface="+mn-cs"/>
            </a:rPr>
            <a:t>債務償還可能年数が類似団体と比べると長くなっている。</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3" name="テキスト ボックス 102"/>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4" name="直線コネクタ 103"/>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5" name="テキスト ボックス 104"/>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6" name="直線コネクタ 105"/>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7" name="テキスト ボックス 106"/>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8" name="直線コネクタ 107"/>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9" name="テキスト ボックス 108"/>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0" name="直線コネクタ 109"/>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29</xdr:row>
      <xdr:rowOff>40910</xdr:rowOff>
    </xdr:from>
    <xdr:ext cx="359394" cy="225703"/>
    <xdr:sp macro="" textlink="">
      <xdr:nvSpPr>
        <xdr:cNvPr id="111" name="テキスト ボックス 110"/>
        <xdr:cNvSpPr txBox="1"/>
      </xdr:nvSpPr>
      <xdr:spPr>
        <a:xfrm>
          <a:off x="10880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2" name="直線コネクタ 111"/>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3" name="テキスト ボックス 112"/>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4" name="直線コネクタ 113"/>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5" name="テキスト ボックス 114"/>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7" name="テキスト ボックス 116"/>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170997</xdr:rowOff>
    </xdr:from>
    <xdr:to>
      <xdr:col>76</xdr:col>
      <xdr:colOff>21589</xdr:colOff>
      <xdr:row>35</xdr:row>
      <xdr:rowOff>92982</xdr:rowOff>
    </xdr:to>
    <xdr:cxnSp macro="">
      <xdr:nvCxnSpPr>
        <xdr:cNvPr id="119" name="直線コネクタ 118"/>
        <xdr:cNvCxnSpPr/>
      </xdr:nvCxnSpPr>
      <xdr:spPr>
        <a:xfrm flipV="1">
          <a:off x="14793595" y="5400222"/>
          <a:ext cx="1269" cy="146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96809</xdr:rowOff>
    </xdr:from>
    <xdr:ext cx="340478" cy="259045"/>
    <xdr:sp macro="" textlink="">
      <xdr:nvSpPr>
        <xdr:cNvPr id="120" name="債務償還可能年数最小値テキスト"/>
        <xdr:cNvSpPr txBox="1"/>
      </xdr:nvSpPr>
      <xdr:spPr>
        <a:xfrm>
          <a:off x="14846300" y="68690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92982</xdr:rowOff>
    </xdr:from>
    <xdr:to>
      <xdr:col>76</xdr:col>
      <xdr:colOff>111125</xdr:colOff>
      <xdr:row>35</xdr:row>
      <xdr:rowOff>92982</xdr:rowOff>
    </xdr:to>
    <xdr:cxnSp macro="">
      <xdr:nvCxnSpPr>
        <xdr:cNvPr id="121" name="直線コネクタ 120"/>
        <xdr:cNvCxnSpPr/>
      </xdr:nvCxnSpPr>
      <xdr:spPr>
        <a:xfrm>
          <a:off x="14706600" y="68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117674</xdr:rowOff>
    </xdr:from>
    <xdr:ext cx="405111" cy="259045"/>
    <xdr:sp macro="" textlink="">
      <xdr:nvSpPr>
        <xdr:cNvPr id="122" name="債務償還可能年数最大値テキスト"/>
        <xdr:cNvSpPr txBox="1"/>
      </xdr:nvSpPr>
      <xdr:spPr>
        <a:xfrm>
          <a:off x="14846300" y="517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170997</xdr:rowOff>
    </xdr:from>
    <xdr:to>
      <xdr:col>76</xdr:col>
      <xdr:colOff>111125</xdr:colOff>
      <xdr:row>26</xdr:row>
      <xdr:rowOff>170997</xdr:rowOff>
    </xdr:to>
    <xdr:cxnSp macro="">
      <xdr:nvCxnSpPr>
        <xdr:cNvPr id="123" name="直線コネクタ 122"/>
        <xdr:cNvCxnSpPr/>
      </xdr:nvCxnSpPr>
      <xdr:spPr>
        <a:xfrm>
          <a:off x="14706600" y="540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166659</xdr:rowOff>
    </xdr:from>
    <xdr:ext cx="340478" cy="259045"/>
    <xdr:sp macro="" textlink="">
      <xdr:nvSpPr>
        <xdr:cNvPr id="124" name="債務償還可能年数平均値テキスト"/>
        <xdr:cNvSpPr txBox="1"/>
      </xdr:nvSpPr>
      <xdr:spPr>
        <a:xfrm>
          <a:off x="14846300" y="625313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16782</xdr:rowOff>
    </xdr:from>
    <xdr:to>
      <xdr:col>76</xdr:col>
      <xdr:colOff>73025</xdr:colOff>
      <xdr:row>32</xdr:row>
      <xdr:rowOff>118382</xdr:rowOff>
    </xdr:to>
    <xdr:sp macro="" textlink="">
      <xdr:nvSpPr>
        <xdr:cNvPr id="125" name="フローチャート: 判断 124"/>
        <xdr:cNvSpPr/>
      </xdr:nvSpPr>
      <xdr:spPr>
        <a:xfrm>
          <a:off x="14744700" y="627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128361</xdr:rowOff>
    </xdr:from>
    <xdr:to>
      <xdr:col>76</xdr:col>
      <xdr:colOff>73025</xdr:colOff>
      <xdr:row>31</xdr:row>
      <xdr:rowOff>58511</xdr:rowOff>
    </xdr:to>
    <xdr:sp macro="" textlink="">
      <xdr:nvSpPr>
        <xdr:cNvPr id="131" name="楕円 130"/>
        <xdr:cNvSpPr/>
      </xdr:nvSpPr>
      <xdr:spPr>
        <a:xfrm>
          <a:off x="14744700" y="604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151238</xdr:rowOff>
    </xdr:from>
    <xdr:ext cx="340478" cy="259045"/>
    <xdr:sp macro="" textlink="">
      <xdr:nvSpPr>
        <xdr:cNvPr id="132" name="債務償還可能年数該当値テキスト"/>
        <xdr:cNvSpPr txBox="1"/>
      </xdr:nvSpPr>
      <xdr:spPr>
        <a:xfrm>
          <a:off x="14846300" y="58948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4" name="正方形/長方形 13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5" name="テキスト ボックス 13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6" name="テキスト ボックス 13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7" name="テキスト ボックス 13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8" name="テキスト ボックス 13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38,669
38,480
658.54
24,420,769
23,900,045
447,697
14,887,644
30,257,785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91440</xdr:rowOff>
    </xdr:from>
    <xdr:to>
      <xdr:col>24</xdr:col>
      <xdr:colOff>62865</xdr:colOff>
      <xdr:row>40</xdr:row>
      <xdr:rowOff>146685</xdr:rowOff>
    </xdr:to>
    <xdr:cxnSp macro="">
      <xdr:nvCxnSpPr>
        <xdr:cNvPr id="55" name="直線コネクタ 54"/>
        <xdr:cNvCxnSpPr/>
      </xdr:nvCxnSpPr>
      <xdr:spPr>
        <a:xfrm flipV="1">
          <a:off x="4634865" y="574929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150512</xdr:rowOff>
    </xdr:from>
    <xdr:ext cx="405111" cy="259045"/>
    <xdr:sp macro="" textlink="">
      <xdr:nvSpPr>
        <xdr:cNvPr id="56" name="【道路】&#10;有形固定資産減価償却率最小値テキスト"/>
        <xdr:cNvSpPr txBox="1"/>
      </xdr:nvSpPr>
      <xdr:spPr>
        <a:xfrm>
          <a:off x="4673600"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146685</xdr:rowOff>
    </xdr:from>
    <xdr:to>
      <xdr:col>24</xdr:col>
      <xdr:colOff>152400</xdr:colOff>
      <xdr:row>40</xdr:row>
      <xdr:rowOff>146685</xdr:rowOff>
    </xdr:to>
    <xdr:cxnSp macro="">
      <xdr:nvCxnSpPr>
        <xdr:cNvPr id="57" name="直線コネクタ 56"/>
        <xdr:cNvCxnSpPr/>
      </xdr:nvCxnSpPr>
      <xdr:spPr>
        <a:xfrm>
          <a:off x="4546600" y="700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38117</xdr:rowOff>
    </xdr:from>
    <xdr:ext cx="405111" cy="259045"/>
    <xdr:sp macro="" textlink="">
      <xdr:nvSpPr>
        <xdr:cNvPr id="58" name="【道路】&#10;有形固定資産減価償却率最大値テキスト"/>
        <xdr:cNvSpPr txBox="1"/>
      </xdr:nvSpPr>
      <xdr:spPr>
        <a:xfrm>
          <a:off x="4673600" y="552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91440</xdr:rowOff>
    </xdr:from>
    <xdr:to>
      <xdr:col>24</xdr:col>
      <xdr:colOff>152400</xdr:colOff>
      <xdr:row>33</xdr:row>
      <xdr:rowOff>91440</xdr:rowOff>
    </xdr:to>
    <xdr:cxnSp macro="">
      <xdr:nvCxnSpPr>
        <xdr:cNvPr id="59" name="直線コネクタ 58"/>
        <xdr:cNvCxnSpPr/>
      </xdr:nvCxnSpPr>
      <xdr:spPr>
        <a:xfrm>
          <a:off x="4546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164482</xdr:rowOff>
    </xdr:from>
    <xdr:ext cx="405111" cy="259045"/>
    <xdr:sp macro="" textlink="">
      <xdr:nvSpPr>
        <xdr:cNvPr id="60" name="【道路】&#10;有形固定資産減価償却率平均値テキスト"/>
        <xdr:cNvSpPr txBox="1"/>
      </xdr:nvSpPr>
      <xdr:spPr>
        <a:xfrm>
          <a:off x="4673600" y="5993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141605</xdr:rowOff>
    </xdr:from>
    <xdr:to>
      <xdr:col>24</xdr:col>
      <xdr:colOff>114300</xdr:colOff>
      <xdr:row>36</xdr:row>
      <xdr:rowOff>71755</xdr:rowOff>
    </xdr:to>
    <xdr:sp macro="" textlink="">
      <xdr:nvSpPr>
        <xdr:cNvPr id="61" name="フローチャート: 判断 60"/>
        <xdr:cNvSpPr/>
      </xdr:nvSpPr>
      <xdr:spPr>
        <a:xfrm>
          <a:off x="4584700" y="61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118745</xdr:rowOff>
    </xdr:from>
    <xdr:to>
      <xdr:col>20</xdr:col>
      <xdr:colOff>38100</xdr:colOff>
      <xdr:row>36</xdr:row>
      <xdr:rowOff>48895</xdr:rowOff>
    </xdr:to>
    <xdr:sp macro="" textlink="">
      <xdr:nvSpPr>
        <xdr:cNvPr id="62" name="フローチャート: 判断 61"/>
        <xdr:cNvSpPr/>
      </xdr:nvSpPr>
      <xdr:spPr>
        <a:xfrm>
          <a:off x="3746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12065</xdr:rowOff>
    </xdr:from>
    <xdr:to>
      <xdr:col>15</xdr:col>
      <xdr:colOff>101600</xdr:colOff>
      <xdr:row>36</xdr:row>
      <xdr:rowOff>113665</xdr:rowOff>
    </xdr:to>
    <xdr:sp macro="" textlink="">
      <xdr:nvSpPr>
        <xdr:cNvPr id="63" name="フローチャート: 判断 62"/>
        <xdr:cNvSpPr/>
      </xdr:nvSpPr>
      <xdr:spPr>
        <a:xfrm>
          <a:off x="2857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95885</xdr:rowOff>
    </xdr:from>
    <xdr:to>
      <xdr:col>24</xdr:col>
      <xdr:colOff>114300</xdr:colOff>
      <xdr:row>41</xdr:row>
      <xdr:rowOff>26035</xdr:rowOff>
    </xdr:to>
    <xdr:sp macro="" textlink="">
      <xdr:nvSpPr>
        <xdr:cNvPr id="69" name="楕円 68"/>
        <xdr:cNvSpPr/>
      </xdr:nvSpPr>
      <xdr:spPr>
        <a:xfrm>
          <a:off x="4584700" y="69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10812</xdr:rowOff>
    </xdr:from>
    <xdr:ext cx="405111" cy="259045"/>
    <xdr:sp macro="" textlink="">
      <xdr:nvSpPr>
        <xdr:cNvPr id="70" name="【道路】&#10;有形固定資産減価償却率該当値テキスト"/>
        <xdr:cNvSpPr txBox="1"/>
      </xdr:nvSpPr>
      <xdr:spPr>
        <a:xfrm>
          <a:off x="4673600" y="6868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124460</xdr:rowOff>
    </xdr:from>
    <xdr:to>
      <xdr:col>20</xdr:col>
      <xdr:colOff>38100</xdr:colOff>
      <xdr:row>41</xdr:row>
      <xdr:rowOff>54610</xdr:rowOff>
    </xdr:to>
    <xdr:sp macro="" textlink="">
      <xdr:nvSpPr>
        <xdr:cNvPr id="71" name="楕円 70"/>
        <xdr:cNvSpPr/>
      </xdr:nvSpPr>
      <xdr:spPr>
        <a:xfrm>
          <a:off x="3746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146685</xdr:rowOff>
    </xdr:from>
    <xdr:to>
      <xdr:col>24</xdr:col>
      <xdr:colOff>63500</xdr:colOff>
      <xdr:row>41</xdr:row>
      <xdr:rowOff>3810</xdr:rowOff>
    </xdr:to>
    <xdr:cxnSp macro="">
      <xdr:nvCxnSpPr>
        <xdr:cNvPr id="72" name="直線コネクタ 71"/>
        <xdr:cNvCxnSpPr/>
      </xdr:nvCxnSpPr>
      <xdr:spPr>
        <a:xfrm flipV="1">
          <a:off x="3797300" y="700468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147320</xdr:rowOff>
    </xdr:from>
    <xdr:to>
      <xdr:col>15</xdr:col>
      <xdr:colOff>101600</xdr:colOff>
      <xdr:row>41</xdr:row>
      <xdr:rowOff>77470</xdr:rowOff>
    </xdr:to>
    <xdr:sp macro="" textlink="">
      <xdr:nvSpPr>
        <xdr:cNvPr id="73" name="楕円 72"/>
        <xdr:cNvSpPr/>
      </xdr:nvSpPr>
      <xdr:spPr>
        <a:xfrm>
          <a:off x="2857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3810</xdr:rowOff>
    </xdr:from>
    <xdr:to>
      <xdr:col>19</xdr:col>
      <xdr:colOff>177800</xdr:colOff>
      <xdr:row>41</xdr:row>
      <xdr:rowOff>26670</xdr:rowOff>
    </xdr:to>
    <xdr:cxnSp macro="">
      <xdr:nvCxnSpPr>
        <xdr:cNvPr id="74" name="直線コネクタ 73"/>
        <xdr:cNvCxnSpPr/>
      </xdr:nvCxnSpPr>
      <xdr:spPr>
        <a:xfrm flipV="1">
          <a:off x="2908300" y="7033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65422</xdr:rowOff>
    </xdr:from>
    <xdr:ext cx="405111" cy="259045"/>
    <xdr:sp macro="" textlink="">
      <xdr:nvSpPr>
        <xdr:cNvPr id="75" name="n_1aveValue【道路】&#10;有形固定資産減価償却率"/>
        <xdr:cNvSpPr txBox="1"/>
      </xdr:nvSpPr>
      <xdr:spPr>
        <a:xfrm>
          <a:off x="35820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130192</xdr:rowOff>
    </xdr:from>
    <xdr:ext cx="405111" cy="259045"/>
    <xdr:sp macro="" textlink="">
      <xdr:nvSpPr>
        <xdr:cNvPr id="76" name="n_2aveValue【道路】&#10;有形固定資産減価償却率"/>
        <xdr:cNvSpPr txBox="1"/>
      </xdr:nvSpPr>
      <xdr:spPr>
        <a:xfrm>
          <a:off x="27057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45737</xdr:rowOff>
    </xdr:from>
    <xdr:ext cx="405111" cy="259045"/>
    <xdr:sp macro="" textlink="">
      <xdr:nvSpPr>
        <xdr:cNvPr id="77" name="n_1mainValue【道路】&#10;有形固定資産減価償却率"/>
        <xdr:cNvSpPr txBox="1"/>
      </xdr:nvSpPr>
      <xdr:spPr>
        <a:xfrm>
          <a:off x="3582044"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41</xdr:row>
      <xdr:rowOff>68597</xdr:rowOff>
    </xdr:from>
    <xdr:ext cx="340478" cy="259045"/>
    <xdr:sp macro="" textlink="">
      <xdr:nvSpPr>
        <xdr:cNvPr id="78" name="n_2mainValue【道路】&#10;有形固定資産減価償却率"/>
        <xdr:cNvSpPr txBox="1"/>
      </xdr:nvSpPr>
      <xdr:spPr>
        <a:xfrm>
          <a:off x="2738061" y="70980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2" name="テキスト ボックス 9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6" name="テキスト ボックス 9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8" name="テキスト ボックス 9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0" name="テキスト ボックス 9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137351</xdr:rowOff>
    </xdr:from>
    <xdr:to>
      <xdr:col>54</xdr:col>
      <xdr:colOff>189865</xdr:colOff>
      <xdr:row>40</xdr:row>
      <xdr:rowOff>133388</xdr:rowOff>
    </xdr:to>
    <xdr:cxnSp macro="">
      <xdr:nvCxnSpPr>
        <xdr:cNvPr id="102" name="直線コネクタ 101"/>
        <xdr:cNvCxnSpPr/>
      </xdr:nvCxnSpPr>
      <xdr:spPr>
        <a:xfrm flipV="1">
          <a:off x="10476865" y="5795201"/>
          <a:ext cx="0" cy="11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137215</xdr:rowOff>
    </xdr:from>
    <xdr:ext cx="469744" cy="259045"/>
    <xdr:sp macro="" textlink="">
      <xdr:nvSpPr>
        <xdr:cNvPr id="103" name="【道路】&#10;一人当たり延長最小値テキスト"/>
        <xdr:cNvSpPr txBox="1"/>
      </xdr:nvSpPr>
      <xdr:spPr>
        <a:xfrm>
          <a:off x="10515600" y="699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133388</xdr:rowOff>
    </xdr:from>
    <xdr:to>
      <xdr:col>55</xdr:col>
      <xdr:colOff>88900</xdr:colOff>
      <xdr:row>40</xdr:row>
      <xdr:rowOff>133388</xdr:rowOff>
    </xdr:to>
    <xdr:cxnSp macro="">
      <xdr:nvCxnSpPr>
        <xdr:cNvPr id="104" name="直線コネクタ 103"/>
        <xdr:cNvCxnSpPr/>
      </xdr:nvCxnSpPr>
      <xdr:spPr>
        <a:xfrm>
          <a:off x="10388600" y="699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84028</xdr:rowOff>
    </xdr:from>
    <xdr:ext cx="534377" cy="259045"/>
    <xdr:sp macro="" textlink="">
      <xdr:nvSpPr>
        <xdr:cNvPr id="105" name="【道路】&#10;一人当たり延長最大値テキスト"/>
        <xdr:cNvSpPr txBox="1"/>
      </xdr:nvSpPr>
      <xdr:spPr>
        <a:xfrm>
          <a:off x="10515600" y="557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137351</xdr:rowOff>
    </xdr:from>
    <xdr:to>
      <xdr:col>55</xdr:col>
      <xdr:colOff>88900</xdr:colOff>
      <xdr:row>33</xdr:row>
      <xdr:rowOff>137351</xdr:rowOff>
    </xdr:to>
    <xdr:cxnSp macro="">
      <xdr:nvCxnSpPr>
        <xdr:cNvPr id="106" name="直線コネクタ 105"/>
        <xdr:cNvCxnSpPr/>
      </xdr:nvCxnSpPr>
      <xdr:spPr>
        <a:xfrm>
          <a:off x="10388600" y="579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78986</xdr:rowOff>
    </xdr:from>
    <xdr:ext cx="534377" cy="259045"/>
    <xdr:sp macro="" textlink="">
      <xdr:nvSpPr>
        <xdr:cNvPr id="107" name="【道路】&#10;一人当たり延長平均値テキスト"/>
        <xdr:cNvSpPr txBox="1"/>
      </xdr:nvSpPr>
      <xdr:spPr>
        <a:xfrm>
          <a:off x="10515600" y="6422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56109</xdr:rowOff>
    </xdr:from>
    <xdr:to>
      <xdr:col>55</xdr:col>
      <xdr:colOff>50800</xdr:colOff>
      <xdr:row>38</xdr:row>
      <xdr:rowOff>157709</xdr:rowOff>
    </xdr:to>
    <xdr:sp macro="" textlink="">
      <xdr:nvSpPr>
        <xdr:cNvPr id="108" name="フローチャート: 判断 107"/>
        <xdr:cNvSpPr/>
      </xdr:nvSpPr>
      <xdr:spPr>
        <a:xfrm>
          <a:off x="10426700" y="657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44145</xdr:rowOff>
    </xdr:from>
    <xdr:to>
      <xdr:col>50</xdr:col>
      <xdr:colOff>165100</xdr:colOff>
      <xdr:row>38</xdr:row>
      <xdr:rowOff>145745</xdr:rowOff>
    </xdr:to>
    <xdr:sp macro="" textlink="">
      <xdr:nvSpPr>
        <xdr:cNvPr id="109" name="フローチャート: 判断 108"/>
        <xdr:cNvSpPr/>
      </xdr:nvSpPr>
      <xdr:spPr>
        <a:xfrm>
          <a:off x="9588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40374</xdr:rowOff>
    </xdr:from>
    <xdr:to>
      <xdr:col>46</xdr:col>
      <xdr:colOff>38100</xdr:colOff>
      <xdr:row>38</xdr:row>
      <xdr:rowOff>141974</xdr:rowOff>
    </xdr:to>
    <xdr:sp macro="" textlink="">
      <xdr:nvSpPr>
        <xdr:cNvPr id="110" name="フローチャート: 判断 109"/>
        <xdr:cNvSpPr/>
      </xdr:nvSpPr>
      <xdr:spPr>
        <a:xfrm>
          <a:off x="8699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92075</xdr:rowOff>
    </xdr:from>
    <xdr:to>
      <xdr:col>55</xdr:col>
      <xdr:colOff>50800</xdr:colOff>
      <xdr:row>39</xdr:row>
      <xdr:rowOff>22225</xdr:rowOff>
    </xdr:to>
    <xdr:sp macro="" textlink="">
      <xdr:nvSpPr>
        <xdr:cNvPr id="116" name="楕円 115"/>
        <xdr:cNvSpPr/>
      </xdr:nvSpPr>
      <xdr:spPr>
        <a:xfrm>
          <a:off x="104267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70502</xdr:rowOff>
    </xdr:from>
    <xdr:ext cx="534377" cy="259045"/>
    <xdr:sp macro="" textlink="">
      <xdr:nvSpPr>
        <xdr:cNvPr id="117" name="【道路】&#10;一人当たり延長該当値テキスト"/>
        <xdr:cNvSpPr txBox="1"/>
      </xdr:nvSpPr>
      <xdr:spPr>
        <a:xfrm>
          <a:off x="10515600" y="658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102438</xdr:rowOff>
    </xdr:from>
    <xdr:to>
      <xdr:col>50</xdr:col>
      <xdr:colOff>165100</xdr:colOff>
      <xdr:row>39</xdr:row>
      <xdr:rowOff>32588</xdr:rowOff>
    </xdr:to>
    <xdr:sp macro="" textlink="">
      <xdr:nvSpPr>
        <xdr:cNvPr id="118" name="楕円 117"/>
        <xdr:cNvSpPr/>
      </xdr:nvSpPr>
      <xdr:spPr>
        <a:xfrm>
          <a:off x="9588500" y="661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142875</xdr:rowOff>
    </xdr:from>
    <xdr:to>
      <xdr:col>55</xdr:col>
      <xdr:colOff>0</xdr:colOff>
      <xdr:row>38</xdr:row>
      <xdr:rowOff>153238</xdr:rowOff>
    </xdr:to>
    <xdr:cxnSp macro="">
      <xdr:nvCxnSpPr>
        <xdr:cNvPr id="119" name="直線コネクタ 118"/>
        <xdr:cNvCxnSpPr/>
      </xdr:nvCxnSpPr>
      <xdr:spPr>
        <a:xfrm flipV="1">
          <a:off x="9639300" y="6657975"/>
          <a:ext cx="8382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112878</xdr:rowOff>
    </xdr:from>
    <xdr:to>
      <xdr:col>46</xdr:col>
      <xdr:colOff>38100</xdr:colOff>
      <xdr:row>39</xdr:row>
      <xdr:rowOff>43028</xdr:rowOff>
    </xdr:to>
    <xdr:sp macro="" textlink="">
      <xdr:nvSpPr>
        <xdr:cNvPr id="120" name="楕円 119"/>
        <xdr:cNvSpPr/>
      </xdr:nvSpPr>
      <xdr:spPr>
        <a:xfrm>
          <a:off x="8699500" y="66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153238</xdr:rowOff>
    </xdr:from>
    <xdr:to>
      <xdr:col>50</xdr:col>
      <xdr:colOff>114300</xdr:colOff>
      <xdr:row>38</xdr:row>
      <xdr:rowOff>163678</xdr:rowOff>
    </xdr:to>
    <xdr:cxnSp macro="">
      <xdr:nvCxnSpPr>
        <xdr:cNvPr id="121" name="直線コネクタ 120"/>
        <xdr:cNvCxnSpPr/>
      </xdr:nvCxnSpPr>
      <xdr:spPr>
        <a:xfrm flipV="1">
          <a:off x="8750300" y="6668338"/>
          <a:ext cx="8890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162272</xdr:rowOff>
    </xdr:from>
    <xdr:ext cx="534377" cy="259045"/>
    <xdr:sp macro="" textlink="">
      <xdr:nvSpPr>
        <xdr:cNvPr id="122" name="n_1aveValue【道路】&#10;一人当たり延長"/>
        <xdr:cNvSpPr txBox="1"/>
      </xdr:nvSpPr>
      <xdr:spPr>
        <a:xfrm>
          <a:off x="93594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158500</xdr:rowOff>
    </xdr:from>
    <xdr:ext cx="534377" cy="259045"/>
    <xdr:sp macro="" textlink="">
      <xdr:nvSpPr>
        <xdr:cNvPr id="123" name="n_2aveValue【道路】&#10;一人当たり延長"/>
        <xdr:cNvSpPr txBox="1"/>
      </xdr:nvSpPr>
      <xdr:spPr>
        <a:xfrm>
          <a:off x="8483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23715</xdr:rowOff>
    </xdr:from>
    <xdr:ext cx="534377" cy="259045"/>
    <xdr:sp macro="" textlink="">
      <xdr:nvSpPr>
        <xdr:cNvPr id="124" name="n_1mainValue【道路】&#10;一人当たり延長"/>
        <xdr:cNvSpPr txBox="1"/>
      </xdr:nvSpPr>
      <xdr:spPr>
        <a:xfrm>
          <a:off x="9359411" y="67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34155</xdr:rowOff>
    </xdr:from>
    <xdr:ext cx="534377" cy="259045"/>
    <xdr:sp macro="" textlink="">
      <xdr:nvSpPr>
        <xdr:cNvPr id="125" name="n_2mainValue【道路】&#10;一人当たり延長"/>
        <xdr:cNvSpPr txBox="1"/>
      </xdr:nvSpPr>
      <xdr:spPr>
        <a:xfrm>
          <a:off x="8483111" y="672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6" name="直線コネクタ 13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7" name="テキスト ボックス 13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8" name="直線コネクタ 13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9" name="テキスト ボックス 13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0" name="直線コネクタ 13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1" name="テキスト ボックス 14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2" name="直線コネクタ 14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3" name="テキスト ボックス 14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4" name="直線コネクタ 14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5" name="テキスト ボックス 14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6" name="直線コネクタ 14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7" name="テキスト ボックス 14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45720</xdr:rowOff>
    </xdr:from>
    <xdr:to>
      <xdr:col>24</xdr:col>
      <xdr:colOff>62865</xdr:colOff>
      <xdr:row>64</xdr:row>
      <xdr:rowOff>115933</xdr:rowOff>
    </xdr:to>
    <xdr:cxnSp macro="">
      <xdr:nvCxnSpPr>
        <xdr:cNvPr id="151" name="直線コネクタ 150"/>
        <xdr:cNvCxnSpPr/>
      </xdr:nvCxnSpPr>
      <xdr:spPr>
        <a:xfrm flipV="1">
          <a:off x="4634865" y="964692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119760</xdr:rowOff>
    </xdr:from>
    <xdr:ext cx="340478" cy="259045"/>
    <xdr:sp macro="" textlink="">
      <xdr:nvSpPr>
        <xdr:cNvPr id="152" name="【橋りょう・トンネル】&#10;有形固定資産減価償却率最小値テキスト"/>
        <xdr:cNvSpPr txBox="1"/>
      </xdr:nvSpPr>
      <xdr:spPr>
        <a:xfrm>
          <a:off x="4673600" y="11092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115933</xdr:rowOff>
    </xdr:from>
    <xdr:to>
      <xdr:col>24</xdr:col>
      <xdr:colOff>152400</xdr:colOff>
      <xdr:row>64</xdr:row>
      <xdr:rowOff>115933</xdr:rowOff>
    </xdr:to>
    <xdr:cxnSp macro="">
      <xdr:nvCxnSpPr>
        <xdr:cNvPr id="153" name="直線コネクタ 152"/>
        <xdr:cNvCxnSpPr/>
      </xdr:nvCxnSpPr>
      <xdr:spPr>
        <a:xfrm>
          <a:off x="4546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163847</xdr:rowOff>
    </xdr:from>
    <xdr:ext cx="405111" cy="259045"/>
    <xdr:sp macro="" textlink="">
      <xdr:nvSpPr>
        <xdr:cNvPr id="154" name="【橋りょう・トンネル】&#10;有形固定資産減価償却率最大値テキスト"/>
        <xdr:cNvSpPr txBox="1"/>
      </xdr:nvSpPr>
      <xdr:spPr>
        <a:xfrm>
          <a:off x="4673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45720</xdr:rowOff>
    </xdr:from>
    <xdr:to>
      <xdr:col>24</xdr:col>
      <xdr:colOff>152400</xdr:colOff>
      <xdr:row>56</xdr:row>
      <xdr:rowOff>45720</xdr:rowOff>
    </xdr:to>
    <xdr:cxnSp macro="">
      <xdr:nvCxnSpPr>
        <xdr:cNvPr id="155" name="直線コネクタ 154"/>
        <xdr:cNvCxnSpPr/>
      </xdr:nvCxnSpPr>
      <xdr:spPr>
        <a:xfrm>
          <a:off x="4546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121937</xdr:rowOff>
    </xdr:from>
    <xdr:ext cx="405111" cy="259045"/>
    <xdr:sp macro="" textlink="">
      <xdr:nvSpPr>
        <xdr:cNvPr id="156" name="【橋りょう・トンネル】&#10;有形固定資産減価償却率平均値テキスト"/>
        <xdr:cNvSpPr txBox="1"/>
      </xdr:nvSpPr>
      <xdr:spPr>
        <a:xfrm>
          <a:off x="4673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57" name="フローチャート: 判断 156"/>
        <xdr:cNvSpPr/>
      </xdr:nvSpPr>
      <xdr:spPr>
        <a:xfrm>
          <a:off x="4584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169635</xdr:rowOff>
    </xdr:from>
    <xdr:to>
      <xdr:col>20</xdr:col>
      <xdr:colOff>38100</xdr:colOff>
      <xdr:row>59</xdr:row>
      <xdr:rowOff>99785</xdr:rowOff>
    </xdr:to>
    <xdr:sp macro="" textlink="">
      <xdr:nvSpPr>
        <xdr:cNvPr id="158" name="フローチャート: 判断 157"/>
        <xdr:cNvSpPr/>
      </xdr:nvSpPr>
      <xdr:spPr>
        <a:xfrm>
          <a:off x="3746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59" name="フローチャート: 判断 158"/>
        <xdr:cNvSpPr/>
      </xdr:nvSpPr>
      <xdr:spPr>
        <a:xfrm>
          <a:off x="2857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122283</xdr:rowOff>
    </xdr:from>
    <xdr:to>
      <xdr:col>24</xdr:col>
      <xdr:colOff>114300</xdr:colOff>
      <xdr:row>58</xdr:row>
      <xdr:rowOff>52433</xdr:rowOff>
    </xdr:to>
    <xdr:sp macro="" textlink="">
      <xdr:nvSpPr>
        <xdr:cNvPr id="165" name="楕円 164"/>
        <xdr:cNvSpPr/>
      </xdr:nvSpPr>
      <xdr:spPr>
        <a:xfrm>
          <a:off x="4584700" y="98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145160</xdr:rowOff>
    </xdr:from>
    <xdr:ext cx="405111" cy="259045"/>
    <xdr:sp macro="" textlink="">
      <xdr:nvSpPr>
        <xdr:cNvPr id="166" name="【橋りょう・トンネル】&#10;有形固定資産減価償却率該当値テキスト"/>
        <xdr:cNvSpPr txBox="1"/>
      </xdr:nvSpPr>
      <xdr:spPr>
        <a:xfrm>
          <a:off x="4673600" y="9746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146776</xdr:rowOff>
    </xdr:from>
    <xdr:to>
      <xdr:col>20</xdr:col>
      <xdr:colOff>38100</xdr:colOff>
      <xdr:row>58</xdr:row>
      <xdr:rowOff>76926</xdr:rowOff>
    </xdr:to>
    <xdr:sp macro="" textlink="">
      <xdr:nvSpPr>
        <xdr:cNvPr id="167" name="楕円 166"/>
        <xdr:cNvSpPr/>
      </xdr:nvSpPr>
      <xdr:spPr>
        <a:xfrm>
          <a:off x="3746500" y="99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1633</xdr:rowOff>
    </xdr:from>
    <xdr:to>
      <xdr:col>24</xdr:col>
      <xdr:colOff>63500</xdr:colOff>
      <xdr:row>58</xdr:row>
      <xdr:rowOff>26126</xdr:rowOff>
    </xdr:to>
    <xdr:cxnSp macro="">
      <xdr:nvCxnSpPr>
        <xdr:cNvPr id="168" name="直線コネクタ 167"/>
        <xdr:cNvCxnSpPr/>
      </xdr:nvCxnSpPr>
      <xdr:spPr>
        <a:xfrm flipV="1">
          <a:off x="3797300" y="994573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1451</xdr:rowOff>
    </xdr:from>
    <xdr:to>
      <xdr:col>15</xdr:col>
      <xdr:colOff>101600</xdr:colOff>
      <xdr:row>58</xdr:row>
      <xdr:rowOff>103051</xdr:rowOff>
    </xdr:to>
    <xdr:sp macro="" textlink="">
      <xdr:nvSpPr>
        <xdr:cNvPr id="169" name="楕円 168"/>
        <xdr:cNvSpPr/>
      </xdr:nvSpPr>
      <xdr:spPr>
        <a:xfrm>
          <a:off x="2857500" y="99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26126</xdr:rowOff>
    </xdr:from>
    <xdr:to>
      <xdr:col>19</xdr:col>
      <xdr:colOff>177800</xdr:colOff>
      <xdr:row>58</xdr:row>
      <xdr:rowOff>52251</xdr:rowOff>
    </xdr:to>
    <xdr:cxnSp macro="">
      <xdr:nvCxnSpPr>
        <xdr:cNvPr id="170" name="直線コネクタ 169"/>
        <xdr:cNvCxnSpPr/>
      </xdr:nvCxnSpPr>
      <xdr:spPr>
        <a:xfrm flipV="1">
          <a:off x="2908300" y="997022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90912</xdr:rowOff>
    </xdr:from>
    <xdr:ext cx="405111" cy="259045"/>
    <xdr:sp macro="" textlink="">
      <xdr:nvSpPr>
        <xdr:cNvPr id="171" name="n_1aveValue【橋りょう・トンネル】&#10;有形固定資産減価償却率"/>
        <xdr:cNvSpPr txBox="1"/>
      </xdr:nvSpPr>
      <xdr:spPr>
        <a:xfrm>
          <a:off x="3582044" y="1020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103976</xdr:rowOff>
    </xdr:from>
    <xdr:ext cx="405111" cy="259045"/>
    <xdr:sp macro="" textlink="">
      <xdr:nvSpPr>
        <xdr:cNvPr id="172" name="n_2aveValue【橋りょう・トンネル】&#10;有形固定資産減価償却率"/>
        <xdr:cNvSpPr txBox="1"/>
      </xdr:nvSpPr>
      <xdr:spPr>
        <a:xfrm>
          <a:off x="2705744" y="1021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93453</xdr:rowOff>
    </xdr:from>
    <xdr:ext cx="405111" cy="259045"/>
    <xdr:sp macro="" textlink="">
      <xdr:nvSpPr>
        <xdr:cNvPr id="173" name="n_1mainValue【橋りょう・トンネル】&#10;有形固定資産減価償却率"/>
        <xdr:cNvSpPr txBox="1"/>
      </xdr:nvSpPr>
      <xdr:spPr>
        <a:xfrm>
          <a:off x="3582044" y="969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119578</xdr:rowOff>
    </xdr:from>
    <xdr:ext cx="405111" cy="259045"/>
    <xdr:sp macro="" textlink="">
      <xdr:nvSpPr>
        <xdr:cNvPr id="174" name="n_2mainValue【橋りょう・トンネル】&#10;有形固定資産減価償却率"/>
        <xdr:cNvSpPr txBox="1"/>
      </xdr:nvSpPr>
      <xdr:spPr>
        <a:xfrm>
          <a:off x="2705744" y="972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5" name="直線コネクタ 18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6" name="テキスト ボックス 18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7" name="直線コネクタ 18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8" name="テキスト ボックス 18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0" name="テキスト ボックス 18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1" name="直線コネクタ 19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2" name="テキスト ボックス 19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3" name="直線コネクタ 19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4" name="テキスト ボックス 19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6" name="テキスト ボックス 19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154168</xdr:rowOff>
    </xdr:from>
    <xdr:to>
      <xdr:col>54</xdr:col>
      <xdr:colOff>189865</xdr:colOff>
      <xdr:row>64</xdr:row>
      <xdr:rowOff>67898</xdr:rowOff>
    </xdr:to>
    <xdr:cxnSp macro="">
      <xdr:nvCxnSpPr>
        <xdr:cNvPr id="198" name="直線コネクタ 197"/>
        <xdr:cNvCxnSpPr/>
      </xdr:nvCxnSpPr>
      <xdr:spPr>
        <a:xfrm flipV="1">
          <a:off x="10476865" y="9583918"/>
          <a:ext cx="0" cy="145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71725</xdr:rowOff>
    </xdr:from>
    <xdr:ext cx="469744" cy="259045"/>
    <xdr:sp macro="" textlink="">
      <xdr:nvSpPr>
        <xdr:cNvPr id="199" name="【橋りょう・トンネル】&#10;一人当たり有形固定資産（償却資産）額最小値テキスト"/>
        <xdr:cNvSpPr txBox="1"/>
      </xdr:nvSpPr>
      <xdr:spPr>
        <a:xfrm>
          <a:off x="10515600" y="110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67898</xdr:rowOff>
    </xdr:from>
    <xdr:to>
      <xdr:col>55</xdr:col>
      <xdr:colOff>88900</xdr:colOff>
      <xdr:row>64</xdr:row>
      <xdr:rowOff>67898</xdr:rowOff>
    </xdr:to>
    <xdr:cxnSp macro="">
      <xdr:nvCxnSpPr>
        <xdr:cNvPr id="200" name="直線コネクタ 199"/>
        <xdr:cNvCxnSpPr/>
      </xdr:nvCxnSpPr>
      <xdr:spPr>
        <a:xfrm>
          <a:off x="10388600" y="1104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100845</xdr:rowOff>
    </xdr:from>
    <xdr:ext cx="599010" cy="259045"/>
    <xdr:sp macro="" textlink="">
      <xdr:nvSpPr>
        <xdr:cNvPr id="201" name="【橋りょう・トンネル】&#10;一人当たり有形固定資産（償却資産）額最大値テキスト"/>
        <xdr:cNvSpPr txBox="1"/>
      </xdr:nvSpPr>
      <xdr:spPr>
        <a:xfrm>
          <a:off x="10515600" y="935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154168</xdr:rowOff>
    </xdr:from>
    <xdr:to>
      <xdr:col>55</xdr:col>
      <xdr:colOff>88900</xdr:colOff>
      <xdr:row>55</xdr:row>
      <xdr:rowOff>154168</xdr:rowOff>
    </xdr:to>
    <xdr:cxnSp macro="">
      <xdr:nvCxnSpPr>
        <xdr:cNvPr id="202" name="直線コネクタ 201"/>
        <xdr:cNvCxnSpPr/>
      </xdr:nvCxnSpPr>
      <xdr:spPr>
        <a:xfrm>
          <a:off x="10388600" y="958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91701</xdr:rowOff>
    </xdr:from>
    <xdr:ext cx="599010" cy="259045"/>
    <xdr:sp macro="" textlink="">
      <xdr:nvSpPr>
        <xdr:cNvPr id="203" name="【橋りょう・トンネル】&#10;一人当たり有形固定資産（償却資産）額平均値テキスト"/>
        <xdr:cNvSpPr txBox="1"/>
      </xdr:nvSpPr>
      <xdr:spPr>
        <a:xfrm>
          <a:off x="10515600" y="10550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113274</xdr:rowOff>
    </xdr:from>
    <xdr:to>
      <xdr:col>55</xdr:col>
      <xdr:colOff>50800</xdr:colOff>
      <xdr:row>62</xdr:row>
      <xdr:rowOff>43424</xdr:rowOff>
    </xdr:to>
    <xdr:sp macro="" textlink="">
      <xdr:nvSpPr>
        <xdr:cNvPr id="204" name="フローチャート: 判断 203"/>
        <xdr:cNvSpPr/>
      </xdr:nvSpPr>
      <xdr:spPr>
        <a:xfrm>
          <a:off x="10426700" y="1057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83209</xdr:rowOff>
    </xdr:from>
    <xdr:to>
      <xdr:col>50</xdr:col>
      <xdr:colOff>165100</xdr:colOff>
      <xdr:row>62</xdr:row>
      <xdr:rowOff>13359</xdr:rowOff>
    </xdr:to>
    <xdr:sp macro="" textlink="">
      <xdr:nvSpPr>
        <xdr:cNvPr id="205" name="フローチャート: 判断 204"/>
        <xdr:cNvSpPr/>
      </xdr:nvSpPr>
      <xdr:spPr>
        <a:xfrm>
          <a:off x="9588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82099</xdr:rowOff>
    </xdr:from>
    <xdr:to>
      <xdr:col>46</xdr:col>
      <xdr:colOff>38100</xdr:colOff>
      <xdr:row>62</xdr:row>
      <xdr:rowOff>12249</xdr:rowOff>
    </xdr:to>
    <xdr:sp macro="" textlink="">
      <xdr:nvSpPr>
        <xdr:cNvPr id="206" name="フローチャート: 判断 205"/>
        <xdr:cNvSpPr/>
      </xdr:nvSpPr>
      <xdr:spPr>
        <a:xfrm>
          <a:off x="8699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113977</xdr:rowOff>
    </xdr:from>
    <xdr:to>
      <xdr:col>55</xdr:col>
      <xdr:colOff>50800</xdr:colOff>
      <xdr:row>61</xdr:row>
      <xdr:rowOff>44127</xdr:rowOff>
    </xdr:to>
    <xdr:sp macro="" textlink="">
      <xdr:nvSpPr>
        <xdr:cNvPr id="212" name="楕円 211"/>
        <xdr:cNvSpPr/>
      </xdr:nvSpPr>
      <xdr:spPr>
        <a:xfrm>
          <a:off x="10426700" y="1040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136854</xdr:rowOff>
    </xdr:from>
    <xdr:ext cx="599010" cy="259045"/>
    <xdr:sp macro="" textlink="">
      <xdr:nvSpPr>
        <xdr:cNvPr id="213" name="【橋りょう・トンネル】&#10;一人当たり有形固定資産（償却資産）額該当値テキスト"/>
        <xdr:cNvSpPr txBox="1"/>
      </xdr:nvSpPr>
      <xdr:spPr>
        <a:xfrm>
          <a:off x="10515600" y="1025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124917</xdr:rowOff>
    </xdr:from>
    <xdr:to>
      <xdr:col>50</xdr:col>
      <xdr:colOff>165100</xdr:colOff>
      <xdr:row>61</xdr:row>
      <xdr:rowOff>55067</xdr:rowOff>
    </xdr:to>
    <xdr:sp macro="" textlink="">
      <xdr:nvSpPr>
        <xdr:cNvPr id="214" name="楕円 213"/>
        <xdr:cNvSpPr/>
      </xdr:nvSpPr>
      <xdr:spPr>
        <a:xfrm>
          <a:off x="9588500" y="1041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164777</xdr:rowOff>
    </xdr:from>
    <xdr:to>
      <xdr:col>55</xdr:col>
      <xdr:colOff>0</xdr:colOff>
      <xdr:row>61</xdr:row>
      <xdr:rowOff>4267</xdr:rowOff>
    </xdr:to>
    <xdr:cxnSp macro="">
      <xdr:nvCxnSpPr>
        <xdr:cNvPr id="215" name="直線コネクタ 214"/>
        <xdr:cNvCxnSpPr/>
      </xdr:nvCxnSpPr>
      <xdr:spPr>
        <a:xfrm flipV="1">
          <a:off x="9639300" y="10451777"/>
          <a:ext cx="838200" cy="1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135294</xdr:rowOff>
    </xdr:from>
    <xdr:to>
      <xdr:col>46</xdr:col>
      <xdr:colOff>38100</xdr:colOff>
      <xdr:row>61</xdr:row>
      <xdr:rowOff>65444</xdr:rowOff>
    </xdr:to>
    <xdr:sp macro="" textlink="">
      <xdr:nvSpPr>
        <xdr:cNvPr id="216" name="楕円 215"/>
        <xdr:cNvSpPr/>
      </xdr:nvSpPr>
      <xdr:spPr>
        <a:xfrm>
          <a:off x="8699500" y="1042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4267</xdr:rowOff>
    </xdr:from>
    <xdr:to>
      <xdr:col>50</xdr:col>
      <xdr:colOff>114300</xdr:colOff>
      <xdr:row>61</xdr:row>
      <xdr:rowOff>14644</xdr:rowOff>
    </xdr:to>
    <xdr:cxnSp macro="">
      <xdr:nvCxnSpPr>
        <xdr:cNvPr id="217" name="直線コネクタ 216"/>
        <xdr:cNvCxnSpPr/>
      </xdr:nvCxnSpPr>
      <xdr:spPr>
        <a:xfrm flipV="1">
          <a:off x="8750300" y="10462717"/>
          <a:ext cx="889000" cy="1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4486</xdr:rowOff>
    </xdr:from>
    <xdr:ext cx="599010" cy="259045"/>
    <xdr:sp macro="" textlink="">
      <xdr:nvSpPr>
        <xdr:cNvPr id="218" name="n_1aveValue【橋りょう・トンネル】&#10;一人当たり有形固定資産（償却資産）額"/>
        <xdr:cNvSpPr txBox="1"/>
      </xdr:nvSpPr>
      <xdr:spPr>
        <a:xfrm>
          <a:off x="9327095" y="1063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3376</xdr:rowOff>
    </xdr:from>
    <xdr:ext cx="599010" cy="259045"/>
    <xdr:sp macro="" textlink="">
      <xdr:nvSpPr>
        <xdr:cNvPr id="219" name="n_2aveValue【橋りょう・トンネル】&#10;一人当たり有形固定資産（償却資産）額"/>
        <xdr:cNvSpPr txBox="1"/>
      </xdr:nvSpPr>
      <xdr:spPr>
        <a:xfrm>
          <a:off x="8450795" y="1063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71594</xdr:rowOff>
    </xdr:from>
    <xdr:ext cx="599010" cy="259045"/>
    <xdr:sp macro="" textlink="">
      <xdr:nvSpPr>
        <xdr:cNvPr id="220" name="n_1mainValue【橋りょう・トンネル】&#10;一人当たり有形固定資産（償却資産）額"/>
        <xdr:cNvSpPr txBox="1"/>
      </xdr:nvSpPr>
      <xdr:spPr>
        <a:xfrm>
          <a:off x="9327095" y="1018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81971</xdr:rowOff>
    </xdr:from>
    <xdr:ext cx="599010" cy="259045"/>
    <xdr:sp macro="" textlink="">
      <xdr:nvSpPr>
        <xdr:cNvPr id="221" name="n_2mainValue【橋りょう・トンネル】&#10;一人当たり有形固定資産（償却資産）額"/>
        <xdr:cNvSpPr txBox="1"/>
      </xdr:nvSpPr>
      <xdr:spPr>
        <a:xfrm>
          <a:off x="8450795" y="101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2" name="テキスト ボックス 23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3" name="直線コネクタ 23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4" name="テキスト ボックス 23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5" name="直線コネクタ 23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6" name="テキスト ボックス 23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9" name="直線コネクタ 23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0" name="テキスト ボックス 23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1" name="直線コネクタ 24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2" name="テキスト ボックス 24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97155</xdr:rowOff>
    </xdr:from>
    <xdr:to>
      <xdr:col>24</xdr:col>
      <xdr:colOff>62865</xdr:colOff>
      <xdr:row>86</xdr:row>
      <xdr:rowOff>41911</xdr:rowOff>
    </xdr:to>
    <xdr:cxnSp macro="">
      <xdr:nvCxnSpPr>
        <xdr:cNvPr id="246" name="直線コネクタ 245"/>
        <xdr:cNvCxnSpPr/>
      </xdr:nvCxnSpPr>
      <xdr:spPr>
        <a:xfrm flipV="1">
          <a:off x="4634865" y="13470255"/>
          <a:ext cx="0" cy="1316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45738</xdr:rowOff>
    </xdr:from>
    <xdr:ext cx="405111" cy="259045"/>
    <xdr:sp macro="" textlink="">
      <xdr:nvSpPr>
        <xdr:cNvPr id="247" name="【公営住宅】&#10;有形固定資産減価償却率最小値テキスト"/>
        <xdr:cNvSpPr txBox="1"/>
      </xdr:nvSpPr>
      <xdr:spPr>
        <a:xfrm>
          <a:off x="4673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41911</xdr:rowOff>
    </xdr:from>
    <xdr:to>
      <xdr:col>24</xdr:col>
      <xdr:colOff>152400</xdr:colOff>
      <xdr:row>86</xdr:row>
      <xdr:rowOff>41911</xdr:rowOff>
    </xdr:to>
    <xdr:cxnSp macro="">
      <xdr:nvCxnSpPr>
        <xdr:cNvPr id="248" name="直線コネクタ 247"/>
        <xdr:cNvCxnSpPr/>
      </xdr:nvCxnSpPr>
      <xdr:spPr>
        <a:xfrm>
          <a:off x="4546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43832</xdr:rowOff>
    </xdr:from>
    <xdr:ext cx="405111" cy="259045"/>
    <xdr:sp macro="" textlink="">
      <xdr:nvSpPr>
        <xdr:cNvPr id="249" name="【公営住宅】&#10;有形固定資産減価償却率最大値テキスト"/>
        <xdr:cNvSpPr txBox="1"/>
      </xdr:nvSpPr>
      <xdr:spPr>
        <a:xfrm>
          <a:off x="4673600"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97155</xdr:rowOff>
    </xdr:from>
    <xdr:to>
      <xdr:col>24</xdr:col>
      <xdr:colOff>152400</xdr:colOff>
      <xdr:row>78</xdr:row>
      <xdr:rowOff>97155</xdr:rowOff>
    </xdr:to>
    <xdr:cxnSp macro="">
      <xdr:nvCxnSpPr>
        <xdr:cNvPr id="250" name="直線コネクタ 249"/>
        <xdr:cNvCxnSpPr/>
      </xdr:nvCxnSpPr>
      <xdr:spPr>
        <a:xfrm>
          <a:off x="4546600" y="1347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251" name="【公営住宅】&#10;有形固定資産減価償却率平均値テキスト"/>
        <xdr:cNvSpPr txBox="1"/>
      </xdr:nvSpPr>
      <xdr:spPr>
        <a:xfrm>
          <a:off x="4673600" y="1408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52" name="フローチャート: 判断 251"/>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253" name="フローチャート: 判断 252"/>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114936</xdr:rowOff>
    </xdr:from>
    <xdr:to>
      <xdr:col>15</xdr:col>
      <xdr:colOff>101600</xdr:colOff>
      <xdr:row>82</xdr:row>
      <xdr:rowOff>45086</xdr:rowOff>
    </xdr:to>
    <xdr:sp macro="" textlink="">
      <xdr:nvSpPr>
        <xdr:cNvPr id="254" name="フローチャート: 判断 253"/>
        <xdr:cNvSpPr/>
      </xdr:nvSpPr>
      <xdr:spPr>
        <a:xfrm>
          <a:off x="2857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21589</xdr:rowOff>
    </xdr:from>
    <xdr:to>
      <xdr:col>24</xdr:col>
      <xdr:colOff>114300</xdr:colOff>
      <xdr:row>81</xdr:row>
      <xdr:rowOff>123189</xdr:rowOff>
    </xdr:to>
    <xdr:sp macro="" textlink="">
      <xdr:nvSpPr>
        <xdr:cNvPr id="260" name="楕円 259"/>
        <xdr:cNvSpPr/>
      </xdr:nvSpPr>
      <xdr:spPr>
        <a:xfrm>
          <a:off x="45847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44466</xdr:rowOff>
    </xdr:from>
    <xdr:ext cx="405111" cy="259045"/>
    <xdr:sp macro="" textlink="">
      <xdr:nvSpPr>
        <xdr:cNvPr id="261" name="【公営住宅】&#10;有形固定資産減価償却率該当値テキスト"/>
        <xdr:cNvSpPr txBox="1"/>
      </xdr:nvSpPr>
      <xdr:spPr>
        <a:xfrm>
          <a:off x="4673600"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105411</xdr:rowOff>
    </xdr:from>
    <xdr:to>
      <xdr:col>20</xdr:col>
      <xdr:colOff>38100</xdr:colOff>
      <xdr:row>82</xdr:row>
      <xdr:rowOff>35561</xdr:rowOff>
    </xdr:to>
    <xdr:sp macro="" textlink="">
      <xdr:nvSpPr>
        <xdr:cNvPr id="262" name="楕円 261"/>
        <xdr:cNvSpPr/>
      </xdr:nvSpPr>
      <xdr:spPr>
        <a:xfrm>
          <a:off x="3746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72389</xdr:rowOff>
    </xdr:from>
    <xdr:to>
      <xdr:col>24</xdr:col>
      <xdr:colOff>63500</xdr:colOff>
      <xdr:row>81</xdr:row>
      <xdr:rowOff>156211</xdr:rowOff>
    </xdr:to>
    <xdr:cxnSp macro="">
      <xdr:nvCxnSpPr>
        <xdr:cNvPr id="263" name="直線コネクタ 262"/>
        <xdr:cNvCxnSpPr/>
      </xdr:nvCxnSpPr>
      <xdr:spPr>
        <a:xfrm flipV="1">
          <a:off x="3797300" y="13959839"/>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151130</xdr:rowOff>
    </xdr:from>
    <xdr:to>
      <xdr:col>15</xdr:col>
      <xdr:colOff>101600</xdr:colOff>
      <xdr:row>82</xdr:row>
      <xdr:rowOff>81280</xdr:rowOff>
    </xdr:to>
    <xdr:sp macro="" textlink="">
      <xdr:nvSpPr>
        <xdr:cNvPr id="264" name="楕円 263"/>
        <xdr:cNvSpPr/>
      </xdr:nvSpPr>
      <xdr:spPr>
        <a:xfrm>
          <a:off x="2857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156211</xdr:rowOff>
    </xdr:from>
    <xdr:to>
      <xdr:col>19</xdr:col>
      <xdr:colOff>177800</xdr:colOff>
      <xdr:row>82</xdr:row>
      <xdr:rowOff>30480</xdr:rowOff>
    </xdr:to>
    <xdr:cxnSp macro="">
      <xdr:nvCxnSpPr>
        <xdr:cNvPr id="265" name="直線コネクタ 264"/>
        <xdr:cNvCxnSpPr/>
      </xdr:nvCxnSpPr>
      <xdr:spPr>
        <a:xfrm flipV="1">
          <a:off x="2908300" y="140436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53357</xdr:rowOff>
    </xdr:from>
    <xdr:ext cx="405111" cy="259045"/>
    <xdr:sp macro="" textlink="">
      <xdr:nvSpPr>
        <xdr:cNvPr id="266" name="n_1aveValue【公営住宅】&#10;有形固定資産減価償却率"/>
        <xdr:cNvSpPr txBox="1"/>
      </xdr:nvSpPr>
      <xdr:spPr>
        <a:xfrm>
          <a:off x="35820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61613</xdr:rowOff>
    </xdr:from>
    <xdr:ext cx="405111" cy="259045"/>
    <xdr:sp macro="" textlink="">
      <xdr:nvSpPr>
        <xdr:cNvPr id="267" name="n_2aveValue【公営住宅】&#10;有形固定資産減価償却率"/>
        <xdr:cNvSpPr txBox="1"/>
      </xdr:nvSpPr>
      <xdr:spPr>
        <a:xfrm>
          <a:off x="2705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52088</xdr:rowOff>
    </xdr:from>
    <xdr:ext cx="405111" cy="259045"/>
    <xdr:sp macro="" textlink="">
      <xdr:nvSpPr>
        <xdr:cNvPr id="268" name="n_1mainValue【公営住宅】&#10;有形固定資産減価償却率"/>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72407</xdr:rowOff>
    </xdr:from>
    <xdr:ext cx="405111" cy="259045"/>
    <xdr:sp macro="" textlink="">
      <xdr:nvSpPr>
        <xdr:cNvPr id="269" name="n_2mainValue【公営住宅】&#10;有形固定資産減価償却率"/>
        <xdr:cNvSpPr txBox="1"/>
      </xdr:nvSpPr>
      <xdr:spPr>
        <a:xfrm>
          <a:off x="2705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0" name="直線コネクタ 27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1" name="テキスト ボックス 28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2" name="直線コネクタ 28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3" name="テキスト ボックス 28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4" name="直線コネクタ 28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5" name="テキスト ボックス 28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6" name="直線コネクタ 28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7" name="テキスト ボックス 28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8" name="直線コネクタ 28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9" name="テキスト ボックス 28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118111</xdr:rowOff>
    </xdr:from>
    <xdr:to>
      <xdr:col>54</xdr:col>
      <xdr:colOff>189865</xdr:colOff>
      <xdr:row>86</xdr:row>
      <xdr:rowOff>45720</xdr:rowOff>
    </xdr:to>
    <xdr:cxnSp macro="">
      <xdr:nvCxnSpPr>
        <xdr:cNvPr id="293" name="直線コネクタ 292"/>
        <xdr:cNvCxnSpPr/>
      </xdr:nvCxnSpPr>
      <xdr:spPr>
        <a:xfrm flipV="1">
          <a:off x="10476865" y="13491211"/>
          <a:ext cx="0" cy="129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49547</xdr:rowOff>
    </xdr:from>
    <xdr:ext cx="469744" cy="259045"/>
    <xdr:sp macro="" textlink="">
      <xdr:nvSpPr>
        <xdr:cNvPr id="294" name="【公営住宅】&#10;一人当たり面積最小値テキスト"/>
        <xdr:cNvSpPr txBox="1"/>
      </xdr:nvSpPr>
      <xdr:spPr>
        <a:xfrm>
          <a:off x="10515600"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45720</xdr:rowOff>
    </xdr:from>
    <xdr:to>
      <xdr:col>55</xdr:col>
      <xdr:colOff>88900</xdr:colOff>
      <xdr:row>86</xdr:row>
      <xdr:rowOff>45720</xdr:rowOff>
    </xdr:to>
    <xdr:cxnSp macro="">
      <xdr:nvCxnSpPr>
        <xdr:cNvPr id="295" name="直線コネクタ 294"/>
        <xdr:cNvCxnSpPr/>
      </xdr:nvCxnSpPr>
      <xdr:spPr>
        <a:xfrm>
          <a:off x="10388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64788</xdr:rowOff>
    </xdr:from>
    <xdr:ext cx="469744" cy="259045"/>
    <xdr:sp macro="" textlink="">
      <xdr:nvSpPr>
        <xdr:cNvPr id="296" name="【公営住宅】&#10;一人当たり面積最大値テキスト"/>
        <xdr:cNvSpPr txBox="1"/>
      </xdr:nvSpPr>
      <xdr:spPr>
        <a:xfrm>
          <a:off x="10515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118111</xdr:rowOff>
    </xdr:from>
    <xdr:to>
      <xdr:col>55</xdr:col>
      <xdr:colOff>88900</xdr:colOff>
      <xdr:row>78</xdr:row>
      <xdr:rowOff>118111</xdr:rowOff>
    </xdr:to>
    <xdr:cxnSp macro="">
      <xdr:nvCxnSpPr>
        <xdr:cNvPr id="297" name="直線コネクタ 296"/>
        <xdr:cNvCxnSpPr/>
      </xdr:nvCxnSpPr>
      <xdr:spPr>
        <a:xfrm>
          <a:off x="10388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26940</xdr:rowOff>
    </xdr:from>
    <xdr:ext cx="469744" cy="259045"/>
    <xdr:sp macro="" textlink="">
      <xdr:nvSpPr>
        <xdr:cNvPr id="298" name="【公営住宅】&#10;一人当たり面積平均値テキスト"/>
        <xdr:cNvSpPr txBox="1"/>
      </xdr:nvSpPr>
      <xdr:spPr>
        <a:xfrm>
          <a:off x="10515600" y="14085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4063</xdr:rowOff>
    </xdr:from>
    <xdr:to>
      <xdr:col>55</xdr:col>
      <xdr:colOff>50800</xdr:colOff>
      <xdr:row>83</xdr:row>
      <xdr:rowOff>105663</xdr:rowOff>
    </xdr:to>
    <xdr:sp macro="" textlink="">
      <xdr:nvSpPr>
        <xdr:cNvPr id="299" name="フローチャート: 判断 298"/>
        <xdr:cNvSpPr/>
      </xdr:nvSpPr>
      <xdr:spPr>
        <a:xfrm>
          <a:off x="10426700" y="1423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156463</xdr:rowOff>
    </xdr:from>
    <xdr:to>
      <xdr:col>50</xdr:col>
      <xdr:colOff>165100</xdr:colOff>
      <xdr:row>83</xdr:row>
      <xdr:rowOff>86613</xdr:rowOff>
    </xdr:to>
    <xdr:sp macro="" textlink="">
      <xdr:nvSpPr>
        <xdr:cNvPr id="300" name="フローチャート: 判断 299"/>
        <xdr:cNvSpPr/>
      </xdr:nvSpPr>
      <xdr:spPr>
        <a:xfrm>
          <a:off x="9588500" y="1421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130556</xdr:rowOff>
    </xdr:from>
    <xdr:to>
      <xdr:col>46</xdr:col>
      <xdr:colOff>38100</xdr:colOff>
      <xdr:row>82</xdr:row>
      <xdr:rowOff>60706</xdr:rowOff>
    </xdr:to>
    <xdr:sp macro="" textlink="">
      <xdr:nvSpPr>
        <xdr:cNvPr id="301" name="フローチャート: 判断 300"/>
        <xdr:cNvSpPr/>
      </xdr:nvSpPr>
      <xdr:spPr>
        <a:xfrm>
          <a:off x="8699500" y="1401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148082</xdr:rowOff>
    </xdr:from>
    <xdr:to>
      <xdr:col>55</xdr:col>
      <xdr:colOff>50800</xdr:colOff>
      <xdr:row>84</xdr:row>
      <xdr:rowOff>78232</xdr:rowOff>
    </xdr:to>
    <xdr:sp macro="" textlink="">
      <xdr:nvSpPr>
        <xdr:cNvPr id="307" name="楕円 306"/>
        <xdr:cNvSpPr/>
      </xdr:nvSpPr>
      <xdr:spPr>
        <a:xfrm>
          <a:off x="10426700" y="1437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126509</xdr:rowOff>
    </xdr:from>
    <xdr:ext cx="469744" cy="259045"/>
    <xdr:sp macro="" textlink="">
      <xdr:nvSpPr>
        <xdr:cNvPr id="308" name="【公営住宅】&#10;一人当たり面積該当値テキスト"/>
        <xdr:cNvSpPr txBox="1"/>
      </xdr:nvSpPr>
      <xdr:spPr>
        <a:xfrm>
          <a:off x="10515600" y="1435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153415</xdr:rowOff>
    </xdr:from>
    <xdr:to>
      <xdr:col>50</xdr:col>
      <xdr:colOff>165100</xdr:colOff>
      <xdr:row>84</xdr:row>
      <xdr:rowOff>83565</xdr:rowOff>
    </xdr:to>
    <xdr:sp macro="" textlink="">
      <xdr:nvSpPr>
        <xdr:cNvPr id="309" name="楕円 308"/>
        <xdr:cNvSpPr/>
      </xdr:nvSpPr>
      <xdr:spPr>
        <a:xfrm>
          <a:off x="9588500" y="1438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27432</xdr:rowOff>
    </xdr:from>
    <xdr:to>
      <xdr:col>55</xdr:col>
      <xdr:colOff>0</xdr:colOff>
      <xdr:row>84</xdr:row>
      <xdr:rowOff>32765</xdr:rowOff>
    </xdr:to>
    <xdr:cxnSp macro="">
      <xdr:nvCxnSpPr>
        <xdr:cNvPr id="310" name="直線コネクタ 309"/>
        <xdr:cNvCxnSpPr/>
      </xdr:nvCxnSpPr>
      <xdr:spPr>
        <a:xfrm flipV="1">
          <a:off x="9639300" y="14429232"/>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161037</xdr:rowOff>
    </xdr:from>
    <xdr:to>
      <xdr:col>46</xdr:col>
      <xdr:colOff>38100</xdr:colOff>
      <xdr:row>84</xdr:row>
      <xdr:rowOff>91187</xdr:rowOff>
    </xdr:to>
    <xdr:sp macro="" textlink="">
      <xdr:nvSpPr>
        <xdr:cNvPr id="311" name="楕円 310"/>
        <xdr:cNvSpPr/>
      </xdr:nvSpPr>
      <xdr:spPr>
        <a:xfrm>
          <a:off x="8699500" y="1439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32765</xdr:rowOff>
    </xdr:from>
    <xdr:to>
      <xdr:col>50</xdr:col>
      <xdr:colOff>114300</xdr:colOff>
      <xdr:row>84</xdr:row>
      <xdr:rowOff>40387</xdr:rowOff>
    </xdr:to>
    <xdr:cxnSp macro="">
      <xdr:nvCxnSpPr>
        <xdr:cNvPr id="312" name="直線コネクタ 311"/>
        <xdr:cNvCxnSpPr/>
      </xdr:nvCxnSpPr>
      <xdr:spPr>
        <a:xfrm flipV="1">
          <a:off x="8750300" y="14434565"/>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103140</xdr:rowOff>
    </xdr:from>
    <xdr:ext cx="469744" cy="259045"/>
    <xdr:sp macro="" textlink="">
      <xdr:nvSpPr>
        <xdr:cNvPr id="313" name="n_1aveValue【公営住宅】&#10;一人当たり面積"/>
        <xdr:cNvSpPr txBox="1"/>
      </xdr:nvSpPr>
      <xdr:spPr>
        <a:xfrm>
          <a:off x="93917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77233</xdr:rowOff>
    </xdr:from>
    <xdr:ext cx="469744" cy="259045"/>
    <xdr:sp macro="" textlink="">
      <xdr:nvSpPr>
        <xdr:cNvPr id="314" name="n_2aveValue【公営住宅】&#10;一人当たり面積"/>
        <xdr:cNvSpPr txBox="1"/>
      </xdr:nvSpPr>
      <xdr:spPr>
        <a:xfrm>
          <a:off x="8515427" y="1379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74692</xdr:rowOff>
    </xdr:from>
    <xdr:ext cx="469744" cy="259045"/>
    <xdr:sp macro="" textlink="">
      <xdr:nvSpPr>
        <xdr:cNvPr id="315" name="n_1mainValue【公営住宅】&#10;一人当たり面積"/>
        <xdr:cNvSpPr txBox="1"/>
      </xdr:nvSpPr>
      <xdr:spPr>
        <a:xfrm>
          <a:off x="9391727" y="1447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82314</xdr:rowOff>
    </xdr:from>
    <xdr:ext cx="469744" cy="259045"/>
    <xdr:sp macro="" textlink="">
      <xdr:nvSpPr>
        <xdr:cNvPr id="316" name="n_2mainValue【公営住宅】&#10;一人当たり面積"/>
        <xdr:cNvSpPr txBox="1"/>
      </xdr:nvSpPr>
      <xdr:spPr>
        <a:xfrm>
          <a:off x="8515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3" name="正方形/長方形 33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4" name="正方形/長方形 33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5" name="正方形/長方形 33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6" name="正方形/長方形 33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7" name="正方形/長方形 33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8" name="正方形/長方形 33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9" name="正方形/長方形 33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0" name="正方形/長方形 33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1" name="テキスト ボックス 34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2" name="直線コネクタ 34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3" name="直線コネクタ 34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4" name="テキスト ボックス 34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5" name="直線コネクタ 34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6" name="テキスト ボックス 34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7" name="直線コネクタ 34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8" name="テキスト ボックス 34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9" name="直線コネクタ 34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0" name="テキスト ボックス 34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1" name="直線コネクタ 35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2" name="テキスト ボックス 35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3" name="直線コネクタ 35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4" name="テキスト ボックス 35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5" name="直線コネクタ 35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6" name="テキスト ボックス 35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41910</xdr:rowOff>
    </xdr:to>
    <xdr:cxnSp macro="">
      <xdr:nvCxnSpPr>
        <xdr:cNvPr id="358" name="直線コネクタ 357"/>
        <xdr:cNvCxnSpPr/>
      </xdr:nvCxnSpPr>
      <xdr:spPr>
        <a:xfrm flipV="1">
          <a:off x="16318864" y="5660572"/>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45737</xdr:rowOff>
    </xdr:from>
    <xdr:ext cx="405111" cy="259045"/>
    <xdr:sp macro="" textlink="">
      <xdr:nvSpPr>
        <xdr:cNvPr id="359" name="【認定こども園・幼稚園・保育所】&#10;有形固定資産減価償却率最小値テキスト"/>
        <xdr:cNvSpPr txBox="1"/>
      </xdr:nvSpPr>
      <xdr:spPr>
        <a:xfrm>
          <a:off x="16357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41910</xdr:rowOff>
    </xdr:from>
    <xdr:to>
      <xdr:col>86</xdr:col>
      <xdr:colOff>25400</xdr:colOff>
      <xdr:row>41</xdr:row>
      <xdr:rowOff>41910</xdr:rowOff>
    </xdr:to>
    <xdr:cxnSp macro="">
      <xdr:nvCxnSpPr>
        <xdr:cNvPr id="360" name="直線コネクタ 359"/>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61"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62" name="直線コネクタ 361"/>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363" name="【認定こども園・幼稚園・保育所】&#10;有形固定資産減価償却率平均値テキスト"/>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364" name="フローチャート: 判断 363"/>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65" name="フローチャート: 判断 364"/>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366" name="フローチャート: 判断 365"/>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7" name="テキスト ボックス 3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8" name="テキスト ボックス 3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9" name="テキスト ボックス 3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0" name="テキスト ボックス 3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1" name="テキスト ボックス 3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69487</xdr:rowOff>
    </xdr:from>
    <xdr:to>
      <xdr:col>85</xdr:col>
      <xdr:colOff>177800</xdr:colOff>
      <xdr:row>35</xdr:row>
      <xdr:rowOff>171087</xdr:rowOff>
    </xdr:to>
    <xdr:sp macro="" textlink="">
      <xdr:nvSpPr>
        <xdr:cNvPr id="372" name="楕円 371"/>
        <xdr:cNvSpPr/>
      </xdr:nvSpPr>
      <xdr:spPr>
        <a:xfrm>
          <a:off x="16268700" y="60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92364</xdr:rowOff>
    </xdr:from>
    <xdr:ext cx="405111" cy="259045"/>
    <xdr:sp macro="" textlink="">
      <xdr:nvSpPr>
        <xdr:cNvPr id="373" name="【認定こども園・幼稚園・保育所】&#10;有形固定資産減価償却率該当値テキスト"/>
        <xdr:cNvSpPr txBox="1"/>
      </xdr:nvSpPr>
      <xdr:spPr>
        <a:xfrm>
          <a:off x="16357600" y="592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107043</xdr:rowOff>
    </xdr:from>
    <xdr:to>
      <xdr:col>81</xdr:col>
      <xdr:colOff>101600</xdr:colOff>
      <xdr:row>36</xdr:row>
      <xdr:rowOff>37193</xdr:rowOff>
    </xdr:to>
    <xdr:sp macro="" textlink="">
      <xdr:nvSpPr>
        <xdr:cNvPr id="374" name="楕円 373"/>
        <xdr:cNvSpPr/>
      </xdr:nvSpPr>
      <xdr:spPr>
        <a:xfrm>
          <a:off x="15430500" y="610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120287</xdr:rowOff>
    </xdr:from>
    <xdr:to>
      <xdr:col>85</xdr:col>
      <xdr:colOff>127000</xdr:colOff>
      <xdr:row>35</xdr:row>
      <xdr:rowOff>157843</xdr:rowOff>
    </xdr:to>
    <xdr:cxnSp macro="">
      <xdr:nvCxnSpPr>
        <xdr:cNvPr id="375" name="直線コネクタ 374"/>
        <xdr:cNvCxnSpPr/>
      </xdr:nvCxnSpPr>
      <xdr:spPr>
        <a:xfrm flipV="1">
          <a:off x="15481300" y="612103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144599</xdr:rowOff>
    </xdr:from>
    <xdr:to>
      <xdr:col>76</xdr:col>
      <xdr:colOff>165100</xdr:colOff>
      <xdr:row>36</xdr:row>
      <xdr:rowOff>74749</xdr:rowOff>
    </xdr:to>
    <xdr:sp macro="" textlink="">
      <xdr:nvSpPr>
        <xdr:cNvPr id="376" name="楕円 375"/>
        <xdr:cNvSpPr/>
      </xdr:nvSpPr>
      <xdr:spPr>
        <a:xfrm>
          <a:off x="14541500" y="614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157843</xdr:rowOff>
    </xdr:from>
    <xdr:to>
      <xdr:col>81</xdr:col>
      <xdr:colOff>50800</xdr:colOff>
      <xdr:row>36</xdr:row>
      <xdr:rowOff>23949</xdr:rowOff>
    </xdr:to>
    <xdr:cxnSp macro="">
      <xdr:nvCxnSpPr>
        <xdr:cNvPr id="377" name="直線コネクタ 376"/>
        <xdr:cNvCxnSpPr/>
      </xdr:nvCxnSpPr>
      <xdr:spPr>
        <a:xfrm flipV="1">
          <a:off x="14592300" y="61585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103431</xdr:rowOff>
    </xdr:from>
    <xdr:ext cx="405111" cy="259045"/>
    <xdr:sp macro="" textlink="">
      <xdr:nvSpPr>
        <xdr:cNvPr id="378" name="n_1aveValue【認定こども園・幼稚園・保育所】&#10;有形固定資産減価償却率"/>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124658</xdr:rowOff>
    </xdr:from>
    <xdr:ext cx="405111" cy="259045"/>
    <xdr:sp macro="" textlink="">
      <xdr:nvSpPr>
        <xdr:cNvPr id="379" name="n_2aveValue【認定こども園・幼稚園・保育所】&#10;有形固定資産減価償却率"/>
        <xdr:cNvSpPr txBox="1"/>
      </xdr:nvSpPr>
      <xdr:spPr>
        <a:xfrm>
          <a:off x="14389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53720</xdr:rowOff>
    </xdr:from>
    <xdr:ext cx="405111" cy="259045"/>
    <xdr:sp macro="" textlink="">
      <xdr:nvSpPr>
        <xdr:cNvPr id="380" name="n_1mainValue【認定こども園・幼稚園・保育所】&#10;有形固定資産減価償却率"/>
        <xdr:cNvSpPr txBox="1"/>
      </xdr:nvSpPr>
      <xdr:spPr>
        <a:xfrm>
          <a:off x="15266044" y="588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91276</xdr:rowOff>
    </xdr:from>
    <xdr:ext cx="405111" cy="259045"/>
    <xdr:sp macro="" textlink="">
      <xdr:nvSpPr>
        <xdr:cNvPr id="381" name="n_2mainValue【認定こども園・幼稚園・保育所】&#10;有形固定資産減価償却率"/>
        <xdr:cNvSpPr txBox="1"/>
      </xdr:nvSpPr>
      <xdr:spPr>
        <a:xfrm>
          <a:off x="14389744" y="592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2" name="正方形/長方形 38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3" name="正方形/長方形 38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4" name="正方形/長方形 38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5" name="正方形/長方形 38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6" name="正方形/長方形 38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7" name="正方形/長方形 38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8" name="正方形/長方形 38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9" name="正方形/長方形 38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0" name="テキスト ボックス 38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1" name="直線コネクタ 39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92" name="直線コネクタ 39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93" name="テキスト ボックス 39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94" name="直線コネクタ 39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95" name="テキスト ボックス 39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96" name="直線コネクタ 39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97" name="テキスト ボックス 39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98" name="直線コネクタ 39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99" name="テキスト ボックス 39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00" name="直線コネクタ 39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01" name="テキスト ボックス 40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02" name="直線コネクタ 40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03" name="テキスト ボックス 40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4" name="直線コネクタ 40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5" name="テキスト ボックス 40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23949</xdr:rowOff>
    </xdr:from>
    <xdr:to>
      <xdr:col>116</xdr:col>
      <xdr:colOff>62864</xdr:colOff>
      <xdr:row>42</xdr:row>
      <xdr:rowOff>56606</xdr:rowOff>
    </xdr:to>
    <xdr:cxnSp macro="">
      <xdr:nvCxnSpPr>
        <xdr:cNvPr id="407" name="直線コネクタ 406"/>
        <xdr:cNvCxnSpPr/>
      </xdr:nvCxnSpPr>
      <xdr:spPr>
        <a:xfrm flipV="1">
          <a:off x="22160864" y="585324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408"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409" name="直線コネクタ 408"/>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142076</xdr:rowOff>
    </xdr:from>
    <xdr:ext cx="469744" cy="259045"/>
    <xdr:sp macro="" textlink="">
      <xdr:nvSpPr>
        <xdr:cNvPr id="410" name="【認定こども園・幼稚園・保育所】&#10;一人当たり面積最大値テキスト"/>
        <xdr:cNvSpPr txBox="1"/>
      </xdr:nvSpPr>
      <xdr:spPr>
        <a:xfrm>
          <a:off x="22199600" y="562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23949</xdr:rowOff>
    </xdr:from>
    <xdr:to>
      <xdr:col>116</xdr:col>
      <xdr:colOff>152400</xdr:colOff>
      <xdr:row>34</xdr:row>
      <xdr:rowOff>23949</xdr:rowOff>
    </xdr:to>
    <xdr:cxnSp macro="">
      <xdr:nvCxnSpPr>
        <xdr:cNvPr id="411" name="直線コネクタ 410"/>
        <xdr:cNvCxnSpPr/>
      </xdr:nvCxnSpPr>
      <xdr:spPr>
        <a:xfrm>
          <a:off x="22072600" y="585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412" name="【認定こども園・幼稚園・保育所】&#10;一人当たり面積平均値テキスト"/>
        <xdr:cNvSpPr txBox="1"/>
      </xdr:nvSpPr>
      <xdr:spPr>
        <a:xfrm>
          <a:off x="221996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13" name="フローチャート: 判断 412"/>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142966</xdr:rowOff>
    </xdr:from>
    <xdr:to>
      <xdr:col>112</xdr:col>
      <xdr:colOff>38100</xdr:colOff>
      <xdr:row>39</xdr:row>
      <xdr:rowOff>73116</xdr:rowOff>
    </xdr:to>
    <xdr:sp macro="" textlink="">
      <xdr:nvSpPr>
        <xdr:cNvPr id="414" name="フローチャート: 判断 413"/>
        <xdr:cNvSpPr/>
      </xdr:nvSpPr>
      <xdr:spPr>
        <a:xfrm>
          <a:off x="21272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123372</xdr:rowOff>
    </xdr:from>
    <xdr:to>
      <xdr:col>107</xdr:col>
      <xdr:colOff>101600</xdr:colOff>
      <xdr:row>39</xdr:row>
      <xdr:rowOff>53522</xdr:rowOff>
    </xdr:to>
    <xdr:sp macro="" textlink="">
      <xdr:nvSpPr>
        <xdr:cNvPr id="415" name="フローチャート: 判断 414"/>
        <xdr:cNvSpPr/>
      </xdr:nvSpPr>
      <xdr:spPr>
        <a:xfrm>
          <a:off x="20383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6" name="テキスト ボックス 41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7" name="テキスト ボックス 41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8" name="テキスト ボックス 41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9" name="テキスト ボックス 41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0" name="テキスト ボックス 41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76019</xdr:rowOff>
    </xdr:from>
    <xdr:to>
      <xdr:col>116</xdr:col>
      <xdr:colOff>114300</xdr:colOff>
      <xdr:row>38</xdr:row>
      <xdr:rowOff>6169</xdr:rowOff>
    </xdr:to>
    <xdr:sp macro="" textlink="">
      <xdr:nvSpPr>
        <xdr:cNvPr id="421" name="楕円 420"/>
        <xdr:cNvSpPr/>
      </xdr:nvSpPr>
      <xdr:spPr>
        <a:xfrm>
          <a:off x="221107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98896</xdr:rowOff>
    </xdr:from>
    <xdr:ext cx="469744" cy="259045"/>
    <xdr:sp macro="" textlink="">
      <xdr:nvSpPr>
        <xdr:cNvPr id="422" name="【認定こども園・幼稚園・保育所】&#10;一人当たり面積該当値テキスト"/>
        <xdr:cNvSpPr txBox="1"/>
      </xdr:nvSpPr>
      <xdr:spPr>
        <a:xfrm>
          <a:off x="22199600" y="627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92347</xdr:rowOff>
    </xdr:from>
    <xdr:to>
      <xdr:col>112</xdr:col>
      <xdr:colOff>38100</xdr:colOff>
      <xdr:row>38</xdr:row>
      <xdr:rowOff>22497</xdr:rowOff>
    </xdr:to>
    <xdr:sp macro="" textlink="">
      <xdr:nvSpPr>
        <xdr:cNvPr id="423" name="楕円 422"/>
        <xdr:cNvSpPr/>
      </xdr:nvSpPr>
      <xdr:spPr>
        <a:xfrm>
          <a:off x="21272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126819</xdr:rowOff>
    </xdr:from>
    <xdr:to>
      <xdr:col>116</xdr:col>
      <xdr:colOff>63500</xdr:colOff>
      <xdr:row>37</xdr:row>
      <xdr:rowOff>143147</xdr:rowOff>
    </xdr:to>
    <xdr:cxnSp macro="">
      <xdr:nvCxnSpPr>
        <xdr:cNvPr id="424" name="直線コネクタ 423"/>
        <xdr:cNvCxnSpPr/>
      </xdr:nvCxnSpPr>
      <xdr:spPr>
        <a:xfrm flipV="1">
          <a:off x="21323300" y="647046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105410</xdr:rowOff>
    </xdr:from>
    <xdr:to>
      <xdr:col>107</xdr:col>
      <xdr:colOff>101600</xdr:colOff>
      <xdr:row>38</xdr:row>
      <xdr:rowOff>35560</xdr:rowOff>
    </xdr:to>
    <xdr:sp macro="" textlink="">
      <xdr:nvSpPr>
        <xdr:cNvPr id="425" name="楕円 424"/>
        <xdr:cNvSpPr/>
      </xdr:nvSpPr>
      <xdr:spPr>
        <a:xfrm>
          <a:off x="20383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143147</xdr:rowOff>
    </xdr:from>
    <xdr:to>
      <xdr:col>111</xdr:col>
      <xdr:colOff>177800</xdr:colOff>
      <xdr:row>37</xdr:row>
      <xdr:rowOff>156210</xdr:rowOff>
    </xdr:to>
    <xdr:cxnSp macro="">
      <xdr:nvCxnSpPr>
        <xdr:cNvPr id="426" name="直線コネクタ 425"/>
        <xdr:cNvCxnSpPr/>
      </xdr:nvCxnSpPr>
      <xdr:spPr>
        <a:xfrm flipV="1">
          <a:off x="20434300" y="648679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64243</xdr:rowOff>
    </xdr:from>
    <xdr:ext cx="469744" cy="259045"/>
    <xdr:sp macro="" textlink="">
      <xdr:nvSpPr>
        <xdr:cNvPr id="427" name="n_1aveValue【認定こども園・幼稚園・保育所】&#10;一人当たり面積"/>
        <xdr:cNvSpPr txBox="1"/>
      </xdr:nvSpPr>
      <xdr:spPr>
        <a:xfrm>
          <a:off x="210757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44649</xdr:rowOff>
    </xdr:from>
    <xdr:ext cx="469744" cy="259045"/>
    <xdr:sp macro="" textlink="">
      <xdr:nvSpPr>
        <xdr:cNvPr id="428" name="n_2aveValue【認定こども園・幼稚園・保育所】&#10;一人当たり面積"/>
        <xdr:cNvSpPr txBox="1"/>
      </xdr:nvSpPr>
      <xdr:spPr>
        <a:xfrm>
          <a:off x="20199427" y="673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39024</xdr:rowOff>
    </xdr:from>
    <xdr:ext cx="469744" cy="259045"/>
    <xdr:sp macro="" textlink="">
      <xdr:nvSpPr>
        <xdr:cNvPr id="429" name="n_1mainValue【認定こども園・幼稚園・保育所】&#10;一人当たり面積"/>
        <xdr:cNvSpPr txBox="1"/>
      </xdr:nvSpPr>
      <xdr:spPr>
        <a:xfrm>
          <a:off x="21075727" y="621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52087</xdr:rowOff>
    </xdr:from>
    <xdr:ext cx="469744" cy="259045"/>
    <xdr:sp macro="" textlink="">
      <xdr:nvSpPr>
        <xdr:cNvPr id="430" name="n_2mainValue【認定こども園・幼稚園・保育所】&#10;一人当たり面積"/>
        <xdr:cNvSpPr txBox="1"/>
      </xdr:nvSpPr>
      <xdr:spPr>
        <a:xfrm>
          <a:off x="20199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1" name="正方形/長方形 43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2" name="正方形/長方形 43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3" name="正方形/長方形 43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4" name="正方形/長方形 43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5" name="正方形/長方形 43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6" name="正方形/長方形 43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7" name="正方形/長方形 43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8" name="正方形/長方形 43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9" name="テキスト ボックス 43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0" name="直線コネクタ 43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41" name="テキスト ボックス 44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42" name="直線コネクタ 44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43" name="テキスト ボックス 44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4" name="直線コネクタ 44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5" name="テキスト ボックス 44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6" name="直線コネクタ 44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7" name="テキスト ボックス 44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8" name="直線コネクタ 44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9" name="テキスト ボックス 44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0" name="直線コネクタ 44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1" name="テキスト ボックス 45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2" name="直線コネクタ 45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53" name="テキスト ボックス 45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4" name="直線コネクタ 45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5" name="テキスト ボックス 45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146957</xdr:rowOff>
    </xdr:from>
    <xdr:to>
      <xdr:col>85</xdr:col>
      <xdr:colOff>126364</xdr:colOff>
      <xdr:row>64</xdr:row>
      <xdr:rowOff>26126</xdr:rowOff>
    </xdr:to>
    <xdr:cxnSp macro="">
      <xdr:nvCxnSpPr>
        <xdr:cNvPr id="457" name="直線コネクタ 456"/>
        <xdr:cNvCxnSpPr/>
      </xdr:nvCxnSpPr>
      <xdr:spPr>
        <a:xfrm flipV="1">
          <a:off x="16318864" y="940525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29953</xdr:rowOff>
    </xdr:from>
    <xdr:ext cx="405111" cy="259045"/>
    <xdr:sp macro="" textlink="">
      <xdr:nvSpPr>
        <xdr:cNvPr id="458" name="【学校施設】&#10;有形固定資産減価償却率最小値テキスト"/>
        <xdr:cNvSpPr txBox="1"/>
      </xdr:nvSpPr>
      <xdr:spPr>
        <a:xfrm>
          <a:off x="16357600" y="1100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26126</xdr:rowOff>
    </xdr:from>
    <xdr:to>
      <xdr:col>86</xdr:col>
      <xdr:colOff>25400</xdr:colOff>
      <xdr:row>64</xdr:row>
      <xdr:rowOff>26126</xdr:rowOff>
    </xdr:to>
    <xdr:cxnSp macro="">
      <xdr:nvCxnSpPr>
        <xdr:cNvPr id="459" name="直線コネクタ 458"/>
        <xdr:cNvCxnSpPr/>
      </xdr:nvCxnSpPr>
      <xdr:spPr>
        <a:xfrm>
          <a:off x="16230600" y="1099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93634</xdr:rowOff>
    </xdr:from>
    <xdr:ext cx="405111" cy="259045"/>
    <xdr:sp macro="" textlink="">
      <xdr:nvSpPr>
        <xdr:cNvPr id="460" name="【学校施設】&#10;有形固定資産減価償却率最大値テキスト"/>
        <xdr:cNvSpPr txBox="1"/>
      </xdr:nvSpPr>
      <xdr:spPr>
        <a:xfrm>
          <a:off x="163576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146957</xdr:rowOff>
    </xdr:from>
    <xdr:to>
      <xdr:col>86</xdr:col>
      <xdr:colOff>25400</xdr:colOff>
      <xdr:row>54</xdr:row>
      <xdr:rowOff>146957</xdr:rowOff>
    </xdr:to>
    <xdr:cxnSp macro="">
      <xdr:nvCxnSpPr>
        <xdr:cNvPr id="461" name="直線コネクタ 460"/>
        <xdr:cNvCxnSpPr/>
      </xdr:nvCxnSpPr>
      <xdr:spPr>
        <a:xfrm>
          <a:off x="16230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462" name="【学校施設】&#10;有形固定資産減価償却率平均値テキスト"/>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463" name="フローチャート: 判断 462"/>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135346</xdr:rowOff>
    </xdr:from>
    <xdr:to>
      <xdr:col>81</xdr:col>
      <xdr:colOff>101600</xdr:colOff>
      <xdr:row>59</xdr:row>
      <xdr:rowOff>65496</xdr:rowOff>
    </xdr:to>
    <xdr:sp macro="" textlink="">
      <xdr:nvSpPr>
        <xdr:cNvPr id="464" name="フローチャート: 判断 463"/>
        <xdr:cNvSpPr/>
      </xdr:nvSpPr>
      <xdr:spPr>
        <a:xfrm>
          <a:off x="15430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465" name="フローチャート: 判断 464"/>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6" name="テキスト ボックス 46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7" name="テキスト ボックス 46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8" name="テキスト ボックス 46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9" name="テキスト ボックス 46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0" name="テキスト ボックス 46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86360</xdr:rowOff>
    </xdr:from>
    <xdr:to>
      <xdr:col>85</xdr:col>
      <xdr:colOff>177800</xdr:colOff>
      <xdr:row>59</xdr:row>
      <xdr:rowOff>16510</xdr:rowOff>
    </xdr:to>
    <xdr:sp macro="" textlink="">
      <xdr:nvSpPr>
        <xdr:cNvPr id="471" name="楕円 470"/>
        <xdr:cNvSpPr/>
      </xdr:nvSpPr>
      <xdr:spPr>
        <a:xfrm>
          <a:off x="162687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109237</xdr:rowOff>
    </xdr:from>
    <xdr:ext cx="405111" cy="259045"/>
    <xdr:sp macro="" textlink="">
      <xdr:nvSpPr>
        <xdr:cNvPr id="472" name="【学校施設】&#10;有形固定資産減価償却率該当値テキスト"/>
        <xdr:cNvSpPr txBox="1"/>
      </xdr:nvSpPr>
      <xdr:spPr>
        <a:xfrm>
          <a:off x="16357600"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83094</xdr:rowOff>
    </xdr:from>
    <xdr:to>
      <xdr:col>81</xdr:col>
      <xdr:colOff>101600</xdr:colOff>
      <xdr:row>59</xdr:row>
      <xdr:rowOff>13244</xdr:rowOff>
    </xdr:to>
    <xdr:sp macro="" textlink="">
      <xdr:nvSpPr>
        <xdr:cNvPr id="473" name="楕円 472"/>
        <xdr:cNvSpPr/>
      </xdr:nvSpPr>
      <xdr:spPr>
        <a:xfrm>
          <a:off x="154305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133894</xdr:rowOff>
    </xdr:from>
    <xdr:to>
      <xdr:col>85</xdr:col>
      <xdr:colOff>127000</xdr:colOff>
      <xdr:row>58</xdr:row>
      <xdr:rowOff>137160</xdr:rowOff>
    </xdr:to>
    <xdr:cxnSp macro="">
      <xdr:nvCxnSpPr>
        <xdr:cNvPr id="474" name="直線コネクタ 473"/>
        <xdr:cNvCxnSpPr/>
      </xdr:nvCxnSpPr>
      <xdr:spPr>
        <a:xfrm>
          <a:off x="15481300" y="1007799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135346</xdr:rowOff>
    </xdr:from>
    <xdr:to>
      <xdr:col>76</xdr:col>
      <xdr:colOff>165100</xdr:colOff>
      <xdr:row>59</xdr:row>
      <xdr:rowOff>65496</xdr:rowOff>
    </xdr:to>
    <xdr:sp macro="" textlink="">
      <xdr:nvSpPr>
        <xdr:cNvPr id="475" name="楕円 474"/>
        <xdr:cNvSpPr/>
      </xdr:nvSpPr>
      <xdr:spPr>
        <a:xfrm>
          <a:off x="145415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133894</xdr:rowOff>
    </xdr:from>
    <xdr:to>
      <xdr:col>81</xdr:col>
      <xdr:colOff>50800</xdr:colOff>
      <xdr:row>59</xdr:row>
      <xdr:rowOff>14696</xdr:rowOff>
    </xdr:to>
    <xdr:cxnSp macro="">
      <xdr:nvCxnSpPr>
        <xdr:cNvPr id="476" name="直線コネクタ 475"/>
        <xdr:cNvCxnSpPr/>
      </xdr:nvCxnSpPr>
      <xdr:spPr>
        <a:xfrm flipV="1">
          <a:off x="14592300" y="1007799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56623</xdr:rowOff>
    </xdr:from>
    <xdr:ext cx="405111" cy="259045"/>
    <xdr:sp macro="" textlink="">
      <xdr:nvSpPr>
        <xdr:cNvPr id="477" name="n_1aveValue【学校施設】&#10;有形固定資産減価償却率"/>
        <xdr:cNvSpPr txBox="1"/>
      </xdr:nvSpPr>
      <xdr:spPr>
        <a:xfrm>
          <a:off x="15266044" y="1017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157860</xdr:rowOff>
    </xdr:from>
    <xdr:ext cx="405111" cy="259045"/>
    <xdr:sp macro="" textlink="">
      <xdr:nvSpPr>
        <xdr:cNvPr id="478" name="n_2aveValue【学校施設】&#10;有形固定資産減価償却率"/>
        <xdr:cNvSpPr txBox="1"/>
      </xdr:nvSpPr>
      <xdr:spPr>
        <a:xfrm>
          <a:off x="14389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29771</xdr:rowOff>
    </xdr:from>
    <xdr:ext cx="405111" cy="259045"/>
    <xdr:sp macro="" textlink="">
      <xdr:nvSpPr>
        <xdr:cNvPr id="479" name="n_1mainValue【学校施設】&#10;有形固定資産減価償却率"/>
        <xdr:cNvSpPr txBox="1"/>
      </xdr:nvSpPr>
      <xdr:spPr>
        <a:xfrm>
          <a:off x="15266044" y="980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82023</xdr:rowOff>
    </xdr:from>
    <xdr:ext cx="405111" cy="259045"/>
    <xdr:sp macro="" textlink="">
      <xdr:nvSpPr>
        <xdr:cNvPr id="480" name="n_2mainValue【学校施設】&#10;有形固定資産減価償却率"/>
        <xdr:cNvSpPr txBox="1"/>
      </xdr:nvSpPr>
      <xdr:spPr>
        <a:xfrm>
          <a:off x="14389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1" name="正方形/長方形 48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2" name="正方形/長方形 48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3" name="正方形/長方形 48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4" name="正方形/長方形 48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5" name="正方形/長方形 48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6" name="正方形/長方形 48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7" name="正方形/長方形 48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8" name="正方形/長方形 48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9" name="テキスト ボックス 48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0" name="直線コネクタ 48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1" name="テキスト ボックス 49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92" name="直線コネクタ 49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3" name="テキスト ボックス 49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4" name="直線コネクタ 49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5" name="テキスト ボックス 49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6" name="直線コネクタ 49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7" name="テキスト ボックス 49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8" name="直線コネクタ 49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9" name="テキスト ボックス 49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0" name="直線コネクタ 49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1" name="テキスト ボックス 50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115671</xdr:rowOff>
    </xdr:from>
    <xdr:to>
      <xdr:col>116</xdr:col>
      <xdr:colOff>62864</xdr:colOff>
      <xdr:row>63</xdr:row>
      <xdr:rowOff>36119</xdr:rowOff>
    </xdr:to>
    <xdr:cxnSp macro="">
      <xdr:nvCxnSpPr>
        <xdr:cNvPr id="503" name="直線コネクタ 502"/>
        <xdr:cNvCxnSpPr/>
      </xdr:nvCxnSpPr>
      <xdr:spPr>
        <a:xfrm flipV="1">
          <a:off x="22160864" y="9888321"/>
          <a:ext cx="0" cy="94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39946</xdr:rowOff>
    </xdr:from>
    <xdr:ext cx="469744" cy="259045"/>
    <xdr:sp macro="" textlink="">
      <xdr:nvSpPr>
        <xdr:cNvPr id="504" name="【学校施設】&#10;一人当たり面積最小値テキスト"/>
        <xdr:cNvSpPr txBox="1"/>
      </xdr:nvSpPr>
      <xdr:spPr>
        <a:xfrm>
          <a:off x="22199600" y="1084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36119</xdr:rowOff>
    </xdr:from>
    <xdr:to>
      <xdr:col>116</xdr:col>
      <xdr:colOff>152400</xdr:colOff>
      <xdr:row>63</xdr:row>
      <xdr:rowOff>36119</xdr:rowOff>
    </xdr:to>
    <xdr:cxnSp macro="">
      <xdr:nvCxnSpPr>
        <xdr:cNvPr id="505" name="直線コネクタ 504"/>
        <xdr:cNvCxnSpPr/>
      </xdr:nvCxnSpPr>
      <xdr:spPr>
        <a:xfrm>
          <a:off x="22072600" y="10837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62348</xdr:rowOff>
    </xdr:from>
    <xdr:ext cx="469744" cy="259045"/>
    <xdr:sp macro="" textlink="">
      <xdr:nvSpPr>
        <xdr:cNvPr id="506" name="【学校施設】&#10;一人当たり面積最大値テキスト"/>
        <xdr:cNvSpPr txBox="1"/>
      </xdr:nvSpPr>
      <xdr:spPr>
        <a:xfrm>
          <a:off x="22199600" y="966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115671</xdr:rowOff>
    </xdr:from>
    <xdr:to>
      <xdr:col>116</xdr:col>
      <xdr:colOff>152400</xdr:colOff>
      <xdr:row>57</xdr:row>
      <xdr:rowOff>115671</xdr:rowOff>
    </xdr:to>
    <xdr:cxnSp macro="">
      <xdr:nvCxnSpPr>
        <xdr:cNvPr id="507" name="直線コネクタ 506"/>
        <xdr:cNvCxnSpPr/>
      </xdr:nvCxnSpPr>
      <xdr:spPr>
        <a:xfrm>
          <a:off x="22072600" y="988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19067</xdr:rowOff>
    </xdr:from>
    <xdr:ext cx="469744" cy="259045"/>
    <xdr:sp macro="" textlink="">
      <xdr:nvSpPr>
        <xdr:cNvPr id="508" name="【学校施設】&#10;一人当たり面積平均値テキスト"/>
        <xdr:cNvSpPr txBox="1"/>
      </xdr:nvSpPr>
      <xdr:spPr>
        <a:xfrm>
          <a:off x="22199600" y="1047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509" name="フローチャート: 判断 508"/>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48413</xdr:rowOff>
    </xdr:from>
    <xdr:to>
      <xdr:col>112</xdr:col>
      <xdr:colOff>38100</xdr:colOff>
      <xdr:row>61</xdr:row>
      <xdr:rowOff>150013</xdr:rowOff>
    </xdr:to>
    <xdr:sp macro="" textlink="">
      <xdr:nvSpPr>
        <xdr:cNvPr id="510" name="フローチャート: 判断 509"/>
        <xdr:cNvSpPr/>
      </xdr:nvSpPr>
      <xdr:spPr>
        <a:xfrm>
          <a:off x="21272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39268</xdr:rowOff>
    </xdr:from>
    <xdr:to>
      <xdr:col>107</xdr:col>
      <xdr:colOff>101600</xdr:colOff>
      <xdr:row>61</xdr:row>
      <xdr:rowOff>140868</xdr:rowOff>
    </xdr:to>
    <xdr:sp macro="" textlink="">
      <xdr:nvSpPr>
        <xdr:cNvPr id="511" name="フローチャート: 判断 510"/>
        <xdr:cNvSpPr/>
      </xdr:nvSpPr>
      <xdr:spPr>
        <a:xfrm>
          <a:off x="20383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2" name="テキスト ボックス 51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3" name="テキスト ボックス 51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4" name="テキスト ボックス 51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5" name="テキスト ボックス 51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6" name="テキスト ボックス 51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8179</xdr:rowOff>
    </xdr:from>
    <xdr:to>
      <xdr:col>116</xdr:col>
      <xdr:colOff>114300</xdr:colOff>
      <xdr:row>59</xdr:row>
      <xdr:rowOff>109779</xdr:rowOff>
    </xdr:to>
    <xdr:sp macro="" textlink="">
      <xdr:nvSpPr>
        <xdr:cNvPr id="517" name="楕円 516"/>
        <xdr:cNvSpPr/>
      </xdr:nvSpPr>
      <xdr:spPr>
        <a:xfrm>
          <a:off x="22110700" y="1012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31056</xdr:rowOff>
    </xdr:from>
    <xdr:ext cx="469744" cy="259045"/>
    <xdr:sp macro="" textlink="">
      <xdr:nvSpPr>
        <xdr:cNvPr id="518" name="【学校施設】&#10;一人当たり面積該当値テキスト"/>
        <xdr:cNvSpPr txBox="1"/>
      </xdr:nvSpPr>
      <xdr:spPr>
        <a:xfrm>
          <a:off x="22199600" y="99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18694</xdr:rowOff>
    </xdr:from>
    <xdr:to>
      <xdr:col>112</xdr:col>
      <xdr:colOff>38100</xdr:colOff>
      <xdr:row>59</xdr:row>
      <xdr:rowOff>120294</xdr:rowOff>
    </xdr:to>
    <xdr:sp macro="" textlink="">
      <xdr:nvSpPr>
        <xdr:cNvPr id="519" name="楕円 518"/>
        <xdr:cNvSpPr/>
      </xdr:nvSpPr>
      <xdr:spPr>
        <a:xfrm>
          <a:off x="21272500" y="1013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58979</xdr:rowOff>
    </xdr:from>
    <xdr:to>
      <xdr:col>116</xdr:col>
      <xdr:colOff>63500</xdr:colOff>
      <xdr:row>59</xdr:row>
      <xdr:rowOff>69494</xdr:rowOff>
    </xdr:to>
    <xdr:cxnSp macro="">
      <xdr:nvCxnSpPr>
        <xdr:cNvPr id="520" name="直線コネクタ 519"/>
        <xdr:cNvCxnSpPr/>
      </xdr:nvCxnSpPr>
      <xdr:spPr>
        <a:xfrm flipV="1">
          <a:off x="21323300" y="10174529"/>
          <a:ext cx="8382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42926</xdr:rowOff>
    </xdr:from>
    <xdr:to>
      <xdr:col>107</xdr:col>
      <xdr:colOff>101600</xdr:colOff>
      <xdr:row>59</xdr:row>
      <xdr:rowOff>144526</xdr:rowOff>
    </xdr:to>
    <xdr:sp macro="" textlink="">
      <xdr:nvSpPr>
        <xdr:cNvPr id="521" name="楕円 520"/>
        <xdr:cNvSpPr/>
      </xdr:nvSpPr>
      <xdr:spPr>
        <a:xfrm>
          <a:off x="20383500" y="1015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69494</xdr:rowOff>
    </xdr:from>
    <xdr:to>
      <xdr:col>111</xdr:col>
      <xdr:colOff>177800</xdr:colOff>
      <xdr:row>59</xdr:row>
      <xdr:rowOff>93726</xdr:rowOff>
    </xdr:to>
    <xdr:cxnSp macro="">
      <xdr:nvCxnSpPr>
        <xdr:cNvPr id="522" name="直線コネクタ 521"/>
        <xdr:cNvCxnSpPr/>
      </xdr:nvCxnSpPr>
      <xdr:spPr>
        <a:xfrm flipV="1">
          <a:off x="20434300" y="10185044"/>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141140</xdr:rowOff>
    </xdr:from>
    <xdr:ext cx="469744" cy="259045"/>
    <xdr:sp macro="" textlink="">
      <xdr:nvSpPr>
        <xdr:cNvPr id="523" name="n_1aveValue【学校施設】&#10;一人当たり面積"/>
        <xdr:cNvSpPr txBox="1"/>
      </xdr:nvSpPr>
      <xdr:spPr>
        <a:xfrm>
          <a:off x="210757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131995</xdr:rowOff>
    </xdr:from>
    <xdr:ext cx="469744" cy="259045"/>
    <xdr:sp macro="" textlink="">
      <xdr:nvSpPr>
        <xdr:cNvPr id="524" name="n_2aveValue【学校施設】&#10;一人当たり面積"/>
        <xdr:cNvSpPr txBox="1"/>
      </xdr:nvSpPr>
      <xdr:spPr>
        <a:xfrm>
          <a:off x="20199427" y="1059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136821</xdr:rowOff>
    </xdr:from>
    <xdr:ext cx="469744" cy="259045"/>
    <xdr:sp macro="" textlink="">
      <xdr:nvSpPr>
        <xdr:cNvPr id="525" name="n_1mainValue【学校施設】&#10;一人当たり面積"/>
        <xdr:cNvSpPr txBox="1"/>
      </xdr:nvSpPr>
      <xdr:spPr>
        <a:xfrm>
          <a:off x="21075727" y="990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161053</xdr:rowOff>
    </xdr:from>
    <xdr:ext cx="469744" cy="259045"/>
    <xdr:sp macro="" textlink="">
      <xdr:nvSpPr>
        <xdr:cNvPr id="526" name="n_2mainValue【学校施設】&#10;一人当たり面積"/>
        <xdr:cNvSpPr txBox="1"/>
      </xdr:nvSpPr>
      <xdr:spPr>
        <a:xfrm>
          <a:off x="20199427" y="993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5" name="正方形/長方形 5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6" name="正方形/長方形 53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7" name="正方形/長方形 53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8" name="正方形/長方形 53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9" name="正方形/長方形 53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0" name="正方形/長方形 53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1" name="正方形/長方形 54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2" name="正方形/長方形 54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1" name="正方形/長方形 55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2" name="正方形/長方形 55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3" name="正方形/長方形 55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4" name="正方形/長方形 55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5" name="正方形/長方形 55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6" name="正方形/長方形 55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7" name="正方形/長方形 55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8" name="正方形/長方形 55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9" name="正方形/長方形 5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0" name="正方形/長方形 5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1" name="テキスト ボックス 5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認定こども園・幼稚園・保育所と、橋りょう・トンネルの有形固定資産減価償却率は、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％を超え</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本市の中でも</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依然として</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高く、また類似団体との比較においても高い比率となっている。橋りょう・トンネルについては、老朽化対策として、施設の長寿命化を計画的に進めて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認定こども園・幼稚</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園</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・保育所については、幼保一元化を計画に基づき</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、施設の集約化を</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進めている状況であ</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また、学校施設、公営住宅について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％を超え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るなど、</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施設</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の老朽化</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が進んでいることから、計画的に施設の長寿命化や更新を進めている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一方、道路については有形固定資産減価償却率が他の施設と比較してもかなり低くなっているが、これは過去の道路舗装など道路工作物の価額が不明で、固定資産台帳に登録されていないためであり、今後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道路維持修繕、改良工事等により比率は増加していくと考えられる。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なお、学校、幼稚園、保育所など施設の統廃合、集約化により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が決まった施設については、施設のあり方を検討した上で、施設の更新や長寿命化を進めている。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38,669
38,480
658.54
24,420,769
23,900,045
447,697
14,887,644
30,257,785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20683</xdr:rowOff>
    </xdr:to>
    <xdr:cxnSp macro="">
      <xdr:nvCxnSpPr>
        <xdr:cNvPr id="57" name="直線コネクタ 56"/>
        <xdr:cNvCxnSpPr/>
      </xdr:nvCxnSpPr>
      <xdr:spPr>
        <a:xfrm flipV="1">
          <a:off x="4634865" y="5676900"/>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24510</xdr:rowOff>
    </xdr:from>
    <xdr:ext cx="340478" cy="259045"/>
    <xdr:sp macro="" textlink="">
      <xdr:nvSpPr>
        <xdr:cNvPr id="58" name="【図書館】&#10;有形固定資産減価償却率最小値テキスト"/>
        <xdr:cNvSpPr txBox="1"/>
      </xdr:nvSpPr>
      <xdr:spPr>
        <a:xfrm>
          <a:off x="4673600" y="7225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20683</xdr:rowOff>
    </xdr:from>
    <xdr:to>
      <xdr:col>24</xdr:col>
      <xdr:colOff>152400</xdr:colOff>
      <xdr:row>42</xdr:row>
      <xdr:rowOff>20683</xdr:rowOff>
    </xdr:to>
    <xdr:cxnSp macro="">
      <xdr:nvCxnSpPr>
        <xdr:cNvPr id="59" name="直線コネクタ 58"/>
        <xdr:cNvCxnSpPr/>
      </xdr:nvCxnSpPr>
      <xdr:spPr>
        <a:xfrm>
          <a:off x="4546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図書館】&#10;有形固定資産減価償却率最大値テキスト"/>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147518</xdr:rowOff>
    </xdr:from>
    <xdr:ext cx="405111" cy="259045"/>
    <xdr:sp macro="" textlink="">
      <xdr:nvSpPr>
        <xdr:cNvPr id="62" name="【図書館】&#10;有形固定資産減価償却率平均値テキスト"/>
        <xdr:cNvSpPr txBox="1"/>
      </xdr:nvSpPr>
      <xdr:spPr>
        <a:xfrm>
          <a:off x="4673600" y="6491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3" name="フローチャート: 判断 62"/>
        <xdr:cNvSpPr/>
      </xdr:nvSpPr>
      <xdr:spPr>
        <a:xfrm>
          <a:off x="4584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92347</xdr:rowOff>
    </xdr:from>
    <xdr:to>
      <xdr:col>15</xdr:col>
      <xdr:colOff>101600</xdr:colOff>
      <xdr:row>39</xdr:row>
      <xdr:rowOff>22497</xdr:rowOff>
    </xdr:to>
    <xdr:sp macro="" textlink="">
      <xdr:nvSpPr>
        <xdr:cNvPr id="65" name="フローチャート: 判断 64"/>
        <xdr:cNvSpPr/>
      </xdr:nvSpPr>
      <xdr:spPr>
        <a:xfrm>
          <a:off x="2857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123372</xdr:rowOff>
    </xdr:from>
    <xdr:to>
      <xdr:col>24</xdr:col>
      <xdr:colOff>114300</xdr:colOff>
      <xdr:row>37</xdr:row>
      <xdr:rowOff>53522</xdr:rowOff>
    </xdr:to>
    <xdr:sp macro="" textlink="">
      <xdr:nvSpPr>
        <xdr:cNvPr id="71" name="楕円 70"/>
        <xdr:cNvSpPr/>
      </xdr:nvSpPr>
      <xdr:spPr>
        <a:xfrm>
          <a:off x="45847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146249</xdr:rowOff>
    </xdr:from>
    <xdr:ext cx="405111" cy="259045"/>
    <xdr:sp macro="" textlink="">
      <xdr:nvSpPr>
        <xdr:cNvPr id="72" name="【図書館】&#10;有形固定資産減価償却率該当値テキスト"/>
        <xdr:cNvSpPr txBox="1"/>
      </xdr:nvSpPr>
      <xdr:spPr>
        <a:xfrm>
          <a:off x="4673600" y="6146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156028</xdr:rowOff>
    </xdr:from>
    <xdr:to>
      <xdr:col>20</xdr:col>
      <xdr:colOff>38100</xdr:colOff>
      <xdr:row>37</xdr:row>
      <xdr:rowOff>86178</xdr:rowOff>
    </xdr:to>
    <xdr:sp macro="" textlink="">
      <xdr:nvSpPr>
        <xdr:cNvPr id="73" name="楕円 72"/>
        <xdr:cNvSpPr/>
      </xdr:nvSpPr>
      <xdr:spPr>
        <a:xfrm>
          <a:off x="3746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2722</xdr:rowOff>
    </xdr:from>
    <xdr:to>
      <xdr:col>24</xdr:col>
      <xdr:colOff>63500</xdr:colOff>
      <xdr:row>37</xdr:row>
      <xdr:rowOff>35378</xdr:rowOff>
    </xdr:to>
    <xdr:cxnSp macro="">
      <xdr:nvCxnSpPr>
        <xdr:cNvPr id="74" name="直線コネクタ 73"/>
        <xdr:cNvCxnSpPr/>
      </xdr:nvCxnSpPr>
      <xdr:spPr>
        <a:xfrm flipV="1">
          <a:off x="3797300" y="63463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17236</xdr:rowOff>
    </xdr:from>
    <xdr:to>
      <xdr:col>15</xdr:col>
      <xdr:colOff>101600</xdr:colOff>
      <xdr:row>37</xdr:row>
      <xdr:rowOff>118836</xdr:rowOff>
    </xdr:to>
    <xdr:sp macro="" textlink="">
      <xdr:nvSpPr>
        <xdr:cNvPr id="75" name="楕円 74"/>
        <xdr:cNvSpPr/>
      </xdr:nvSpPr>
      <xdr:spPr>
        <a:xfrm>
          <a:off x="2857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35378</xdr:rowOff>
    </xdr:from>
    <xdr:to>
      <xdr:col>19</xdr:col>
      <xdr:colOff>177800</xdr:colOff>
      <xdr:row>37</xdr:row>
      <xdr:rowOff>68036</xdr:rowOff>
    </xdr:to>
    <xdr:cxnSp macro="">
      <xdr:nvCxnSpPr>
        <xdr:cNvPr id="76" name="直線コネクタ 75"/>
        <xdr:cNvCxnSpPr/>
      </xdr:nvCxnSpPr>
      <xdr:spPr>
        <a:xfrm flipV="1">
          <a:off x="2908300" y="63790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77"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13624</xdr:rowOff>
    </xdr:from>
    <xdr:ext cx="405111" cy="259045"/>
    <xdr:sp macro="" textlink="">
      <xdr:nvSpPr>
        <xdr:cNvPr id="78" name="n_2aveValue【図書館】&#10;有形固定資産減価償却率"/>
        <xdr:cNvSpPr txBox="1"/>
      </xdr:nvSpPr>
      <xdr:spPr>
        <a:xfrm>
          <a:off x="27057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102705</xdr:rowOff>
    </xdr:from>
    <xdr:ext cx="405111" cy="259045"/>
    <xdr:sp macro="" textlink="">
      <xdr:nvSpPr>
        <xdr:cNvPr id="79" name="n_1mainValue【図書館】&#10;有形固定資産減価償却率"/>
        <xdr:cNvSpPr txBox="1"/>
      </xdr:nvSpPr>
      <xdr:spPr>
        <a:xfrm>
          <a:off x="35820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135363</xdr:rowOff>
    </xdr:from>
    <xdr:ext cx="405111" cy="259045"/>
    <xdr:sp macro="" textlink="">
      <xdr:nvSpPr>
        <xdr:cNvPr id="80" name="n_2mainValue【図書館】&#10;有形固定資産減価償却率"/>
        <xdr:cNvSpPr txBox="1"/>
      </xdr:nvSpPr>
      <xdr:spPr>
        <a:xfrm>
          <a:off x="2705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4" name="テキスト ボックス 9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6" name="テキスト ボックス 9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8" name="テキスト ボックス 9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0" name="テキスト ボックス 99"/>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2" name="テキスト ボックス 101"/>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130628</xdr:rowOff>
    </xdr:from>
    <xdr:to>
      <xdr:col>54</xdr:col>
      <xdr:colOff>189865</xdr:colOff>
      <xdr:row>41</xdr:row>
      <xdr:rowOff>122465</xdr:rowOff>
    </xdr:to>
    <xdr:cxnSp macro="">
      <xdr:nvCxnSpPr>
        <xdr:cNvPr id="106" name="直線コネクタ 105"/>
        <xdr:cNvCxnSpPr/>
      </xdr:nvCxnSpPr>
      <xdr:spPr>
        <a:xfrm flipV="1">
          <a:off x="10476865" y="56170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126292</xdr:rowOff>
    </xdr:from>
    <xdr:ext cx="469744" cy="259045"/>
    <xdr:sp macro="" textlink="">
      <xdr:nvSpPr>
        <xdr:cNvPr id="107" name="【図書館】&#10;一人当たり面積最小値テキスト"/>
        <xdr:cNvSpPr txBox="1"/>
      </xdr:nvSpPr>
      <xdr:spPr>
        <a:xfrm>
          <a:off x="10515600"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122465</xdr:rowOff>
    </xdr:from>
    <xdr:to>
      <xdr:col>55</xdr:col>
      <xdr:colOff>88900</xdr:colOff>
      <xdr:row>41</xdr:row>
      <xdr:rowOff>122465</xdr:rowOff>
    </xdr:to>
    <xdr:cxnSp macro="">
      <xdr:nvCxnSpPr>
        <xdr:cNvPr id="108" name="直線コネクタ 107"/>
        <xdr:cNvCxnSpPr/>
      </xdr:nvCxnSpPr>
      <xdr:spPr>
        <a:xfrm>
          <a:off x="10388600" y="715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77305</xdr:rowOff>
    </xdr:from>
    <xdr:ext cx="469744" cy="259045"/>
    <xdr:sp macro="" textlink="">
      <xdr:nvSpPr>
        <xdr:cNvPr id="109" name="【図書館】&#10;一人当たり面積最大値テキスト"/>
        <xdr:cNvSpPr txBox="1"/>
      </xdr:nvSpPr>
      <xdr:spPr>
        <a:xfrm>
          <a:off x="10515600" y="5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130628</xdr:rowOff>
    </xdr:from>
    <xdr:to>
      <xdr:col>55</xdr:col>
      <xdr:colOff>88900</xdr:colOff>
      <xdr:row>32</xdr:row>
      <xdr:rowOff>130628</xdr:rowOff>
    </xdr:to>
    <xdr:cxnSp macro="">
      <xdr:nvCxnSpPr>
        <xdr:cNvPr id="110" name="直線コネクタ 109"/>
        <xdr:cNvCxnSpPr/>
      </xdr:nvCxnSpPr>
      <xdr:spPr>
        <a:xfrm>
          <a:off x="10388600" y="561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119034</xdr:rowOff>
    </xdr:from>
    <xdr:ext cx="469744" cy="259045"/>
    <xdr:sp macro="" textlink="">
      <xdr:nvSpPr>
        <xdr:cNvPr id="111" name="【図書館】&#10;一人当たり面積平均値テキスト"/>
        <xdr:cNvSpPr txBox="1"/>
      </xdr:nvSpPr>
      <xdr:spPr>
        <a:xfrm>
          <a:off x="10515600" y="646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12" name="フローチャート: 判断 111"/>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3" name="フローチャート: 判断 112"/>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147864</xdr:rowOff>
    </xdr:from>
    <xdr:to>
      <xdr:col>46</xdr:col>
      <xdr:colOff>38100</xdr:colOff>
      <xdr:row>38</xdr:row>
      <xdr:rowOff>78014</xdr:rowOff>
    </xdr:to>
    <xdr:sp macro="" textlink="">
      <xdr:nvSpPr>
        <xdr:cNvPr id="114" name="フローチャート: 判断 113"/>
        <xdr:cNvSpPr/>
      </xdr:nvSpPr>
      <xdr:spPr>
        <a:xfrm>
          <a:off x="8699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112485</xdr:rowOff>
    </xdr:from>
    <xdr:to>
      <xdr:col>55</xdr:col>
      <xdr:colOff>50800</xdr:colOff>
      <xdr:row>41</xdr:row>
      <xdr:rowOff>42635</xdr:rowOff>
    </xdr:to>
    <xdr:sp macro="" textlink="">
      <xdr:nvSpPr>
        <xdr:cNvPr id="120" name="楕円 119"/>
        <xdr:cNvSpPr/>
      </xdr:nvSpPr>
      <xdr:spPr>
        <a:xfrm>
          <a:off x="10426700" y="697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90912</xdr:rowOff>
    </xdr:from>
    <xdr:ext cx="469744" cy="259045"/>
    <xdr:sp macro="" textlink="">
      <xdr:nvSpPr>
        <xdr:cNvPr id="121" name="【図書館】&#10;一人当たり面積該当値テキスト"/>
        <xdr:cNvSpPr txBox="1"/>
      </xdr:nvSpPr>
      <xdr:spPr>
        <a:xfrm>
          <a:off x="10515600" y="694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112485</xdr:rowOff>
    </xdr:from>
    <xdr:to>
      <xdr:col>50</xdr:col>
      <xdr:colOff>165100</xdr:colOff>
      <xdr:row>41</xdr:row>
      <xdr:rowOff>42635</xdr:rowOff>
    </xdr:to>
    <xdr:sp macro="" textlink="">
      <xdr:nvSpPr>
        <xdr:cNvPr id="122" name="楕円 121"/>
        <xdr:cNvSpPr/>
      </xdr:nvSpPr>
      <xdr:spPr>
        <a:xfrm>
          <a:off x="9588500" y="697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163285</xdr:rowOff>
    </xdr:from>
    <xdr:to>
      <xdr:col>55</xdr:col>
      <xdr:colOff>0</xdr:colOff>
      <xdr:row>40</xdr:row>
      <xdr:rowOff>163285</xdr:rowOff>
    </xdr:to>
    <xdr:cxnSp macro="">
      <xdr:nvCxnSpPr>
        <xdr:cNvPr id="123" name="直線コネクタ 122"/>
        <xdr:cNvCxnSpPr/>
      </xdr:nvCxnSpPr>
      <xdr:spPr>
        <a:xfrm>
          <a:off x="9639300" y="70212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123372</xdr:rowOff>
    </xdr:from>
    <xdr:to>
      <xdr:col>46</xdr:col>
      <xdr:colOff>38100</xdr:colOff>
      <xdr:row>41</xdr:row>
      <xdr:rowOff>53522</xdr:rowOff>
    </xdr:to>
    <xdr:sp macro="" textlink="">
      <xdr:nvSpPr>
        <xdr:cNvPr id="124" name="楕円 123"/>
        <xdr:cNvSpPr/>
      </xdr:nvSpPr>
      <xdr:spPr>
        <a:xfrm>
          <a:off x="8699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163285</xdr:rowOff>
    </xdr:from>
    <xdr:to>
      <xdr:col>50</xdr:col>
      <xdr:colOff>114300</xdr:colOff>
      <xdr:row>41</xdr:row>
      <xdr:rowOff>2722</xdr:rowOff>
    </xdr:to>
    <xdr:cxnSp macro="">
      <xdr:nvCxnSpPr>
        <xdr:cNvPr id="125" name="直線コネクタ 124"/>
        <xdr:cNvCxnSpPr/>
      </xdr:nvCxnSpPr>
      <xdr:spPr>
        <a:xfrm flipV="1">
          <a:off x="8750300" y="70212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26"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94541</xdr:rowOff>
    </xdr:from>
    <xdr:ext cx="469744" cy="259045"/>
    <xdr:sp macro="" textlink="">
      <xdr:nvSpPr>
        <xdr:cNvPr id="127" name="n_2aveValue【図書館】&#10;一人当たり面積"/>
        <xdr:cNvSpPr txBox="1"/>
      </xdr:nvSpPr>
      <xdr:spPr>
        <a:xfrm>
          <a:off x="8515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33762</xdr:rowOff>
    </xdr:from>
    <xdr:ext cx="469744" cy="259045"/>
    <xdr:sp macro="" textlink="">
      <xdr:nvSpPr>
        <xdr:cNvPr id="128" name="n_1mainValue【図書館】&#10;一人当たり面積"/>
        <xdr:cNvSpPr txBox="1"/>
      </xdr:nvSpPr>
      <xdr:spPr>
        <a:xfrm>
          <a:off x="9391727" y="706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44649</xdr:rowOff>
    </xdr:from>
    <xdr:ext cx="469744" cy="259045"/>
    <xdr:sp macro="" textlink="">
      <xdr:nvSpPr>
        <xdr:cNvPr id="129" name="n_2mainValue【図書館】&#10;一人当たり面積"/>
        <xdr:cNvSpPr txBox="1"/>
      </xdr:nvSpPr>
      <xdr:spPr>
        <a:xfrm>
          <a:off x="8515427" y="70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0" name="テキスト ボックス 13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1" name="直線コネクタ 14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2" name="テキスト ボックス 14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3" name="直線コネクタ 14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4" name="テキスト ボックス 14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5" name="直線コネクタ 14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6" name="テキスト ボックス 14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7" name="直線コネクタ 14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8" name="テキスト ボックス 147"/>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63</xdr:row>
      <xdr:rowOff>116586</xdr:rowOff>
    </xdr:to>
    <xdr:cxnSp macro="">
      <xdr:nvCxnSpPr>
        <xdr:cNvPr id="152" name="直線コネクタ 151"/>
        <xdr:cNvCxnSpPr/>
      </xdr:nvCxnSpPr>
      <xdr:spPr>
        <a:xfrm flipV="1">
          <a:off x="4634865" y="960120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53" name="【体育館・プール】&#10;有形固定資産減価償却率最小値テキスト"/>
        <xdr:cNvSpPr txBox="1"/>
      </xdr:nvSpPr>
      <xdr:spPr>
        <a:xfrm>
          <a:off x="4673600" y="109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54" name="直線コネクタ 153"/>
        <xdr:cNvCxnSpPr/>
      </xdr:nvCxnSpPr>
      <xdr:spPr>
        <a:xfrm>
          <a:off x="4546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55"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56" name="直線コネクタ 155"/>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5351</xdr:rowOff>
    </xdr:from>
    <xdr:ext cx="405111" cy="259045"/>
    <xdr:sp macro="" textlink="">
      <xdr:nvSpPr>
        <xdr:cNvPr id="157" name="【体育館・プール】&#10;有形固定資産減価償却率平均値テキスト"/>
        <xdr:cNvSpPr txBox="1"/>
      </xdr:nvSpPr>
      <xdr:spPr>
        <a:xfrm>
          <a:off x="4673600" y="10463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26924</xdr:rowOff>
    </xdr:from>
    <xdr:to>
      <xdr:col>24</xdr:col>
      <xdr:colOff>114300</xdr:colOff>
      <xdr:row>61</xdr:row>
      <xdr:rowOff>128524</xdr:rowOff>
    </xdr:to>
    <xdr:sp macro="" textlink="">
      <xdr:nvSpPr>
        <xdr:cNvPr id="158" name="フローチャート: 判断 157"/>
        <xdr:cNvSpPr/>
      </xdr:nvSpPr>
      <xdr:spPr>
        <a:xfrm>
          <a:off x="4584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22352</xdr:rowOff>
    </xdr:from>
    <xdr:to>
      <xdr:col>20</xdr:col>
      <xdr:colOff>38100</xdr:colOff>
      <xdr:row>61</xdr:row>
      <xdr:rowOff>123952</xdr:rowOff>
    </xdr:to>
    <xdr:sp macro="" textlink="">
      <xdr:nvSpPr>
        <xdr:cNvPr id="159" name="フローチャート: 判断 158"/>
        <xdr:cNvSpPr/>
      </xdr:nvSpPr>
      <xdr:spPr>
        <a:xfrm>
          <a:off x="3746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4064</xdr:rowOff>
    </xdr:from>
    <xdr:to>
      <xdr:col>15</xdr:col>
      <xdr:colOff>101600</xdr:colOff>
      <xdr:row>61</xdr:row>
      <xdr:rowOff>105664</xdr:rowOff>
    </xdr:to>
    <xdr:sp macro="" textlink="">
      <xdr:nvSpPr>
        <xdr:cNvPr id="160" name="フローチャート: 判断 159"/>
        <xdr:cNvSpPr/>
      </xdr:nvSpPr>
      <xdr:spPr>
        <a:xfrm>
          <a:off x="2857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22352</xdr:rowOff>
    </xdr:from>
    <xdr:to>
      <xdr:col>24</xdr:col>
      <xdr:colOff>114300</xdr:colOff>
      <xdr:row>60</xdr:row>
      <xdr:rowOff>123952</xdr:rowOff>
    </xdr:to>
    <xdr:sp macro="" textlink="">
      <xdr:nvSpPr>
        <xdr:cNvPr id="166" name="楕円 165"/>
        <xdr:cNvSpPr/>
      </xdr:nvSpPr>
      <xdr:spPr>
        <a:xfrm>
          <a:off x="4584700" y="10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45229</xdr:rowOff>
    </xdr:from>
    <xdr:ext cx="405111" cy="259045"/>
    <xdr:sp macro="" textlink="">
      <xdr:nvSpPr>
        <xdr:cNvPr id="167" name="【体育館・プール】&#10;有形固定資産減価償却率該当値テキスト"/>
        <xdr:cNvSpPr txBox="1"/>
      </xdr:nvSpPr>
      <xdr:spPr>
        <a:xfrm>
          <a:off x="4673600" y="10160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45212</xdr:rowOff>
    </xdr:from>
    <xdr:to>
      <xdr:col>20</xdr:col>
      <xdr:colOff>38100</xdr:colOff>
      <xdr:row>60</xdr:row>
      <xdr:rowOff>146812</xdr:rowOff>
    </xdr:to>
    <xdr:sp macro="" textlink="">
      <xdr:nvSpPr>
        <xdr:cNvPr id="168" name="楕円 167"/>
        <xdr:cNvSpPr/>
      </xdr:nvSpPr>
      <xdr:spPr>
        <a:xfrm>
          <a:off x="3746500" y="103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73152</xdr:rowOff>
    </xdr:from>
    <xdr:to>
      <xdr:col>24</xdr:col>
      <xdr:colOff>63500</xdr:colOff>
      <xdr:row>60</xdr:row>
      <xdr:rowOff>96012</xdr:rowOff>
    </xdr:to>
    <xdr:cxnSp macro="">
      <xdr:nvCxnSpPr>
        <xdr:cNvPr id="169" name="直線コネクタ 168"/>
        <xdr:cNvCxnSpPr/>
      </xdr:nvCxnSpPr>
      <xdr:spPr>
        <a:xfrm flipV="1">
          <a:off x="3797300" y="1036015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154940</xdr:rowOff>
    </xdr:from>
    <xdr:to>
      <xdr:col>15</xdr:col>
      <xdr:colOff>101600</xdr:colOff>
      <xdr:row>59</xdr:row>
      <xdr:rowOff>85090</xdr:rowOff>
    </xdr:to>
    <xdr:sp macro="" textlink="">
      <xdr:nvSpPr>
        <xdr:cNvPr id="170" name="楕円 169"/>
        <xdr:cNvSpPr/>
      </xdr:nvSpPr>
      <xdr:spPr>
        <a:xfrm>
          <a:off x="2857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34290</xdr:rowOff>
    </xdr:from>
    <xdr:to>
      <xdr:col>19</xdr:col>
      <xdr:colOff>177800</xdr:colOff>
      <xdr:row>60</xdr:row>
      <xdr:rowOff>96012</xdr:rowOff>
    </xdr:to>
    <xdr:cxnSp macro="">
      <xdr:nvCxnSpPr>
        <xdr:cNvPr id="171" name="直線コネクタ 170"/>
        <xdr:cNvCxnSpPr/>
      </xdr:nvCxnSpPr>
      <xdr:spPr>
        <a:xfrm>
          <a:off x="2908300" y="10149840"/>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115079</xdr:rowOff>
    </xdr:from>
    <xdr:ext cx="405111" cy="259045"/>
    <xdr:sp macro="" textlink="">
      <xdr:nvSpPr>
        <xdr:cNvPr id="172" name="n_1aveValue【体育館・プール】&#10;有形固定資産減価償却率"/>
        <xdr:cNvSpPr txBox="1"/>
      </xdr:nvSpPr>
      <xdr:spPr>
        <a:xfrm>
          <a:off x="35820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96791</xdr:rowOff>
    </xdr:from>
    <xdr:ext cx="405111" cy="259045"/>
    <xdr:sp macro="" textlink="">
      <xdr:nvSpPr>
        <xdr:cNvPr id="173" name="n_2aveValue【体育館・プール】&#10;有形固定資産減価償却率"/>
        <xdr:cNvSpPr txBox="1"/>
      </xdr:nvSpPr>
      <xdr:spPr>
        <a:xfrm>
          <a:off x="2705744" y="1055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163339</xdr:rowOff>
    </xdr:from>
    <xdr:ext cx="405111" cy="259045"/>
    <xdr:sp macro="" textlink="">
      <xdr:nvSpPr>
        <xdr:cNvPr id="174" name="n_1mainValue【体育館・プール】&#10;有形固定資産減価償却率"/>
        <xdr:cNvSpPr txBox="1"/>
      </xdr:nvSpPr>
      <xdr:spPr>
        <a:xfrm>
          <a:off x="3582044" y="1010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101617</xdr:rowOff>
    </xdr:from>
    <xdr:ext cx="405111" cy="259045"/>
    <xdr:sp macro="" textlink="">
      <xdr:nvSpPr>
        <xdr:cNvPr id="175" name="n_2mainValue【体育館・プール】&#10;有形固定資産減価償却率"/>
        <xdr:cNvSpPr txBox="1"/>
      </xdr:nvSpPr>
      <xdr:spPr>
        <a:xfrm>
          <a:off x="2705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7" name="テキスト ボックス 18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9" name="テキスト ボックス 18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1" name="テキスト ボックス 19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3" name="テキスト ボックス 19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5" name="テキスト ボックス 19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7" name="テキスト ボックス 19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63</xdr:row>
      <xdr:rowOff>161290</xdr:rowOff>
    </xdr:to>
    <xdr:cxnSp macro="">
      <xdr:nvCxnSpPr>
        <xdr:cNvPr id="199" name="直線コネクタ 198"/>
        <xdr:cNvCxnSpPr/>
      </xdr:nvCxnSpPr>
      <xdr:spPr>
        <a:xfrm flipV="1">
          <a:off x="10476865" y="9665970"/>
          <a:ext cx="0" cy="129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165117</xdr:rowOff>
    </xdr:from>
    <xdr:ext cx="469744" cy="259045"/>
    <xdr:sp macro="" textlink="">
      <xdr:nvSpPr>
        <xdr:cNvPr id="200" name="【体育館・プール】&#10;一人当たり面積最小値テキスト"/>
        <xdr:cNvSpPr txBox="1"/>
      </xdr:nvSpPr>
      <xdr:spPr>
        <a:xfrm>
          <a:off x="10515600" y="1096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161290</xdr:rowOff>
    </xdr:from>
    <xdr:to>
      <xdr:col>55</xdr:col>
      <xdr:colOff>88900</xdr:colOff>
      <xdr:row>63</xdr:row>
      <xdr:rowOff>161290</xdr:rowOff>
    </xdr:to>
    <xdr:cxnSp macro="">
      <xdr:nvCxnSpPr>
        <xdr:cNvPr id="201" name="直線コネクタ 200"/>
        <xdr:cNvCxnSpPr/>
      </xdr:nvCxnSpPr>
      <xdr:spPr>
        <a:xfrm>
          <a:off x="10388600" y="109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202"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203" name="直線コネクタ 202"/>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167657</xdr:rowOff>
    </xdr:from>
    <xdr:ext cx="469744" cy="259045"/>
    <xdr:sp macro="" textlink="">
      <xdr:nvSpPr>
        <xdr:cNvPr id="204" name="【体育館・プール】&#10;一人当たり面積平均値テキスト"/>
        <xdr:cNvSpPr txBox="1"/>
      </xdr:nvSpPr>
      <xdr:spPr>
        <a:xfrm>
          <a:off x="105156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05" name="フローチャート: 判断 204"/>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157480</xdr:rowOff>
    </xdr:from>
    <xdr:to>
      <xdr:col>50</xdr:col>
      <xdr:colOff>165100</xdr:colOff>
      <xdr:row>62</xdr:row>
      <xdr:rowOff>87630</xdr:rowOff>
    </xdr:to>
    <xdr:sp macro="" textlink="">
      <xdr:nvSpPr>
        <xdr:cNvPr id="206" name="フローチャート: 判断 205"/>
        <xdr:cNvSpPr/>
      </xdr:nvSpPr>
      <xdr:spPr>
        <a:xfrm>
          <a:off x="9588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149860</xdr:rowOff>
    </xdr:from>
    <xdr:to>
      <xdr:col>46</xdr:col>
      <xdr:colOff>38100</xdr:colOff>
      <xdr:row>62</xdr:row>
      <xdr:rowOff>80010</xdr:rowOff>
    </xdr:to>
    <xdr:sp macro="" textlink="">
      <xdr:nvSpPr>
        <xdr:cNvPr id="207" name="フローチャート: 判断 206"/>
        <xdr:cNvSpPr/>
      </xdr:nvSpPr>
      <xdr:spPr>
        <a:xfrm>
          <a:off x="8699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130810</xdr:rowOff>
    </xdr:from>
    <xdr:to>
      <xdr:col>55</xdr:col>
      <xdr:colOff>50800</xdr:colOff>
      <xdr:row>62</xdr:row>
      <xdr:rowOff>60960</xdr:rowOff>
    </xdr:to>
    <xdr:sp macro="" textlink="">
      <xdr:nvSpPr>
        <xdr:cNvPr id="213" name="楕円 212"/>
        <xdr:cNvSpPr/>
      </xdr:nvSpPr>
      <xdr:spPr>
        <a:xfrm>
          <a:off x="10426700" y="1058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153687</xdr:rowOff>
    </xdr:from>
    <xdr:ext cx="469744" cy="259045"/>
    <xdr:sp macro="" textlink="">
      <xdr:nvSpPr>
        <xdr:cNvPr id="214" name="【体育館・プール】&#10;一人当たり面積該当値テキスト"/>
        <xdr:cNvSpPr txBox="1"/>
      </xdr:nvSpPr>
      <xdr:spPr>
        <a:xfrm>
          <a:off x="10515600"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83820</xdr:rowOff>
    </xdr:from>
    <xdr:to>
      <xdr:col>50</xdr:col>
      <xdr:colOff>165100</xdr:colOff>
      <xdr:row>62</xdr:row>
      <xdr:rowOff>13970</xdr:rowOff>
    </xdr:to>
    <xdr:sp macro="" textlink="">
      <xdr:nvSpPr>
        <xdr:cNvPr id="215" name="楕円 214"/>
        <xdr:cNvSpPr/>
      </xdr:nvSpPr>
      <xdr:spPr>
        <a:xfrm>
          <a:off x="9588500" y="1054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134620</xdr:rowOff>
    </xdr:from>
    <xdr:to>
      <xdr:col>55</xdr:col>
      <xdr:colOff>0</xdr:colOff>
      <xdr:row>62</xdr:row>
      <xdr:rowOff>10160</xdr:rowOff>
    </xdr:to>
    <xdr:cxnSp macro="">
      <xdr:nvCxnSpPr>
        <xdr:cNvPr id="216" name="直線コネクタ 215"/>
        <xdr:cNvCxnSpPr/>
      </xdr:nvCxnSpPr>
      <xdr:spPr>
        <a:xfrm>
          <a:off x="9639300" y="10593070"/>
          <a:ext cx="8382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127000</xdr:rowOff>
    </xdr:from>
    <xdr:to>
      <xdr:col>46</xdr:col>
      <xdr:colOff>38100</xdr:colOff>
      <xdr:row>62</xdr:row>
      <xdr:rowOff>57150</xdr:rowOff>
    </xdr:to>
    <xdr:sp macro="" textlink="">
      <xdr:nvSpPr>
        <xdr:cNvPr id="217" name="楕円 216"/>
        <xdr:cNvSpPr/>
      </xdr:nvSpPr>
      <xdr:spPr>
        <a:xfrm>
          <a:off x="8699500" y="1058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134620</xdr:rowOff>
    </xdr:from>
    <xdr:to>
      <xdr:col>50</xdr:col>
      <xdr:colOff>114300</xdr:colOff>
      <xdr:row>62</xdr:row>
      <xdr:rowOff>6350</xdr:rowOff>
    </xdr:to>
    <xdr:cxnSp macro="">
      <xdr:nvCxnSpPr>
        <xdr:cNvPr id="218" name="直線コネクタ 217"/>
        <xdr:cNvCxnSpPr/>
      </xdr:nvCxnSpPr>
      <xdr:spPr>
        <a:xfrm flipV="1">
          <a:off x="8750300" y="1059307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78757</xdr:rowOff>
    </xdr:from>
    <xdr:ext cx="469744" cy="259045"/>
    <xdr:sp macro="" textlink="">
      <xdr:nvSpPr>
        <xdr:cNvPr id="219" name="n_1aveValue【体育館・プール】&#10;一人当たり面積"/>
        <xdr:cNvSpPr txBox="1"/>
      </xdr:nvSpPr>
      <xdr:spPr>
        <a:xfrm>
          <a:off x="93917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71137</xdr:rowOff>
    </xdr:from>
    <xdr:ext cx="469744" cy="259045"/>
    <xdr:sp macro="" textlink="">
      <xdr:nvSpPr>
        <xdr:cNvPr id="220" name="n_2aveValue【体育館・プール】&#10;一人当たり面積"/>
        <xdr:cNvSpPr txBox="1"/>
      </xdr:nvSpPr>
      <xdr:spPr>
        <a:xfrm>
          <a:off x="8515427" y="1070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30497</xdr:rowOff>
    </xdr:from>
    <xdr:ext cx="469744" cy="259045"/>
    <xdr:sp macro="" textlink="">
      <xdr:nvSpPr>
        <xdr:cNvPr id="221" name="n_1mainValue【体育館・プール】&#10;一人当たり面積"/>
        <xdr:cNvSpPr txBox="1"/>
      </xdr:nvSpPr>
      <xdr:spPr>
        <a:xfrm>
          <a:off x="9391727" y="1031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73677</xdr:rowOff>
    </xdr:from>
    <xdr:ext cx="469744" cy="259045"/>
    <xdr:sp macro="" textlink="">
      <xdr:nvSpPr>
        <xdr:cNvPr id="222" name="n_2mainValue【体育館・プール】&#10;一人当たり面積"/>
        <xdr:cNvSpPr txBox="1"/>
      </xdr:nvSpPr>
      <xdr:spPr>
        <a:xfrm>
          <a:off x="8515427" y="1036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86</xdr:row>
      <xdr:rowOff>85725</xdr:rowOff>
    </xdr:to>
    <xdr:cxnSp macro="">
      <xdr:nvCxnSpPr>
        <xdr:cNvPr id="247" name="直線コネクタ 246"/>
        <xdr:cNvCxnSpPr/>
      </xdr:nvCxnSpPr>
      <xdr:spPr>
        <a:xfrm flipV="1">
          <a:off x="4634865" y="1335405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89552</xdr:rowOff>
    </xdr:from>
    <xdr:ext cx="405111" cy="259045"/>
    <xdr:sp macro="" textlink="">
      <xdr:nvSpPr>
        <xdr:cNvPr id="248" name="【福祉施設】&#10;有形固定資産減価償却率最小値テキスト"/>
        <xdr:cNvSpPr txBox="1"/>
      </xdr:nvSpPr>
      <xdr:spPr>
        <a:xfrm>
          <a:off x="4673600" y="1483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85725</xdr:rowOff>
    </xdr:from>
    <xdr:to>
      <xdr:col>24</xdr:col>
      <xdr:colOff>152400</xdr:colOff>
      <xdr:row>86</xdr:row>
      <xdr:rowOff>85725</xdr:rowOff>
    </xdr:to>
    <xdr:cxnSp macro="">
      <xdr:nvCxnSpPr>
        <xdr:cNvPr id="249" name="直線コネクタ 248"/>
        <xdr:cNvCxnSpPr/>
      </xdr:nvCxnSpPr>
      <xdr:spPr>
        <a:xfrm>
          <a:off x="4546600" y="1483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50" name="【福祉施設】&#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51" name="直線コネクタ 250"/>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16</xdr:rowOff>
    </xdr:from>
    <xdr:ext cx="405111" cy="259045"/>
    <xdr:sp macro="" textlink="">
      <xdr:nvSpPr>
        <xdr:cNvPr id="252" name="【福祉施設】&#10;有形固定資産減価償却率平均値テキスト"/>
        <xdr:cNvSpPr txBox="1"/>
      </xdr:nvSpPr>
      <xdr:spPr>
        <a:xfrm>
          <a:off x="4673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253" name="フローチャート: 判断 252"/>
        <xdr:cNvSpPr/>
      </xdr:nvSpPr>
      <xdr:spPr>
        <a:xfrm>
          <a:off x="4584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145414</xdr:rowOff>
    </xdr:from>
    <xdr:to>
      <xdr:col>20</xdr:col>
      <xdr:colOff>38100</xdr:colOff>
      <xdr:row>83</xdr:row>
      <xdr:rowOff>75564</xdr:rowOff>
    </xdr:to>
    <xdr:sp macro="" textlink="">
      <xdr:nvSpPr>
        <xdr:cNvPr id="254" name="フローチャート: 判断 253"/>
        <xdr:cNvSpPr/>
      </xdr:nvSpPr>
      <xdr:spPr>
        <a:xfrm>
          <a:off x="3746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147320</xdr:rowOff>
    </xdr:from>
    <xdr:to>
      <xdr:col>15</xdr:col>
      <xdr:colOff>101600</xdr:colOff>
      <xdr:row>83</xdr:row>
      <xdr:rowOff>77470</xdr:rowOff>
    </xdr:to>
    <xdr:sp macro="" textlink="">
      <xdr:nvSpPr>
        <xdr:cNvPr id="255" name="フローチャート: 判断 254"/>
        <xdr:cNvSpPr/>
      </xdr:nvSpPr>
      <xdr:spPr>
        <a:xfrm>
          <a:off x="2857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61" name="楕円 260"/>
        <xdr:cNvSpPr/>
      </xdr:nvSpPr>
      <xdr:spPr>
        <a:xfrm>
          <a:off x="45847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21607</xdr:rowOff>
    </xdr:from>
    <xdr:ext cx="405111" cy="259045"/>
    <xdr:sp macro="" textlink="">
      <xdr:nvSpPr>
        <xdr:cNvPr id="262" name="【福祉施設】&#10;有形固定資産減価償却率該当値テキスト"/>
        <xdr:cNvSpPr txBox="1"/>
      </xdr:nvSpPr>
      <xdr:spPr>
        <a:xfrm>
          <a:off x="4673600"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44450</xdr:rowOff>
    </xdr:from>
    <xdr:to>
      <xdr:col>20</xdr:col>
      <xdr:colOff>38100</xdr:colOff>
      <xdr:row>81</xdr:row>
      <xdr:rowOff>146050</xdr:rowOff>
    </xdr:to>
    <xdr:sp macro="" textlink="">
      <xdr:nvSpPr>
        <xdr:cNvPr id="263" name="楕円 262"/>
        <xdr:cNvSpPr/>
      </xdr:nvSpPr>
      <xdr:spPr>
        <a:xfrm>
          <a:off x="3746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49530</xdr:rowOff>
    </xdr:from>
    <xdr:to>
      <xdr:col>24</xdr:col>
      <xdr:colOff>63500</xdr:colOff>
      <xdr:row>81</xdr:row>
      <xdr:rowOff>95250</xdr:rowOff>
    </xdr:to>
    <xdr:cxnSp macro="">
      <xdr:nvCxnSpPr>
        <xdr:cNvPr id="264" name="直線コネクタ 263"/>
        <xdr:cNvCxnSpPr/>
      </xdr:nvCxnSpPr>
      <xdr:spPr>
        <a:xfrm flipV="1">
          <a:off x="3797300" y="139369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2539</xdr:rowOff>
    </xdr:from>
    <xdr:to>
      <xdr:col>15</xdr:col>
      <xdr:colOff>101600</xdr:colOff>
      <xdr:row>81</xdr:row>
      <xdr:rowOff>104139</xdr:rowOff>
    </xdr:to>
    <xdr:sp macro="" textlink="">
      <xdr:nvSpPr>
        <xdr:cNvPr id="265" name="楕円 264"/>
        <xdr:cNvSpPr/>
      </xdr:nvSpPr>
      <xdr:spPr>
        <a:xfrm>
          <a:off x="28575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53339</xdr:rowOff>
    </xdr:from>
    <xdr:to>
      <xdr:col>19</xdr:col>
      <xdr:colOff>177800</xdr:colOff>
      <xdr:row>81</xdr:row>
      <xdr:rowOff>95250</xdr:rowOff>
    </xdr:to>
    <xdr:cxnSp macro="">
      <xdr:nvCxnSpPr>
        <xdr:cNvPr id="266" name="直線コネクタ 265"/>
        <xdr:cNvCxnSpPr/>
      </xdr:nvCxnSpPr>
      <xdr:spPr>
        <a:xfrm>
          <a:off x="2908300" y="139407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66691</xdr:rowOff>
    </xdr:from>
    <xdr:ext cx="405111" cy="259045"/>
    <xdr:sp macro="" textlink="">
      <xdr:nvSpPr>
        <xdr:cNvPr id="267" name="n_1aveValue【福祉施設】&#10;有形固定資産減価償却率"/>
        <xdr:cNvSpPr txBox="1"/>
      </xdr:nvSpPr>
      <xdr:spPr>
        <a:xfrm>
          <a:off x="35820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68597</xdr:rowOff>
    </xdr:from>
    <xdr:ext cx="405111" cy="259045"/>
    <xdr:sp macro="" textlink="">
      <xdr:nvSpPr>
        <xdr:cNvPr id="268" name="n_2aveValue【福祉施設】&#10;有形固定資産減価償却率"/>
        <xdr:cNvSpPr txBox="1"/>
      </xdr:nvSpPr>
      <xdr:spPr>
        <a:xfrm>
          <a:off x="2705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162577</xdr:rowOff>
    </xdr:from>
    <xdr:ext cx="405111" cy="259045"/>
    <xdr:sp macro="" textlink="">
      <xdr:nvSpPr>
        <xdr:cNvPr id="269" name="n_1mainValue【福祉施設】&#10;有形固定資産減価償却率"/>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120666</xdr:rowOff>
    </xdr:from>
    <xdr:ext cx="405111" cy="259045"/>
    <xdr:sp macro="" textlink="">
      <xdr:nvSpPr>
        <xdr:cNvPr id="270" name="n_2mainValue【福祉施設】&#10;有形固定資産減価償却率"/>
        <xdr:cNvSpPr txBox="1"/>
      </xdr:nvSpPr>
      <xdr:spPr>
        <a:xfrm>
          <a:off x="2705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1" name="直線コネクタ 28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82" name="テキスト ボックス 28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3" name="直線コネクタ 28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4" name="テキスト ボックス 28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85" name="直線コネクタ 28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86" name="テキスト ボックス 28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8" name="テキスト ボックス 28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39243</xdr:rowOff>
    </xdr:from>
    <xdr:to>
      <xdr:col>54</xdr:col>
      <xdr:colOff>189865</xdr:colOff>
      <xdr:row>85</xdr:row>
      <xdr:rowOff>93535</xdr:rowOff>
    </xdr:to>
    <xdr:cxnSp macro="">
      <xdr:nvCxnSpPr>
        <xdr:cNvPr id="290" name="直線コネクタ 289"/>
        <xdr:cNvCxnSpPr/>
      </xdr:nvCxnSpPr>
      <xdr:spPr>
        <a:xfrm flipV="1">
          <a:off x="10476865" y="13412343"/>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291"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292" name="直線コネクタ 291"/>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157370</xdr:rowOff>
    </xdr:from>
    <xdr:ext cx="469744" cy="259045"/>
    <xdr:sp macro="" textlink="">
      <xdr:nvSpPr>
        <xdr:cNvPr id="293" name="【福祉施設】&#10;一人当たり面積最大値テキスト"/>
        <xdr:cNvSpPr txBox="1"/>
      </xdr:nvSpPr>
      <xdr:spPr>
        <a:xfrm>
          <a:off x="10515600" y="1318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39243</xdr:rowOff>
    </xdr:from>
    <xdr:to>
      <xdr:col>55</xdr:col>
      <xdr:colOff>88900</xdr:colOff>
      <xdr:row>78</xdr:row>
      <xdr:rowOff>39243</xdr:rowOff>
    </xdr:to>
    <xdr:cxnSp macro="">
      <xdr:nvCxnSpPr>
        <xdr:cNvPr id="294" name="直線コネクタ 293"/>
        <xdr:cNvCxnSpPr/>
      </xdr:nvCxnSpPr>
      <xdr:spPr>
        <a:xfrm>
          <a:off x="10388600" y="1341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150765</xdr:rowOff>
    </xdr:from>
    <xdr:ext cx="469744" cy="259045"/>
    <xdr:sp macro="" textlink="">
      <xdr:nvSpPr>
        <xdr:cNvPr id="295" name="【福祉施設】&#10;一人当たり面積平均値テキスト"/>
        <xdr:cNvSpPr txBox="1"/>
      </xdr:nvSpPr>
      <xdr:spPr>
        <a:xfrm>
          <a:off x="10515600" y="14381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127888</xdr:rowOff>
    </xdr:from>
    <xdr:to>
      <xdr:col>55</xdr:col>
      <xdr:colOff>50800</xdr:colOff>
      <xdr:row>85</xdr:row>
      <xdr:rowOff>58038</xdr:rowOff>
    </xdr:to>
    <xdr:sp macro="" textlink="">
      <xdr:nvSpPr>
        <xdr:cNvPr id="296" name="フローチャート: 判断 295"/>
        <xdr:cNvSpPr/>
      </xdr:nvSpPr>
      <xdr:spPr>
        <a:xfrm>
          <a:off x="10426700" y="1452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122174</xdr:rowOff>
    </xdr:from>
    <xdr:to>
      <xdr:col>50</xdr:col>
      <xdr:colOff>165100</xdr:colOff>
      <xdr:row>85</xdr:row>
      <xdr:rowOff>52324</xdr:rowOff>
    </xdr:to>
    <xdr:sp macro="" textlink="">
      <xdr:nvSpPr>
        <xdr:cNvPr id="297" name="フローチャート: 判断 296"/>
        <xdr:cNvSpPr/>
      </xdr:nvSpPr>
      <xdr:spPr>
        <a:xfrm>
          <a:off x="9588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126175</xdr:rowOff>
    </xdr:from>
    <xdr:to>
      <xdr:col>46</xdr:col>
      <xdr:colOff>38100</xdr:colOff>
      <xdr:row>85</xdr:row>
      <xdr:rowOff>56325</xdr:rowOff>
    </xdr:to>
    <xdr:sp macro="" textlink="">
      <xdr:nvSpPr>
        <xdr:cNvPr id="298" name="フローチャート: 判断 297"/>
        <xdr:cNvSpPr/>
      </xdr:nvSpPr>
      <xdr:spPr>
        <a:xfrm>
          <a:off x="8699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34162</xdr:rowOff>
    </xdr:from>
    <xdr:to>
      <xdr:col>55</xdr:col>
      <xdr:colOff>50800</xdr:colOff>
      <xdr:row>85</xdr:row>
      <xdr:rowOff>135762</xdr:rowOff>
    </xdr:to>
    <xdr:sp macro="" textlink="">
      <xdr:nvSpPr>
        <xdr:cNvPr id="304" name="楕円 303"/>
        <xdr:cNvSpPr/>
      </xdr:nvSpPr>
      <xdr:spPr>
        <a:xfrm>
          <a:off x="10426700" y="1460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120539</xdr:rowOff>
    </xdr:from>
    <xdr:ext cx="469744" cy="259045"/>
    <xdr:sp macro="" textlink="">
      <xdr:nvSpPr>
        <xdr:cNvPr id="305" name="【福祉施設】&#10;一人当たり面積該当値テキスト"/>
        <xdr:cNvSpPr txBox="1"/>
      </xdr:nvSpPr>
      <xdr:spPr>
        <a:xfrm>
          <a:off x="10515600" y="1452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34162</xdr:rowOff>
    </xdr:from>
    <xdr:to>
      <xdr:col>50</xdr:col>
      <xdr:colOff>165100</xdr:colOff>
      <xdr:row>85</xdr:row>
      <xdr:rowOff>135762</xdr:rowOff>
    </xdr:to>
    <xdr:sp macro="" textlink="">
      <xdr:nvSpPr>
        <xdr:cNvPr id="306" name="楕円 305"/>
        <xdr:cNvSpPr/>
      </xdr:nvSpPr>
      <xdr:spPr>
        <a:xfrm>
          <a:off x="9588500" y="1460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84962</xdr:rowOff>
    </xdr:from>
    <xdr:to>
      <xdr:col>55</xdr:col>
      <xdr:colOff>0</xdr:colOff>
      <xdr:row>85</xdr:row>
      <xdr:rowOff>84962</xdr:rowOff>
    </xdr:to>
    <xdr:cxnSp macro="">
      <xdr:nvCxnSpPr>
        <xdr:cNvPr id="307" name="直線コネクタ 306"/>
        <xdr:cNvCxnSpPr/>
      </xdr:nvCxnSpPr>
      <xdr:spPr>
        <a:xfrm>
          <a:off x="9639300" y="146582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34734</xdr:rowOff>
    </xdr:from>
    <xdr:to>
      <xdr:col>46</xdr:col>
      <xdr:colOff>38100</xdr:colOff>
      <xdr:row>85</xdr:row>
      <xdr:rowOff>136334</xdr:rowOff>
    </xdr:to>
    <xdr:sp macro="" textlink="">
      <xdr:nvSpPr>
        <xdr:cNvPr id="308" name="楕円 307"/>
        <xdr:cNvSpPr/>
      </xdr:nvSpPr>
      <xdr:spPr>
        <a:xfrm>
          <a:off x="8699500" y="1460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84962</xdr:rowOff>
    </xdr:from>
    <xdr:to>
      <xdr:col>50</xdr:col>
      <xdr:colOff>114300</xdr:colOff>
      <xdr:row>85</xdr:row>
      <xdr:rowOff>85534</xdr:rowOff>
    </xdr:to>
    <xdr:cxnSp macro="">
      <xdr:nvCxnSpPr>
        <xdr:cNvPr id="309" name="直線コネクタ 308"/>
        <xdr:cNvCxnSpPr/>
      </xdr:nvCxnSpPr>
      <xdr:spPr>
        <a:xfrm flipV="1">
          <a:off x="8750300" y="14658212"/>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68851</xdr:rowOff>
    </xdr:from>
    <xdr:ext cx="469744" cy="259045"/>
    <xdr:sp macro="" textlink="">
      <xdr:nvSpPr>
        <xdr:cNvPr id="310" name="n_1aveValue【福祉施設】&#10;一人当たり面積"/>
        <xdr:cNvSpPr txBox="1"/>
      </xdr:nvSpPr>
      <xdr:spPr>
        <a:xfrm>
          <a:off x="9391727" y="1429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72852</xdr:rowOff>
    </xdr:from>
    <xdr:ext cx="469744" cy="259045"/>
    <xdr:sp macro="" textlink="">
      <xdr:nvSpPr>
        <xdr:cNvPr id="311" name="n_2aveValue【福祉施設】&#10;一人当たり面積"/>
        <xdr:cNvSpPr txBox="1"/>
      </xdr:nvSpPr>
      <xdr:spPr>
        <a:xfrm>
          <a:off x="8515427" y="1430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126889</xdr:rowOff>
    </xdr:from>
    <xdr:ext cx="469744" cy="259045"/>
    <xdr:sp macro="" textlink="">
      <xdr:nvSpPr>
        <xdr:cNvPr id="312" name="n_1mainValue【福祉施設】&#10;一人当たり面積"/>
        <xdr:cNvSpPr txBox="1"/>
      </xdr:nvSpPr>
      <xdr:spPr>
        <a:xfrm>
          <a:off x="9391727" y="1470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127461</xdr:rowOff>
    </xdr:from>
    <xdr:ext cx="469744" cy="259045"/>
    <xdr:sp macro="" textlink="">
      <xdr:nvSpPr>
        <xdr:cNvPr id="313" name="n_2mainValue【福祉施設】&#10;一人当たり面積"/>
        <xdr:cNvSpPr txBox="1"/>
      </xdr:nvSpPr>
      <xdr:spPr>
        <a:xfrm>
          <a:off x="8515427" y="1470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2" name="テキスト ボックス 32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3" name="直線コネクタ 32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4" name="直線コネクタ 32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5" name="テキスト ボックス 32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6" name="直線コネクタ 32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7" name="テキスト ボックス 32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8" name="直線コネクタ 32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9" name="テキスト ボックス 32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0" name="直線コネクタ 32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1" name="テキスト ボックス 33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2" name="直線コネクタ 33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3" name="テキスト ボックス 33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4" name="直線コネクタ 33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5" name="テキスト ボックス 33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6" name="直線コネクタ 33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7" name="テキスト ボックス 33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30480</xdr:rowOff>
    </xdr:to>
    <xdr:cxnSp macro="">
      <xdr:nvCxnSpPr>
        <xdr:cNvPr id="339" name="直線コネクタ 338"/>
        <xdr:cNvCxnSpPr/>
      </xdr:nvCxnSpPr>
      <xdr:spPr>
        <a:xfrm flipV="1">
          <a:off x="4634865" y="1715915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340478" cy="259045"/>
    <xdr:sp macro="" textlink="">
      <xdr:nvSpPr>
        <xdr:cNvPr id="340" name="【市民会館】&#10;有形固定資産減価償却率最小値テキスト"/>
        <xdr:cNvSpPr txBox="1"/>
      </xdr:nvSpPr>
      <xdr:spPr>
        <a:xfrm>
          <a:off x="4673600" y="18722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41" name="直線コネクタ 340"/>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405111" cy="259045"/>
    <xdr:sp macro="" textlink="">
      <xdr:nvSpPr>
        <xdr:cNvPr id="342" name="【市民会館】&#10;有形固定資産減価償却率最大値テキスト"/>
        <xdr:cNvSpPr txBox="1"/>
      </xdr:nvSpPr>
      <xdr:spPr>
        <a:xfrm>
          <a:off x="4673600" y="1693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343" name="直線コネクタ 342"/>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103432</xdr:rowOff>
    </xdr:from>
    <xdr:ext cx="405111" cy="259045"/>
    <xdr:sp macro="" textlink="">
      <xdr:nvSpPr>
        <xdr:cNvPr id="344" name="【市民会館】&#10;有形固定資産減価償却率平均値テキスト"/>
        <xdr:cNvSpPr txBox="1"/>
      </xdr:nvSpPr>
      <xdr:spPr>
        <a:xfrm>
          <a:off x="46736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45" name="フローチャート: 判断 344"/>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156029</xdr:rowOff>
    </xdr:from>
    <xdr:to>
      <xdr:col>20</xdr:col>
      <xdr:colOff>38100</xdr:colOff>
      <xdr:row>104</xdr:row>
      <xdr:rowOff>86179</xdr:rowOff>
    </xdr:to>
    <xdr:sp macro="" textlink="">
      <xdr:nvSpPr>
        <xdr:cNvPr id="346" name="フローチャート: 判断 345"/>
        <xdr:cNvSpPr/>
      </xdr:nvSpPr>
      <xdr:spPr>
        <a:xfrm>
          <a:off x="3746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25400</xdr:rowOff>
    </xdr:from>
    <xdr:to>
      <xdr:col>15</xdr:col>
      <xdr:colOff>101600</xdr:colOff>
      <xdr:row>104</xdr:row>
      <xdr:rowOff>127000</xdr:rowOff>
    </xdr:to>
    <xdr:sp macro="" textlink="">
      <xdr:nvSpPr>
        <xdr:cNvPr id="347" name="フローチャート: 判断 346"/>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8" name="テキスト ボックス 34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9" name="テキスト ボックス 34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0" name="テキスト ボックス 34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1" name="テキスト ボックス 35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2" name="テキスト ボックス 35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107043</xdr:rowOff>
    </xdr:from>
    <xdr:to>
      <xdr:col>24</xdr:col>
      <xdr:colOff>114300</xdr:colOff>
      <xdr:row>103</xdr:row>
      <xdr:rowOff>37193</xdr:rowOff>
    </xdr:to>
    <xdr:sp macro="" textlink="">
      <xdr:nvSpPr>
        <xdr:cNvPr id="353" name="楕円 352"/>
        <xdr:cNvSpPr/>
      </xdr:nvSpPr>
      <xdr:spPr>
        <a:xfrm>
          <a:off x="45847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129920</xdr:rowOff>
    </xdr:from>
    <xdr:ext cx="405111" cy="259045"/>
    <xdr:sp macro="" textlink="">
      <xdr:nvSpPr>
        <xdr:cNvPr id="354" name="【市民会館】&#10;有形固定資産減価償却率該当値テキスト"/>
        <xdr:cNvSpPr txBox="1"/>
      </xdr:nvSpPr>
      <xdr:spPr>
        <a:xfrm>
          <a:off x="4673600" y="1744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142966</xdr:rowOff>
    </xdr:from>
    <xdr:to>
      <xdr:col>20</xdr:col>
      <xdr:colOff>38100</xdr:colOff>
      <xdr:row>103</xdr:row>
      <xdr:rowOff>73116</xdr:rowOff>
    </xdr:to>
    <xdr:sp macro="" textlink="">
      <xdr:nvSpPr>
        <xdr:cNvPr id="355" name="楕円 354"/>
        <xdr:cNvSpPr/>
      </xdr:nvSpPr>
      <xdr:spPr>
        <a:xfrm>
          <a:off x="3746500" y="176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157843</xdr:rowOff>
    </xdr:from>
    <xdr:to>
      <xdr:col>24</xdr:col>
      <xdr:colOff>63500</xdr:colOff>
      <xdr:row>103</xdr:row>
      <xdr:rowOff>22316</xdr:rowOff>
    </xdr:to>
    <xdr:cxnSp macro="">
      <xdr:nvCxnSpPr>
        <xdr:cNvPr id="356" name="直線コネクタ 355"/>
        <xdr:cNvCxnSpPr/>
      </xdr:nvCxnSpPr>
      <xdr:spPr>
        <a:xfrm flipV="1">
          <a:off x="3797300" y="1764574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7438</xdr:rowOff>
    </xdr:from>
    <xdr:to>
      <xdr:col>15</xdr:col>
      <xdr:colOff>101600</xdr:colOff>
      <xdr:row>103</xdr:row>
      <xdr:rowOff>109038</xdr:rowOff>
    </xdr:to>
    <xdr:sp macro="" textlink="">
      <xdr:nvSpPr>
        <xdr:cNvPr id="357" name="楕円 356"/>
        <xdr:cNvSpPr/>
      </xdr:nvSpPr>
      <xdr:spPr>
        <a:xfrm>
          <a:off x="2857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22316</xdr:rowOff>
    </xdr:from>
    <xdr:to>
      <xdr:col>19</xdr:col>
      <xdr:colOff>177800</xdr:colOff>
      <xdr:row>103</xdr:row>
      <xdr:rowOff>58238</xdr:rowOff>
    </xdr:to>
    <xdr:cxnSp macro="">
      <xdr:nvCxnSpPr>
        <xdr:cNvPr id="358" name="直線コネクタ 357"/>
        <xdr:cNvCxnSpPr/>
      </xdr:nvCxnSpPr>
      <xdr:spPr>
        <a:xfrm flipV="1">
          <a:off x="2908300" y="176816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77306</xdr:rowOff>
    </xdr:from>
    <xdr:ext cx="405111" cy="259045"/>
    <xdr:sp macro="" textlink="">
      <xdr:nvSpPr>
        <xdr:cNvPr id="359" name="n_1aveValue【市民会館】&#10;有形固定資産減価償却率"/>
        <xdr:cNvSpPr txBox="1"/>
      </xdr:nvSpPr>
      <xdr:spPr>
        <a:xfrm>
          <a:off x="35820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118127</xdr:rowOff>
    </xdr:from>
    <xdr:ext cx="405111" cy="259045"/>
    <xdr:sp macro="" textlink="">
      <xdr:nvSpPr>
        <xdr:cNvPr id="360" name="n_2aveValue【市民会館】&#10;有形固定資産減価償却率"/>
        <xdr:cNvSpPr txBox="1"/>
      </xdr:nvSpPr>
      <xdr:spPr>
        <a:xfrm>
          <a:off x="2705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89643</xdr:rowOff>
    </xdr:from>
    <xdr:ext cx="405111" cy="259045"/>
    <xdr:sp macro="" textlink="">
      <xdr:nvSpPr>
        <xdr:cNvPr id="361" name="n_1mainValue【市民会館】&#10;有形固定資産減価償却率"/>
        <xdr:cNvSpPr txBox="1"/>
      </xdr:nvSpPr>
      <xdr:spPr>
        <a:xfrm>
          <a:off x="3582044" y="1740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125565</xdr:rowOff>
    </xdr:from>
    <xdr:ext cx="405111" cy="259045"/>
    <xdr:sp macro="" textlink="">
      <xdr:nvSpPr>
        <xdr:cNvPr id="362" name="n_2mainValue【市民会館】&#10;有形固定資産減価償却率"/>
        <xdr:cNvSpPr txBox="1"/>
      </xdr:nvSpPr>
      <xdr:spPr>
        <a:xfrm>
          <a:off x="27057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3" name="正方形/長方形 36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4" name="正方形/長方形 36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5" name="正方形/長方形 36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6" name="正方形/長方形 36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7" name="正方形/長方形 36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8" name="正方形/長方形 36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9" name="正方形/長方形 36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0" name="正方形/長方形 36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1" name="テキスト ボックス 37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2" name="直線コネクタ 37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3" name="直線コネクタ 37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4" name="テキスト ボックス 37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5" name="直線コネクタ 37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6" name="テキスト ボックス 37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7" name="直線コネクタ 37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8" name="テキスト ボックス 37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9" name="直線コネクタ 37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0" name="テキスト ボックス 37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1" name="直線コネクタ 38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2" name="テキスト ボックス 38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3" name="直線コネクタ 38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4" name="テキスト ボックス 38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80011</xdr:rowOff>
    </xdr:from>
    <xdr:to>
      <xdr:col>54</xdr:col>
      <xdr:colOff>189865</xdr:colOff>
      <xdr:row>108</xdr:row>
      <xdr:rowOff>95250</xdr:rowOff>
    </xdr:to>
    <xdr:cxnSp macro="">
      <xdr:nvCxnSpPr>
        <xdr:cNvPr id="386" name="直線コネクタ 385"/>
        <xdr:cNvCxnSpPr/>
      </xdr:nvCxnSpPr>
      <xdr:spPr>
        <a:xfrm flipV="1">
          <a:off x="10476865" y="1705356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387"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388" name="直線コネクタ 387"/>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26688</xdr:rowOff>
    </xdr:from>
    <xdr:ext cx="469744" cy="259045"/>
    <xdr:sp macro="" textlink="">
      <xdr:nvSpPr>
        <xdr:cNvPr id="389" name="【市民会館】&#10;一人当たり面積最大値テキスト"/>
        <xdr:cNvSpPr txBox="1"/>
      </xdr:nvSpPr>
      <xdr:spPr>
        <a:xfrm>
          <a:off x="10515600" y="1682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80011</xdr:rowOff>
    </xdr:from>
    <xdr:to>
      <xdr:col>55</xdr:col>
      <xdr:colOff>88900</xdr:colOff>
      <xdr:row>99</xdr:row>
      <xdr:rowOff>80011</xdr:rowOff>
    </xdr:to>
    <xdr:cxnSp macro="">
      <xdr:nvCxnSpPr>
        <xdr:cNvPr id="390" name="直線コネクタ 389"/>
        <xdr:cNvCxnSpPr/>
      </xdr:nvCxnSpPr>
      <xdr:spPr>
        <a:xfrm>
          <a:off x="10388600" y="1705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93997</xdr:rowOff>
    </xdr:from>
    <xdr:ext cx="469744" cy="259045"/>
    <xdr:sp macro="" textlink="">
      <xdr:nvSpPr>
        <xdr:cNvPr id="391" name="【市民会館】&#10;一人当たり面積平均値テキスト"/>
        <xdr:cNvSpPr txBox="1"/>
      </xdr:nvSpPr>
      <xdr:spPr>
        <a:xfrm>
          <a:off x="10515600" y="17924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71120</xdr:rowOff>
    </xdr:from>
    <xdr:to>
      <xdr:col>55</xdr:col>
      <xdr:colOff>50800</xdr:colOff>
      <xdr:row>106</xdr:row>
      <xdr:rowOff>1270</xdr:rowOff>
    </xdr:to>
    <xdr:sp macro="" textlink="">
      <xdr:nvSpPr>
        <xdr:cNvPr id="392" name="フローチャート: 判断 391"/>
        <xdr:cNvSpPr/>
      </xdr:nvSpPr>
      <xdr:spPr>
        <a:xfrm>
          <a:off x="10426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109220</xdr:rowOff>
    </xdr:from>
    <xdr:to>
      <xdr:col>50</xdr:col>
      <xdr:colOff>165100</xdr:colOff>
      <xdr:row>105</xdr:row>
      <xdr:rowOff>39370</xdr:rowOff>
    </xdr:to>
    <xdr:sp macro="" textlink="">
      <xdr:nvSpPr>
        <xdr:cNvPr id="393" name="フローチャート: 判断 392"/>
        <xdr:cNvSpPr/>
      </xdr:nvSpPr>
      <xdr:spPr>
        <a:xfrm>
          <a:off x="9588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93980</xdr:rowOff>
    </xdr:from>
    <xdr:to>
      <xdr:col>46</xdr:col>
      <xdr:colOff>38100</xdr:colOff>
      <xdr:row>106</xdr:row>
      <xdr:rowOff>24130</xdr:rowOff>
    </xdr:to>
    <xdr:sp macro="" textlink="">
      <xdr:nvSpPr>
        <xdr:cNvPr id="394" name="フローチャート: 判断 393"/>
        <xdr:cNvSpPr/>
      </xdr:nvSpPr>
      <xdr:spPr>
        <a:xfrm>
          <a:off x="8699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5" name="テキスト ボックス 39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6" name="テキスト ボックス 39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7" name="テキスト ボックス 39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8" name="テキスト ボックス 39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9" name="テキスト ボックス 39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93980</xdr:rowOff>
    </xdr:from>
    <xdr:to>
      <xdr:col>55</xdr:col>
      <xdr:colOff>50800</xdr:colOff>
      <xdr:row>107</xdr:row>
      <xdr:rowOff>24130</xdr:rowOff>
    </xdr:to>
    <xdr:sp macro="" textlink="">
      <xdr:nvSpPr>
        <xdr:cNvPr id="400" name="楕円 399"/>
        <xdr:cNvSpPr/>
      </xdr:nvSpPr>
      <xdr:spPr>
        <a:xfrm>
          <a:off x="10426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72407</xdr:rowOff>
    </xdr:from>
    <xdr:ext cx="469744" cy="259045"/>
    <xdr:sp macro="" textlink="">
      <xdr:nvSpPr>
        <xdr:cNvPr id="401" name="【市民会館】&#10;一人当たり面積該当値テキスト"/>
        <xdr:cNvSpPr txBox="1"/>
      </xdr:nvSpPr>
      <xdr:spPr>
        <a:xfrm>
          <a:off x="105156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97789</xdr:rowOff>
    </xdr:from>
    <xdr:to>
      <xdr:col>50</xdr:col>
      <xdr:colOff>165100</xdr:colOff>
      <xdr:row>107</xdr:row>
      <xdr:rowOff>27939</xdr:rowOff>
    </xdr:to>
    <xdr:sp macro="" textlink="">
      <xdr:nvSpPr>
        <xdr:cNvPr id="402" name="楕円 401"/>
        <xdr:cNvSpPr/>
      </xdr:nvSpPr>
      <xdr:spPr>
        <a:xfrm>
          <a:off x="9588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144780</xdr:rowOff>
    </xdr:from>
    <xdr:to>
      <xdr:col>55</xdr:col>
      <xdr:colOff>0</xdr:colOff>
      <xdr:row>106</xdr:row>
      <xdr:rowOff>148589</xdr:rowOff>
    </xdr:to>
    <xdr:cxnSp macro="">
      <xdr:nvCxnSpPr>
        <xdr:cNvPr id="403" name="直線コネクタ 402"/>
        <xdr:cNvCxnSpPr/>
      </xdr:nvCxnSpPr>
      <xdr:spPr>
        <a:xfrm flipV="1">
          <a:off x="9639300" y="183184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105411</xdr:rowOff>
    </xdr:from>
    <xdr:to>
      <xdr:col>46</xdr:col>
      <xdr:colOff>38100</xdr:colOff>
      <xdr:row>107</xdr:row>
      <xdr:rowOff>35561</xdr:rowOff>
    </xdr:to>
    <xdr:sp macro="" textlink="">
      <xdr:nvSpPr>
        <xdr:cNvPr id="404" name="楕円 403"/>
        <xdr:cNvSpPr/>
      </xdr:nvSpPr>
      <xdr:spPr>
        <a:xfrm>
          <a:off x="8699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148589</xdr:rowOff>
    </xdr:from>
    <xdr:to>
      <xdr:col>50</xdr:col>
      <xdr:colOff>114300</xdr:colOff>
      <xdr:row>106</xdr:row>
      <xdr:rowOff>156211</xdr:rowOff>
    </xdr:to>
    <xdr:cxnSp macro="">
      <xdr:nvCxnSpPr>
        <xdr:cNvPr id="405" name="直線コネクタ 404"/>
        <xdr:cNvCxnSpPr/>
      </xdr:nvCxnSpPr>
      <xdr:spPr>
        <a:xfrm flipV="1">
          <a:off x="8750300" y="183222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55897</xdr:rowOff>
    </xdr:from>
    <xdr:ext cx="469744" cy="259045"/>
    <xdr:sp macro="" textlink="">
      <xdr:nvSpPr>
        <xdr:cNvPr id="406" name="n_1aveValue【市民会館】&#10;一人当たり面積"/>
        <xdr:cNvSpPr txBox="1"/>
      </xdr:nvSpPr>
      <xdr:spPr>
        <a:xfrm>
          <a:off x="93917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40657</xdr:rowOff>
    </xdr:from>
    <xdr:ext cx="469744" cy="259045"/>
    <xdr:sp macro="" textlink="">
      <xdr:nvSpPr>
        <xdr:cNvPr id="407" name="n_2aveValue【市民会館】&#10;一人当たり面積"/>
        <xdr:cNvSpPr txBox="1"/>
      </xdr:nvSpPr>
      <xdr:spPr>
        <a:xfrm>
          <a:off x="8515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19066</xdr:rowOff>
    </xdr:from>
    <xdr:ext cx="469744" cy="259045"/>
    <xdr:sp macro="" textlink="">
      <xdr:nvSpPr>
        <xdr:cNvPr id="408" name="n_1mainValue【市民会館】&#10;一人当たり面積"/>
        <xdr:cNvSpPr txBox="1"/>
      </xdr:nvSpPr>
      <xdr:spPr>
        <a:xfrm>
          <a:off x="9391727" y="1836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26688</xdr:rowOff>
    </xdr:from>
    <xdr:ext cx="469744" cy="259045"/>
    <xdr:sp macro="" textlink="">
      <xdr:nvSpPr>
        <xdr:cNvPr id="409" name="n_2mainValue【市民会館】&#10;一人当たり面積"/>
        <xdr:cNvSpPr txBox="1"/>
      </xdr:nvSpPr>
      <xdr:spPr>
        <a:xfrm>
          <a:off x="8515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0" name="正方形/長方形 40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1" name="正方形/長方形 41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2" name="正方形/長方形 41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3" name="正方形/長方形 41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4" name="正方形/長方形 41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5" name="正方形/長方形 41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6" name="正方形/長方形 41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正方形/長方形 41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8" name="テキスト ボックス 41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9" name="直線コネクタ 41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0" name="直線コネクタ 41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1" name="テキスト ボックス 42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2" name="直線コネクタ 42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3" name="テキスト ボックス 42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4" name="直線コネクタ 42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5" name="テキスト ボックス 42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6" name="直線コネクタ 42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7" name="テキスト ボックス 42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8" name="直線コネクタ 42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9" name="テキスト ボックス 42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0" name="直線コネクタ 42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1" name="テキスト ボックス 43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2" name="直線コネクタ 43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3" name="テキスト ボックス 43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5987</xdr:rowOff>
    </xdr:to>
    <xdr:cxnSp macro="">
      <xdr:nvCxnSpPr>
        <xdr:cNvPr id="435" name="直線コネクタ 434"/>
        <xdr:cNvCxnSpPr/>
      </xdr:nvCxnSpPr>
      <xdr:spPr>
        <a:xfrm flipV="1">
          <a:off x="16318864" y="581895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9814</xdr:rowOff>
    </xdr:from>
    <xdr:ext cx="340478" cy="259045"/>
    <xdr:sp macro="" textlink="">
      <xdr:nvSpPr>
        <xdr:cNvPr id="436" name="【一般廃棄物処理施設】&#10;有形固定資産減価償却率最小値テキスト"/>
        <xdr:cNvSpPr txBox="1"/>
      </xdr:nvSpPr>
      <xdr:spPr>
        <a:xfrm>
          <a:off x="16357600" y="72107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xdr:rowOff>
    </xdr:from>
    <xdr:to>
      <xdr:col>86</xdr:col>
      <xdr:colOff>25400</xdr:colOff>
      <xdr:row>42</xdr:row>
      <xdr:rowOff>5987</xdr:rowOff>
    </xdr:to>
    <xdr:cxnSp macro="">
      <xdr:nvCxnSpPr>
        <xdr:cNvPr id="437" name="直線コネクタ 436"/>
        <xdr:cNvCxnSpPr/>
      </xdr:nvCxnSpPr>
      <xdr:spPr>
        <a:xfrm>
          <a:off x="16230600" y="72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405111" cy="259045"/>
    <xdr:sp macro="" textlink="">
      <xdr:nvSpPr>
        <xdr:cNvPr id="438" name="【一般廃棄物処理施設】&#10;有形固定資産減価償却率最大値テキスト"/>
        <xdr:cNvSpPr txBox="1"/>
      </xdr:nvSpPr>
      <xdr:spPr>
        <a:xfrm>
          <a:off x="16357600" y="559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39" name="直線コネクタ 438"/>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53176</xdr:rowOff>
    </xdr:from>
    <xdr:ext cx="405111" cy="259045"/>
    <xdr:sp macro="" textlink="">
      <xdr:nvSpPr>
        <xdr:cNvPr id="440" name="【一般廃棄物処理施設】&#10;有形固定資産減価償却率平均値テキスト"/>
        <xdr:cNvSpPr txBox="1"/>
      </xdr:nvSpPr>
      <xdr:spPr>
        <a:xfrm>
          <a:off x="16357600" y="6225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441" name="フローチャート: 判断 440"/>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87449</xdr:rowOff>
    </xdr:from>
    <xdr:to>
      <xdr:col>81</xdr:col>
      <xdr:colOff>101600</xdr:colOff>
      <xdr:row>38</xdr:row>
      <xdr:rowOff>17599</xdr:rowOff>
    </xdr:to>
    <xdr:sp macro="" textlink="">
      <xdr:nvSpPr>
        <xdr:cNvPr id="442" name="フローチャート: 判断 441"/>
        <xdr:cNvSpPr/>
      </xdr:nvSpPr>
      <xdr:spPr>
        <a:xfrm>
          <a:off x="15430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22134</xdr:rowOff>
    </xdr:from>
    <xdr:to>
      <xdr:col>76</xdr:col>
      <xdr:colOff>165100</xdr:colOff>
      <xdr:row>37</xdr:row>
      <xdr:rowOff>123734</xdr:rowOff>
    </xdr:to>
    <xdr:sp macro="" textlink="">
      <xdr:nvSpPr>
        <xdr:cNvPr id="443" name="フローチャート: 判断 442"/>
        <xdr:cNvSpPr/>
      </xdr:nvSpPr>
      <xdr:spPr>
        <a:xfrm>
          <a:off x="14541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4" name="テキスト ボックス 44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5" name="テキスト ボックス 44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6" name="テキスト ボックス 44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7" name="テキスト ボックス 44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8" name="テキスト ボックス 44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66222</xdr:rowOff>
    </xdr:from>
    <xdr:to>
      <xdr:col>85</xdr:col>
      <xdr:colOff>177800</xdr:colOff>
      <xdr:row>37</xdr:row>
      <xdr:rowOff>167822</xdr:rowOff>
    </xdr:to>
    <xdr:sp macro="" textlink="">
      <xdr:nvSpPr>
        <xdr:cNvPr id="449" name="楕円 448"/>
        <xdr:cNvSpPr/>
      </xdr:nvSpPr>
      <xdr:spPr>
        <a:xfrm>
          <a:off x="162687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44649</xdr:rowOff>
    </xdr:from>
    <xdr:ext cx="405111" cy="259045"/>
    <xdr:sp macro="" textlink="">
      <xdr:nvSpPr>
        <xdr:cNvPr id="450" name="【一般廃棄物処理施設】&#10;有形固定資産減価償却率該当値テキスト"/>
        <xdr:cNvSpPr txBox="1"/>
      </xdr:nvSpPr>
      <xdr:spPr>
        <a:xfrm>
          <a:off x="16357600"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102144</xdr:rowOff>
    </xdr:from>
    <xdr:to>
      <xdr:col>81</xdr:col>
      <xdr:colOff>101600</xdr:colOff>
      <xdr:row>38</xdr:row>
      <xdr:rowOff>32294</xdr:rowOff>
    </xdr:to>
    <xdr:sp macro="" textlink="">
      <xdr:nvSpPr>
        <xdr:cNvPr id="451" name="楕円 450"/>
        <xdr:cNvSpPr/>
      </xdr:nvSpPr>
      <xdr:spPr>
        <a:xfrm>
          <a:off x="15430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117022</xdr:rowOff>
    </xdr:from>
    <xdr:to>
      <xdr:col>85</xdr:col>
      <xdr:colOff>127000</xdr:colOff>
      <xdr:row>37</xdr:row>
      <xdr:rowOff>152944</xdr:rowOff>
    </xdr:to>
    <xdr:cxnSp macro="">
      <xdr:nvCxnSpPr>
        <xdr:cNvPr id="452" name="直線コネクタ 451"/>
        <xdr:cNvCxnSpPr/>
      </xdr:nvCxnSpPr>
      <xdr:spPr>
        <a:xfrm flipV="1">
          <a:off x="15481300" y="646067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146231</xdr:rowOff>
    </xdr:from>
    <xdr:to>
      <xdr:col>76</xdr:col>
      <xdr:colOff>165100</xdr:colOff>
      <xdr:row>38</xdr:row>
      <xdr:rowOff>76381</xdr:rowOff>
    </xdr:to>
    <xdr:sp macro="" textlink="">
      <xdr:nvSpPr>
        <xdr:cNvPr id="453" name="楕円 452"/>
        <xdr:cNvSpPr/>
      </xdr:nvSpPr>
      <xdr:spPr>
        <a:xfrm>
          <a:off x="145415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152944</xdr:rowOff>
    </xdr:from>
    <xdr:to>
      <xdr:col>81</xdr:col>
      <xdr:colOff>50800</xdr:colOff>
      <xdr:row>38</xdr:row>
      <xdr:rowOff>25581</xdr:rowOff>
    </xdr:to>
    <xdr:cxnSp macro="">
      <xdr:nvCxnSpPr>
        <xdr:cNvPr id="454" name="直線コネクタ 453"/>
        <xdr:cNvCxnSpPr/>
      </xdr:nvCxnSpPr>
      <xdr:spPr>
        <a:xfrm flipV="1">
          <a:off x="14592300" y="64965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34126</xdr:rowOff>
    </xdr:from>
    <xdr:ext cx="405111" cy="259045"/>
    <xdr:sp macro="" textlink="">
      <xdr:nvSpPr>
        <xdr:cNvPr id="455" name="n_1aveValue【一般廃棄物処理施設】&#10;有形固定資産減価償却率"/>
        <xdr:cNvSpPr txBox="1"/>
      </xdr:nvSpPr>
      <xdr:spPr>
        <a:xfrm>
          <a:off x="152660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140261</xdr:rowOff>
    </xdr:from>
    <xdr:ext cx="405111" cy="259045"/>
    <xdr:sp macro="" textlink="">
      <xdr:nvSpPr>
        <xdr:cNvPr id="456" name="n_2aveValue【一般廃棄物処理施設】&#10;有形固定資産減価償却率"/>
        <xdr:cNvSpPr txBox="1"/>
      </xdr:nvSpPr>
      <xdr:spPr>
        <a:xfrm>
          <a:off x="14389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23421</xdr:rowOff>
    </xdr:from>
    <xdr:ext cx="405111" cy="259045"/>
    <xdr:sp macro="" textlink="">
      <xdr:nvSpPr>
        <xdr:cNvPr id="457" name="n_1mainValue【一般廃棄物処理施設】&#10;有形固定資産減価償却率"/>
        <xdr:cNvSpPr txBox="1"/>
      </xdr:nvSpPr>
      <xdr:spPr>
        <a:xfrm>
          <a:off x="15266044"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67508</xdr:rowOff>
    </xdr:from>
    <xdr:ext cx="405111" cy="259045"/>
    <xdr:sp macro="" textlink="">
      <xdr:nvSpPr>
        <xdr:cNvPr id="458" name="n_2mainValue【一般廃棄物処理施設】&#10;有形固定資産減価償却率"/>
        <xdr:cNvSpPr txBox="1"/>
      </xdr:nvSpPr>
      <xdr:spPr>
        <a:xfrm>
          <a:off x="14389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9" name="直線コネクタ 46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70" name="テキスト ボックス 469"/>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1" name="直線コネクタ 47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72" name="テキスト ボックス 471"/>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3" name="直線コネクタ 47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74" name="テキスト ボックス 473"/>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5" name="直線コネクタ 47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6" name="テキスト ボックス 475"/>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7" name="直線コネクタ 47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8" name="テキスト ボックス 477"/>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9" name="直線コネクタ 47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80" name="テキスト ボックス 479"/>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1" name="直線コネクタ 48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2" name="テキスト ボックス 48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157931</xdr:rowOff>
    </xdr:from>
    <xdr:to>
      <xdr:col>116</xdr:col>
      <xdr:colOff>62864</xdr:colOff>
      <xdr:row>42</xdr:row>
      <xdr:rowOff>91987</xdr:rowOff>
    </xdr:to>
    <xdr:cxnSp macro="">
      <xdr:nvCxnSpPr>
        <xdr:cNvPr id="484" name="直線コネクタ 483"/>
        <xdr:cNvCxnSpPr/>
      </xdr:nvCxnSpPr>
      <xdr:spPr>
        <a:xfrm flipV="1">
          <a:off x="22160864" y="5815781"/>
          <a:ext cx="0" cy="147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95814</xdr:rowOff>
    </xdr:from>
    <xdr:ext cx="378565" cy="259045"/>
    <xdr:sp macro="" textlink="">
      <xdr:nvSpPr>
        <xdr:cNvPr id="485" name="【一般廃棄物処理施設】&#10;一人当たり有形固定資産（償却資産）額最小値テキスト"/>
        <xdr:cNvSpPr txBox="1"/>
      </xdr:nvSpPr>
      <xdr:spPr>
        <a:xfrm>
          <a:off x="22199600" y="7296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91987</xdr:rowOff>
    </xdr:from>
    <xdr:to>
      <xdr:col>116</xdr:col>
      <xdr:colOff>152400</xdr:colOff>
      <xdr:row>42</xdr:row>
      <xdr:rowOff>91987</xdr:rowOff>
    </xdr:to>
    <xdr:cxnSp macro="">
      <xdr:nvCxnSpPr>
        <xdr:cNvPr id="486" name="直線コネクタ 485"/>
        <xdr:cNvCxnSpPr/>
      </xdr:nvCxnSpPr>
      <xdr:spPr>
        <a:xfrm>
          <a:off x="22072600" y="7292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104608</xdr:rowOff>
    </xdr:from>
    <xdr:ext cx="599010" cy="259045"/>
    <xdr:sp macro="" textlink="">
      <xdr:nvSpPr>
        <xdr:cNvPr id="487" name="【一般廃棄物処理施設】&#10;一人当たり有形固定資産（償却資産）額最大値テキスト"/>
        <xdr:cNvSpPr txBox="1"/>
      </xdr:nvSpPr>
      <xdr:spPr>
        <a:xfrm>
          <a:off x="22199600" y="559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157931</xdr:rowOff>
    </xdr:from>
    <xdr:to>
      <xdr:col>116</xdr:col>
      <xdr:colOff>152400</xdr:colOff>
      <xdr:row>33</xdr:row>
      <xdr:rowOff>157931</xdr:rowOff>
    </xdr:to>
    <xdr:cxnSp macro="">
      <xdr:nvCxnSpPr>
        <xdr:cNvPr id="488" name="直線コネクタ 487"/>
        <xdr:cNvCxnSpPr/>
      </xdr:nvCxnSpPr>
      <xdr:spPr>
        <a:xfrm>
          <a:off x="22072600" y="581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147038</xdr:rowOff>
    </xdr:from>
    <xdr:ext cx="534377" cy="259045"/>
    <xdr:sp macro="" textlink="">
      <xdr:nvSpPr>
        <xdr:cNvPr id="489" name="【一般廃棄物処理施設】&#10;一人当たり有形固定資産（償却資産）額平均値テキスト"/>
        <xdr:cNvSpPr txBox="1"/>
      </xdr:nvSpPr>
      <xdr:spPr>
        <a:xfrm>
          <a:off x="22199600" y="6833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124161</xdr:rowOff>
    </xdr:from>
    <xdr:to>
      <xdr:col>116</xdr:col>
      <xdr:colOff>114300</xdr:colOff>
      <xdr:row>41</xdr:row>
      <xdr:rowOff>54311</xdr:rowOff>
    </xdr:to>
    <xdr:sp macro="" textlink="">
      <xdr:nvSpPr>
        <xdr:cNvPr id="490" name="フローチャート: 判断 489"/>
        <xdr:cNvSpPr/>
      </xdr:nvSpPr>
      <xdr:spPr>
        <a:xfrm>
          <a:off x="22110700" y="698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114119</xdr:rowOff>
    </xdr:from>
    <xdr:to>
      <xdr:col>112</xdr:col>
      <xdr:colOff>38100</xdr:colOff>
      <xdr:row>41</xdr:row>
      <xdr:rowOff>44269</xdr:rowOff>
    </xdr:to>
    <xdr:sp macro="" textlink="">
      <xdr:nvSpPr>
        <xdr:cNvPr id="491" name="フローチャート: 判断 490"/>
        <xdr:cNvSpPr/>
      </xdr:nvSpPr>
      <xdr:spPr>
        <a:xfrm>
          <a:off x="21272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167534</xdr:rowOff>
    </xdr:from>
    <xdr:to>
      <xdr:col>107</xdr:col>
      <xdr:colOff>101600</xdr:colOff>
      <xdr:row>41</xdr:row>
      <xdr:rowOff>97684</xdr:rowOff>
    </xdr:to>
    <xdr:sp macro="" textlink="">
      <xdr:nvSpPr>
        <xdr:cNvPr id="492" name="フローチャート: 判断 491"/>
        <xdr:cNvSpPr/>
      </xdr:nvSpPr>
      <xdr:spPr>
        <a:xfrm>
          <a:off x="20383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133626</xdr:rowOff>
    </xdr:from>
    <xdr:to>
      <xdr:col>116</xdr:col>
      <xdr:colOff>114300</xdr:colOff>
      <xdr:row>41</xdr:row>
      <xdr:rowOff>63776</xdr:rowOff>
    </xdr:to>
    <xdr:sp macro="" textlink="">
      <xdr:nvSpPr>
        <xdr:cNvPr id="498" name="楕円 497"/>
        <xdr:cNvSpPr/>
      </xdr:nvSpPr>
      <xdr:spPr>
        <a:xfrm>
          <a:off x="22110700" y="699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112053</xdr:rowOff>
    </xdr:from>
    <xdr:ext cx="534377" cy="259045"/>
    <xdr:sp macro="" textlink="">
      <xdr:nvSpPr>
        <xdr:cNvPr id="499" name="【一般廃棄物処理施設】&#10;一人当たり有形固定資産（償却資産）額該当値テキスト"/>
        <xdr:cNvSpPr txBox="1"/>
      </xdr:nvSpPr>
      <xdr:spPr>
        <a:xfrm>
          <a:off x="22199600" y="697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137982</xdr:rowOff>
    </xdr:from>
    <xdr:to>
      <xdr:col>112</xdr:col>
      <xdr:colOff>38100</xdr:colOff>
      <xdr:row>41</xdr:row>
      <xdr:rowOff>68132</xdr:rowOff>
    </xdr:to>
    <xdr:sp macro="" textlink="">
      <xdr:nvSpPr>
        <xdr:cNvPr id="500" name="楕円 499"/>
        <xdr:cNvSpPr/>
      </xdr:nvSpPr>
      <xdr:spPr>
        <a:xfrm>
          <a:off x="21272500" y="699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12976</xdr:rowOff>
    </xdr:from>
    <xdr:to>
      <xdr:col>116</xdr:col>
      <xdr:colOff>63500</xdr:colOff>
      <xdr:row>41</xdr:row>
      <xdr:rowOff>17332</xdr:rowOff>
    </xdr:to>
    <xdr:cxnSp macro="">
      <xdr:nvCxnSpPr>
        <xdr:cNvPr id="501" name="直線コネクタ 500"/>
        <xdr:cNvCxnSpPr/>
      </xdr:nvCxnSpPr>
      <xdr:spPr>
        <a:xfrm flipV="1">
          <a:off x="21323300" y="7042426"/>
          <a:ext cx="838200" cy="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142734</xdr:rowOff>
    </xdr:from>
    <xdr:to>
      <xdr:col>107</xdr:col>
      <xdr:colOff>101600</xdr:colOff>
      <xdr:row>41</xdr:row>
      <xdr:rowOff>72884</xdr:rowOff>
    </xdr:to>
    <xdr:sp macro="" textlink="">
      <xdr:nvSpPr>
        <xdr:cNvPr id="502" name="楕円 501"/>
        <xdr:cNvSpPr/>
      </xdr:nvSpPr>
      <xdr:spPr>
        <a:xfrm>
          <a:off x="20383500" y="700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17332</xdr:rowOff>
    </xdr:from>
    <xdr:to>
      <xdr:col>111</xdr:col>
      <xdr:colOff>177800</xdr:colOff>
      <xdr:row>41</xdr:row>
      <xdr:rowOff>22084</xdr:rowOff>
    </xdr:to>
    <xdr:cxnSp macro="">
      <xdr:nvCxnSpPr>
        <xdr:cNvPr id="503" name="直線コネクタ 502"/>
        <xdr:cNvCxnSpPr/>
      </xdr:nvCxnSpPr>
      <xdr:spPr>
        <a:xfrm flipV="1">
          <a:off x="20434300" y="7046782"/>
          <a:ext cx="889000" cy="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60796</xdr:rowOff>
    </xdr:from>
    <xdr:ext cx="534377" cy="259045"/>
    <xdr:sp macro="" textlink="">
      <xdr:nvSpPr>
        <xdr:cNvPr id="504" name="n_1aveValue【一般廃棄物処理施設】&#10;一人当たり有形固定資産（償却資産）額"/>
        <xdr:cNvSpPr txBox="1"/>
      </xdr:nvSpPr>
      <xdr:spPr>
        <a:xfrm>
          <a:off x="21043411" y="67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88811</xdr:rowOff>
    </xdr:from>
    <xdr:ext cx="534377" cy="259045"/>
    <xdr:sp macro="" textlink="">
      <xdr:nvSpPr>
        <xdr:cNvPr id="505" name="n_2aveValue【一般廃棄物処理施設】&#10;一人当たり有形固定資産（償却資産）額"/>
        <xdr:cNvSpPr txBox="1"/>
      </xdr:nvSpPr>
      <xdr:spPr>
        <a:xfrm>
          <a:off x="20167111" y="711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59259</xdr:rowOff>
    </xdr:from>
    <xdr:ext cx="534377" cy="259045"/>
    <xdr:sp macro="" textlink="">
      <xdr:nvSpPr>
        <xdr:cNvPr id="506" name="n_1mainValue【一般廃棄物処理施設】&#10;一人当たり有形固定資産（償却資産）額"/>
        <xdr:cNvSpPr txBox="1"/>
      </xdr:nvSpPr>
      <xdr:spPr>
        <a:xfrm>
          <a:off x="21043411" y="708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89411</xdr:rowOff>
    </xdr:from>
    <xdr:ext cx="534377" cy="259045"/>
    <xdr:sp macro="" textlink="">
      <xdr:nvSpPr>
        <xdr:cNvPr id="507" name="n_2mainValue【一般廃棄物処理施設】&#10;一人当たり有形固定資産（償却資産）額"/>
        <xdr:cNvSpPr txBox="1"/>
      </xdr:nvSpPr>
      <xdr:spPr>
        <a:xfrm>
          <a:off x="20167111" y="677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9" name="テキスト ボックス 51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9" name="テキスト ボックス 52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1" name="テキスト ボックス 53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150223</xdr:rowOff>
    </xdr:to>
    <xdr:cxnSp macro="">
      <xdr:nvCxnSpPr>
        <xdr:cNvPr id="533" name="直線コネクタ 532"/>
        <xdr:cNvCxnSpPr/>
      </xdr:nvCxnSpPr>
      <xdr:spPr>
        <a:xfrm flipV="1">
          <a:off x="16318864" y="9692640"/>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34"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35" name="直線コネクタ 534"/>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536" name="【保健センター・保健所】&#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37" name="直線コネクタ 536"/>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45555</xdr:rowOff>
    </xdr:from>
    <xdr:ext cx="405111" cy="259045"/>
    <xdr:sp macro="" textlink="">
      <xdr:nvSpPr>
        <xdr:cNvPr id="538" name="【保健センター・保健所】&#10;有形固定資産減価償却率平均値テキスト"/>
        <xdr:cNvSpPr txBox="1"/>
      </xdr:nvSpPr>
      <xdr:spPr>
        <a:xfrm>
          <a:off x="16357600" y="10161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539" name="フローチャート: 判断 538"/>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540" name="フローチャート: 判断 539"/>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163104</xdr:rowOff>
    </xdr:from>
    <xdr:to>
      <xdr:col>76</xdr:col>
      <xdr:colOff>165100</xdr:colOff>
      <xdr:row>60</xdr:row>
      <xdr:rowOff>93254</xdr:rowOff>
    </xdr:to>
    <xdr:sp macro="" textlink="">
      <xdr:nvSpPr>
        <xdr:cNvPr id="541" name="フローチャート: 判断 540"/>
        <xdr:cNvSpPr/>
      </xdr:nvSpPr>
      <xdr:spPr>
        <a:xfrm>
          <a:off x="14541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125549</xdr:rowOff>
    </xdr:from>
    <xdr:to>
      <xdr:col>85</xdr:col>
      <xdr:colOff>177800</xdr:colOff>
      <xdr:row>61</xdr:row>
      <xdr:rowOff>55699</xdr:rowOff>
    </xdr:to>
    <xdr:sp macro="" textlink="">
      <xdr:nvSpPr>
        <xdr:cNvPr id="547" name="楕円 546"/>
        <xdr:cNvSpPr/>
      </xdr:nvSpPr>
      <xdr:spPr>
        <a:xfrm>
          <a:off x="162687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103976</xdr:rowOff>
    </xdr:from>
    <xdr:ext cx="405111" cy="259045"/>
    <xdr:sp macro="" textlink="">
      <xdr:nvSpPr>
        <xdr:cNvPr id="548" name="【保健センター・保健所】&#10;有形固定資産減価償却率該当値テキスト"/>
        <xdr:cNvSpPr txBox="1"/>
      </xdr:nvSpPr>
      <xdr:spPr>
        <a:xfrm>
          <a:off x="16357600" y="103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79828</xdr:rowOff>
    </xdr:from>
    <xdr:to>
      <xdr:col>81</xdr:col>
      <xdr:colOff>101600</xdr:colOff>
      <xdr:row>61</xdr:row>
      <xdr:rowOff>9978</xdr:rowOff>
    </xdr:to>
    <xdr:sp macro="" textlink="">
      <xdr:nvSpPr>
        <xdr:cNvPr id="549" name="楕円 548"/>
        <xdr:cNvSpPr/>
      </xdr:nvSpPr>
      <xdr:spPr>
        <a:xfrm>
          <a:off x="15430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130628</xdr:rowOff>
    </xdr:from>
    <xdr:to>
      <xdr:col>85</xdr:col>
      <xdr:colOff>127000</xdr:colOff>
      <xdr:row>61</xdr:row>
      <xdr:rowOff>4899</xdr:rowOff>
    </xdr:to>
    <xdr:cxnSp macro="">
      <xdr:nvCxnSpPr>
        <xdr:cNvPr id="550" name="直線コネクタ 549"/>
        <xdr:cNvCxnSpPr/>
      </xdr:nvCxnSpPr>
      <xdr:spPr>
        <a:xfrm>
          <a:off x="15481300" y="10417628"/>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125549</xdr:rowOff>
    </xdr:from>
    <xdr:to>
      <xdr:col>76</xdr:col>
      <xdr:colOff>165100</xdr:colOff>
      <xdr:row>61</xdr:row>
      <xdr:rowOff>55699</xdr:rowOff>
    </xdr:to>
    <xdr:sp macro="" textlink="">
      <xdr:nvSpPr>
        <xdr:cNvPr id="551" name="楕円 550"/>
        <xdr:cNvSpPr/>
      </xdr:nvSpPr>
      <xdr:spPr>
        <a:xfrm>
          <a:off x="14541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130628</xdr:rowOff>
    </xdr:from>
    <xdr:to>
      <xdr:col>81</xdr:col>
      <xdr:colOff>50800</xdr:colOff>
      <xdr:row>61</xdr:row>
      <xdr:rowOff>4899</xdr:rowOff>
    </xdr:to>
    <xdr:cxnSp macro="">
      <xdr:nvCxnSpPr>
        <xdr:cNvPr id="552" name="直線コネクタ 551"/>
        <xdr:cNvCxnSpPr/>
      </xdr:nvCxnSpPr>
      <xdr:spPr>
        <a:xfrm flipV="1">
          <a:off x="14592300" y="1041762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553" name="n_1aveValue【保健センター・保健所】&#10;有形固定資産減価償却率"/>
        <xdr:cNvSpPr txBox="1"/>
      </xdr:nvSpPr>
      <xdr:spPr>
        <a:xfrm>
          <a:off x="15266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109781</xdr:rowOff>
    </xdr:from>
    <xdr:ext cx="405111" cy="259045"/>
    <xdr:sp macro="" textlink="">
      <xdr:nvSpPr>
        <xdr:cNvPr id="554" name="n_2aveValue【保健センター・保健所】&#10;有形固定資産減価償却率"/>
        <xdr:cNvSpPr txBox="1"/>
      </xdr:nvSpPr>
      <xdr:spPr>
        <a:xfrm>
          <a:off x="14389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1105</xdr:rowOff>
    </xdr:from>
    <xdr:ext cx="405111" cy="259045"/>
    <xdr:sp macro="" textlink="">
      <xdr:nvSpPr>
        <xdr:cNvPr id="555" name="n_1mainValue【保健センター・保健所】&#10;有形固定資産減価償却率"/>
        <xdr:cNvSpPr txBox="1"/>
      </xdr:nvSpPr>
      <xdr:spPr>
        <a:xfrm>
          <a:off x="152660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46826</xdr:rowOff>
    </xdr:from>
    <xdr:ext cx="405111" cy="259045"/>
    <xdr:sp macro="" textlink="">
      <xdr:nvSpPr>
        <xdr:cNvPr id="556" name="n_2mainValue【保健センター・保健所】&#10;有形固定資産減価償却率"/>
        <xdr:cNvSpPr txBox="1"/>
      </xdr:nvSpPr>
      <xdr:spPr>
        <a:xfrm>
          <a:off x="14389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7" name="直線コネクタ 56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8" name="テキスト ボックス 56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9" name="直線コネクタ 56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0" name="テキスト ボックス 56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1" name="直線コネクタ 57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2" name="テキスト ボックス 57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3" name="直線コネクタ 57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4" name="テキスト ボックス 57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5" name="直線コネクタ 5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6" name="テキスト ボックス 57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112014</xdr:rowOff>
    </xdr:to>
    <xdr:cxnSp macro="">
      <xdr:nvCxnSpPr>
        <xdr:cNvPr id="578" name="直線コネクタ 577"/>
        <xdr:cNvCxnSpPr/>
      </xdr:nvCxnSpPr>
      <xdr:spPr>
        <a:xfrm flipV="1">
          <a:off x="22160864" y="96377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115841</xdr:rowOff>
    </xdr:from>
    <xdr:ext cx="469744" cy="259045"/>
    <xdr:sp macro="" textlink="">
      <xdr:nvSpPr>
        <xdr:cNvPr id="579" name="【保健センター・保健所】&#10;一人当たり面積最小値テキスト"/>
        <xdr:cNvSpPr txBox="1"/>
      </xdr:nvSpPr>
      <xdr:spPr>
        <a:xfrm>
          <a:off x="22199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112014</xdr:rowOff>
    </xdr:from>
    <xdr:to>
      <xdr:col>116</xdr:col>
      <xdr:colOff>152400</xdr:colOff>
      <xdr:row>63</xdr:row>
      <xdr:rowOff>112014</xdr:rowOff>
    </xdr:to>
    <xdr:cxnSp macro="">
      <xdr:nvCxnSpPr>
        <xdr:cNvPr id="580" name="直線コネクタ 579"/>
        <xdr:cNvCxnSpPr/>
      </xdr:nvCxnSpPr>
      <xdr:spPr>
        <a:xfrm>
          <a:off x="22072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581" name="【保健センター・保健所】&#10;一人当たり面積最大値テキスト"/>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582" name="直線コネクタ 581"/>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69359</xdr:rowOff>
    </xdr:from>
    <xdr:ext cx="469744" cy="259045"/>
    <xdr:sp macro="" textlink="">
      <xdr:nvSpPr>
        <xdr:cNvPr id="583" name="【保健センター・保健所】&#10;一人当たり面積平均値テキスト"/>
        <xdr:cNvSpPr txBox="1"/>
      </xdr:nvSpPr>
      <xdr:spPr>
        <a:xfrm>
          <a:off x="22199600" y="1069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90932</xdr:rowOff>
    </xdr:from>
    <xdr:to>
      <xdr:col>116</xdr:col>
      <xdr:colOff>114300</xdr:colOff>
      <xdr:row>63</xdr:row>
      <xdr:rowOff>21082</xdr:rowOff>
    </xdr:to>
    <xdr:sp macro="" textlink="">
      <xdr:nvSpPr>
        <xdr:cNvPr id="584" name="フローチャート: 判断 583"/>
        <xdr:cNvSpPr/>
      </xdr:nvSpPr>
      <xdr:spPr>
        <a:xfrm>
          <a:off x="221107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585" name="フローチャート: 判断 584"/>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45212</xdr:rowOff>
    </xdr:from>
    <xdr:to>
      <xdr:col>107</xdr:col>
      <xdr:colOff>101600</xdr:colOff>
      <xdr:row>62</xdr:row>
      <xdr:rowOff>146812</xdr:rowOff>
    </xdr:to>
    <xdr:sp macro="" textlink="">
      <xdr:nvSpPr>
        <xdr:cNvPr id="586" name="フローチャート: 判断 585"/>
        <xdr:cNvSpPr/>
      </xdr:nvSpPr>
      <xdr:spPr>
        <a:xfrm>
          <a:off x="20383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7" name="テキスト ボックス 58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8" name="テキスト ボックス 58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9" name="テキスト ボックス 58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0" name="テキスト ボックス 58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1" name="テキスト ボックス 59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104648</xdr:rowOff>
    </xdr:from>
    <xdr:to>
      <xdr:col>116</xdr:col>
      <xdr:colOff>114300</xdr:colOff>
      <xdr:row>59</xdr:row>
      <xdr:rowOff>34798</xdr:rowOff>
    </xdr:to>
    <xdr:sp macro="" textlink="">
      <xdr:nvSpPr>
        <xdr:cNvPr id="592" name="楕円 591"/>
        <xdr:cNvSpPr/>
      </xdr:nvSpPr>
      <xdr:spPr>
        <a:xfrm>
          <a:off x="22110700" y="1004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127525</xdr:rowOff>
    </xdr:from>
    <xdr:ext cx="469744" cy="259045"/>
    <xdr:sp macro="" textlink="">
      <xdr:nvSpPr>
        <xdr:cNvPr id="593" name="【保健センター・保健所】&#10;一人当たり面積該当値テキスト"/>
        <xdr:cNvSpPr txBox="1"/>
      </xdr:nvSpPr>
      <xdr:spPr>
        <a:xfrm>
          <a:off x="22199600" y="990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122936</xdr:rowOff>
    </xdr:from>
    <xdr:to>
      <xdr:col>112</xdr:col>
      <xdr:colOff>38100</xdr:colOff>
      <xdr:row>59</xdr:row>
      <xdr:rowOff>53086</xdr:rowOff>
    </xdr:to>
    <xdr:sp macro="" textlink="">
      <xdr:nvSpPr>
        <xdr:cNvPr id="594" name="楕円 593"/>
        <xdr:cNvSpPr/>
      </xdr:nvSpPr>
      <xdr:spPr>
        <a:xfrm>
          <a:off x="21272500" y="1006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155448</xdr:rowOff>
    </xdr:from>
    <xdr:to>
      <xdr:col>116</xdr:col>
      <xdr:colOff>63500</xdr:colOff>
      <xdr:row>59</xdr:row>
      <xdr:rowOff>2286</xdr:rowOff>
    </xdr:to>
    <xdr:cxnSp macro="">
      <xdr:nvCxnSpPr>
        <xdr:cNvPr id="595" name="直線コネクタ 594"/>
        <xdr:cNvCxnSpPr/>
      </xdr:nvCxnSpPr>
      <xdr:spPr>
        <a:xfrm flipV="1">
          <a:off x="21323300" y="100995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136652</xdr:rowOff>
    </xdr:from>
    <xdr:to>
      <xdr:col>107</xdr:col>
      <xdr:colOff>101600</xdr:colOff>
      <xdr:row>59</xdr:row>
      <xdr:rowOff>66802</xdr:rowOff>
    </xdr:to>
    <xdr:sp macro="" textlink="">
      <xdr:nvSpPr>
        <xdr:cNvPr id="596" name="楕円 595"/>
        <xdr:cNvSpPr/>
      </xdr:nvSpPr>
      <xdr:spPr>
        <a:xfrm>
          <a:off x="20383500" y="100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2286</xdr:rowOff>
    </xdr:from>
    <xdr:to>
      <xdr:col>111</xdr:col>
      <xdr:colOff>177800</xdr:colOff>
      <xdr:row>59</xdr:row>
      <xdr:rowOff>16002</xdr:rowOff>
    </xdr:to>
    <xdr:cxnSp macro="">
      <xdr:nvCxnSpPr>
        <xdr:cNvPr id="597" name="直線コネクタ 596"/>
        <xdr:cNvCxnSpPr/>
      </xdr:nvCxnSpPr>
      <xdr:spPr>
        <a:xfrm flipV="1">
          <a:off x="20434300" y="101178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156227</xdr:rowOff>
    </xdr:from>
    <xdr:ext cx="469744" cy="259045"/>
    <xdr:sp macro="" textlink="">
      <xdr:nvSpPr>
        <xdr:cNvPr id="598" name="n_1ave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137939</xdr:rowOff>
    </xdr:from>
    <xdr:ext cx="469744" cy="259045"/>
    <xdr:sp macro="" textlink="">
      <xdr:nvSpPr>
        <xdr:cNvPr id="599" name="n_2aveValue【保健センター・保健所】&#10;一人当たり面積"/>
        <xdr:cNvSpPr txBox="1"/>
      </xdr:nvSpPr>
      <xdr:spPr>
        <a:xfrm>
          <a:off x="20199427" y="1076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69613</xdr:rowOff>
    </xdr:from>
    <xdr:ext cx="469744" cy="259045"/>
    <xdr:sp macro="" textlink="">
      <xdr:nvSpPr>
        <xdr:cNvPr id="600" name="n_1mainValue【保健センター・保健所】&#10;一人当たり面積"/>
        <xdr:cNvSpPr txBox="1"/>
      </xdr:nvSpPr>
      <xdr:spPr>
        <a:xfrm>
          <a:off x="21075727" y="984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83329</xdr:rowOff>
    </xdr:from>
    <xdr:ext cx="469744" cy="259045"/>
    <xdr:sp macro="" textlink="">
      <xdr:nvSpPr>
        <xdr:cNvPr id="601" name="n_2mainValue【保健センター・保健所】&#10;一人当たり面積"/>
        <xdr:cNvSpPr txBox="1"/>
      </xdr:nvSpPr>
      <xdr:spPr>
        <a:xfrm>
          <a:off x="20199427" y="985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2" name="正方形/長方形 60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3" name="正方形/長方形 60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4" name="正方形/長方形 60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5" name="正方形/長方形 60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6" name="正方形/長方形 60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7" name="正方形/長方形 60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8" name="正方形/長方形 60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9" name="正方形/長方形 60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0" name="テキスト ボックス 60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1" name="直線コネクタ 61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12" name="直線コネクタ 61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13" name="テキスト ボックス 61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4" name="直線コネクタ 61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5" name="テキスト ボックス 61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6" name="直線コネクタ 61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7" name="テキスト ボックス 61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8" name="直線コネクタ 61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9" name="テキスト ボックス 61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0" name="直線コネクタ 61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1" name="テキスト ボックス 62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2" name="直線コネクタ 62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23" name="テキスト ボックス 62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4" name="直線コネクタ 62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5" name="テキスト ボックス 62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42999</xdr:rowOff>
    </xdr:to>
    <xdr:cxnSp macro="">
      <xdr:nvCxnSpPr>
        <xdr:cNvPr id="627" name="直線コネクタ 626"/>
        <xdr:cNvCxnSpPr/>
      </xdr:nvCxnSpPr>
      <xdr:spPr>
        <a:xfrm flipV="1">
          <a:off x="16318864" y="13398137"/>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46826</xdr:rowOff>
    </xdr:from>
    <xdr:ext cx="340478" cy="259045"/>
    <xdr:sp macro="" textlink="">
      <xdr:nvSpPr>
        <xdr:cNvPr id="628" name="【消防施設】&#10;有形固定資産減価償却率最小値テキスト"/>
        <xdr:cNvSpPr txBox="1"/>
      </xdr:nvSpPr>
      <xdr:spPr>
        <a:xfrm>
          <a:off x="16357600" y="1479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42999</xdr:rowOff>
    </xdr:from>
    <xdr:to>
      <xdr:col>86</xdr:col>
      <xdr:colOff>25400</xdr:colOff>
      <xdr:row>86</xdr:row>
      <xdr:rowOff>42999</xdr:rowOff>
    </xdr:to>
    <xdr:cxnSp macro="">
      <xdr:nvCxnSpPr>
        <xdr:cNvPr id="629" name="直線コネクタ 628"/>
        <xdr:cNvCxnSpPr/>
      </xdr:nvCxnSpPr>
      <xdr:spPr>
        <a:xfrm>
          <a:off x="16230600" y="1478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405111" cy="259045"/>
    <xdr:sp macro="" textlink="">
      <xdr:nvSpPr>
        <xdr:cNvPr id="630" name="【消防施設】&#10;有形固定資産減価償却率最大値テキスト"/>
        <xdr:cNvSpPr txBox="1"/>
      </xdr:nvSpPr>
      <xdr:spPr>
        <a:xfrm>
          <a:off x="16357600" y="1317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631" name="直線コネクタ 630"/>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111051</xdr:rowOff>
    </xdr:from>
    <xdr:ext cx="405111" cy="259045"/>
    <xdr:sp macro="" textlink="">
      <xdr:nvSpPr>
        <xdr:cNvPr id="632" name="【消防施設】&#10;有形固定資産減価償却率平均値テキスト"/>
        <xdr:cNvSpPr txBox="1"/>
      </xdr:nvSpPr>
      <xdr:spPr>
        <a:xfrm>
          <a:off x="16357600" y="1399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132624</xdr:rowOff>
    </xdr:from>
    <xdr:to>
      <xdr:col>85</xdr:col>
      <xdr:colOff>177800</xdr:colOff>
      <xdr:row>82</xdr:row>
      <xdr:rowOff>62774</xdr:rowOff>
    </xdr:to>
    <xdr:sp macro="" textlink="">
      <xdr:nvSpPr>
        <xdr:cNvPr id="633" name="フローチャート: 判断 632"/>
        <xdr:cNvSpPr/>
      </xdr:nvSpPr>
      <xdr:spPr>
        <a:xfrm>
          <a:off x="162687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57513</xdr:rowOff>
    </xdr:from>
    <xdr:to>
      <xdr:col>81</xdr:col>
      <xdr:colOff>101600</xdr:colOff>
      <xdr:row>81</xdr:row>
      <xdr:rowOff>159113</xdr:rowOff>
    </xdr:to>
    <xdr:sp macro="" textlink="">
      <xdr:nvSpPr>
        <xdr:cNvPr id="634" name="フローチャート: 判断 633"/>
        <xdr:cNvSpPr/>
      </xdr:nvSpPr>
      <xdr:spPr>
        <a:xfrm>
          <a:off x="15430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80373</xdr:rowOff>
    </xdr:from>
    <xdr:to>
      <xdr:col>76</xdr:col>
      <xdr:colOff>165100</xdr:colOff>
      <xdr:row>82</xdr:row>
      <xdr:rowOff>10523</xdr:rowOff>
    </xdr:to>
    <xdr:sp macro="" textlink="">
      <xdr:nvSpPr>
        <xdr:cNvPr id="635" name="フローチャート: 判断 634"/>
        <xdr:cNvSpPr/>
      </xdr:nvSpPr>
      <xdr:spPr>
        <a:xfrm>
          <a:off x="14541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6" name="テキスト ボックス 63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7" name="テキスト ボックス 63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8" name="テキスト ボックス 63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9" name="テキスト ボックス 63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0" name="テキスト ボックス 63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44450</xdr:rowOff>
    </xdr:from>
    <xdr:to>
      <xdr:col>85</xdr:col>
      <xdr:colOff>177800</xdr:colOff>
      <xdr:row>80</xdr:row>
      <xdr:rowOff>146050</xdr:rowOff>
    </xdr:to>
    <xdr:sp macro="" textlink="">
      <xdr:nvSpPr>
        <xdr:cNvPr id="641" name="楕円 640"/>
        <xdr:cNvSpPr/>
      </xdr:nvSpPr>
      <xdr:spPr>
        <a:xfrm>
          <a:off x="162687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67327</xdr:rowOff>
    </xdr:from>
    <xdr:ext cx="405111" cy="259045"/>
    <xdr:sp macro="" textlink="">
      <xdr:nvSpPr>
        <xdr:cNvPr id="642" name="【消防施設】&#10;有形固定資産減価償却率該当値テキスト"/>
        <xdr:cNvSpPr txBox="1"/>
      </xdr:nvSpPr>
      <xdr:spPr>
        <a:xfrm>
          <a:off x="16357600"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104866</xdr:rowOff>
    </xdr:from>
    <xdr:to>
      <xdr:col>81</xdr:col>
      <xdr:colOff>101600</xdr:colOff>
      <xdr:row>81</xdr:row>
      <xdr:rowOff>35016</xdr:rowOff>
    </xdr:to>
    <xdr:sp macro="" textlink="">
      <xdr:nvSpPr>
        <xdr:cNvPr id="643" name="楕円 642"/>
        <xdr:cNvSpPr/>
      </xdr:nvSpPr>
      <xdr:spPr>
        <a:xfrm>
          <a:off x="15430500" y="138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95250</xdr:rowOff>
    </xdr:from>
    <xdr:to>
      <xdr:col>85</xdr:col>
      <xdr:colOff>127000</xdr:colOff>
      <xdr:row>80</xdr:row>
      <xdr:rowOff>155666</xdr:rowOff>
    </xdr:to>
    <xdr:cxnSp macro="">
      <xdr:nvCxnSpPr>
        <xdr:cNvPr id="644" name="直線コネクタ 643"/>
        <xdr:cNvCxnSpPr/>
      </xdr:nvCxnSpPr>
      <xdr:spPr>
        <a:xfrm flipV="1">
          <a:off x="15481300" y="13811250"/>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150240</xdr:rowOff>
    </xdr:from>
    <xdr:ext cx="405111" cy="259045"/>
    <xdr:sp macro="" textlink="">
      <xdr:nvSpPr>
        <xdr:cNvPr id="645" name="n_1aveValue【消防施設】&#10;有形固定資産減価償却率"/>
        <xdr:cNvSpPr txBox="1"/>
      </xdr:nvSpPr>
      <xdr:spPr>
        <a:xfrm>
          <a:off x="15266044" y="1403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27050</xdr:rowOff>
    </xdr:from>
    <xdr:ext cx="405111" cy="259045"/>
    <xdr:sp macro="" textlink="">
      <xdr:nvSpPr>
        <xdr:cNvPr id="646" name="n_2aveValue【消防施設】&#10;有形固定資産減価償却率"/>
        <xdr:cNvSpPr txBox="1"/>
      </xdr:nvSpPr>
      <xdr:spPr>
        <a:xfrm>
          <a:off x="14389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51543</xdr:rowOff>
    </xdr:from>
    <xdr:ext cx="405111" cy="259045"/>
    <xdr:sp macro="" textlink="">
      <xdr:nvSpPr>
        <xdr:cNvPr id="647" name="n_1mainValue【消防施設】&#10;有形固定資産減価償却率"/>
        <xdr:cNvSpPr txBox="1"/>
      </xdr:nvSpPr>
      <xdr:spPr>
        <a:xfrm>
          <a:off x="15266044" y="1359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8" name="正方形/長方形 64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9" name="正方形/長方形 64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0" name="正方形/長方形 64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1" name="正方形/長方形 65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2" name="正方形/長方形 65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3" name="正方形/長方形 65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4" name="正方形/長方形 65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5" name="正方形/長方形 65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6" name="テキスト ボックス 65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7" name="直線コネクタ 65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8" name="直線コネクタ 65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9" name="テキスト ボックス 65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0" name="直線コネクタ 65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1" name="テキスト ボックス 66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2" name="直線コネクタ 66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3" name="テキスト ボックス 66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4" name="直線コネクタ 66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5" name="テキスト ボックス 66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6" name="直線コネクタ 66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7" name="テキスト ボックス 66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19813</xdr:rowOff>
    </xdr:from>
    <xdr:to>
      <xdr:col>116</xdr:col>
      <xdr:colOff>62864</xdr:colOff>
      <xdr:row>86</xdr:row>
      <xdr:rowOff>24385</xdr:rowOff>
    </xdr:to>
    <xdr:cxnSp macro="">
      <xdr:nvCxnSpPr>
        <xdr:cNvPr id="669" name="直線コネクタ 668"/>
        <xdr:cNvCxnSpPr/>
      </xdr:nvCxnSpPr>
      <xdr:spPr>
        <a:xfrm flipV="1">
          <a:off x="22160864" y="13392913"/>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70"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71" name="直線コネクタ 670"/>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137940</xdr:rowOff>
    </xdr:from>
    <xdr:ext cx="469744" cy="259045"/>
    <xdr:sp macro="" textlink="">
      <xdr:nvSpPr>
        <xdr:cNvPr id="672" name="【消防施設】&#10;一人当たり面積最大値テキスト"/>
        <xdr:cNvSpPr txBox="1"/>
      </xdr:nvSpPr>
      <xdr:spPr>
        <a:xfrm>
          <a:off x="22199600" y="131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19813</xdr:rowOff>
    </xdr:from>
    <xdr:to>
      <xdr:col>116</xdr:col>
      <xdr:colOff>152400</xdr:colOff>
      <xdr:row>78</xdr:row>
      <xdr:rowOff>19813</xdr:rowOff>
    </xdr:to>
    <xdr:cxnSp macro="">
      <xdr:nvCxnSpPr>
        <xdr:cNvPr id="673" name="直線コネクタ 672"/>
        <xdr:cNvCxnSpPr/>
      </xdr:nvCxnSpPr>
      <xdr:spPr>
        <a:xfrm>
          <a:off x="22072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49040</xdr:rowOff>
    </xdr:from>
    <xdr:ext cx="469744" cy="259045"/>
    <xdr:sp macro="" textlink="">
      <xdr:nvSpPr>
        <xdr:cNvPr id="674" name="【消防施設】&#10;一人当たり面積平均値テキスト"/>
        <xdr:cNvSpPr txBox="1"/>
      </xdr:nvSpPr>
      <xdr:spPr>
        <a:xfrm>
          <a:off x="22199600" y="1410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675" name="フローチャート: 判断 674"/>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21589</xdr:rowOff>
    </xdr:from>
    <xdr:to>
      <xdr:col>112</xdr:col>
      <xdr:colOff>38100</xdr:colOff>
      <xdr:row>83</xdr:row>
      <xdr:rowOff>123189</xdr:rowOff>
    </xdr:to>
    <xdr:sp macro="" textlink="">
      <xdr:nvSpPr>
        <xdr:cNvPr id="676" name="フローチャート: 判断 675"/>
        <xdr:cNvSpPr/>
      </xdr:nvSpPr>
      <xdr:spPr>
        <a:xfrm>
          <a:off x="21272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154178</xdr:rowOff>
    </xdr:from>
    <xdr:to>
      <xdr:col>107</xdr:col>
      <xdr:colOff>101600</xdr:colOff>
      <xdr:row>84</xdr:row>
      <xdr:rowOff>84328</xdr:rowOff>
    </xdr:to>
    <xdr:sp macro="" textlink="">
      <xdr:nvSpPr>
        <xdr:cNvPr id="677" name="フローチャート: 判断 676"/>
        <xdr:cNvSpPr/>
      </xdr:nvSpPr>
      <xdr:spPr>
        <a:xfrm>
          <a:off x="20383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8" name="テキスト ボックス 67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9" name="テキスト ボックス 67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0" name="テキスト ボックス 67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1" name="テキスト ボックス 68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2" name="テキスト ボックス 68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99313</xdr:rowOff>
    </xdr:from>
    <xdr:to>
      <xdr:col>116</xdr:col>
      <xdr:colOff>114300</xdr:colOff>
      <xdr:row>84</xdr:row>
      <xdr:rowOff>29463</xdr:rowOff>
    </xdr:to>
    <xdr:sp macro="" textlink="">
      <xdr:nvSpPr>
        <xdr:cNvPr id="683" name="楕円 682"/>
        <xdr:cNvSpPr/>
      </xdr:nvSpPr>
      <xdr:spPr>
        <a:xfrm>
          <a:off x="221107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77740</xdr:rowOff>
    </xdr:from>
    <xdr:ext cx="469744" cy="259045"/>
    <xdr:sp macro="" textlink="">
      <xdr:nvSpPr>
        <xdr:cNvPr id="684" name="【消防施設】&#10;一人当たり面積該当値テキスト"/>
        <xdr:cNvSpPr txBox="1"/>
      </xdr:nvSpPr>
      <xdr:spPr>
        <a:xfrm>
          <a:off x="22199600" y="1430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108458</xdr:rowOff>
    </xdr:from>
    <xdr:to>
      <xdr:col>112</xdr:col>
      <xdr:colOff>38100</xdr:colOff>
      <xdr:row>84</xdr:row>
      <xdr:rowOff>38608</xdr:rowOff>
    </xdr:to>
    <xdr:sp macro="" textlink="">
      <xdr:nvSpPr>
        <xdr:cNvPr id="685" name="楕円 684"/>
        <xdr:cNvSpPr/>
      </xdr:nvSpPr>
      <xdr:spPr>
        <a:xfrm>
          <a:off x="21272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150113</xdr:rowOff>
    </xdr:from>
    <xdr:to>
      <xdr:col>116</xdr:col>
      <xdr:colOff>63500</xdr:colOff>
      <xdr:row>83</xdr:row>
      <xdr:rowOff>159258</xdr:rowOff>
    </xdr:to>
    <xdr:cxnSp macro="">
      <xdr:nvCxnSpPr>
        <xdr:cNvPr id="686" name="直線コネクタ 685"/>
        <xdr:cNvCxnSpPr/>
      </xdr:nvCxnSpPr>
      <xdr:spPr>
        <a:xfrm flipV="1">
          <a:off x="21323300" y="14380463"/>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139716</xdr:rowOff>
    </xdr:from>
    <xdr:ext cx="469744" cy="259045"/>
    <xdr:sp macro="" textlink="">
      <xdr:nvSpPr>
        <xdr:cNvPr id="687" name="n_1aveValue【消防施設】&#10;一人当たり面積"/>
        <xdr:cNvSpPr txBox="1"/>
      </xdr:nvSpPr>
      <xdr:spPr>
        <a:xfrm>
          <a:off x="21075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100855</xdr:rowOff>
    </xdr:from>
    <xdr:ext cx="469744" cy="259045"/>
    <xdr:sp macro="" textlink="">
      <xdr:nvSpPr>
        <xdr:cNvPr id="688" name="n_2aveValue【消防施設】&#10;一人当たり面積"/>
        <xdr:cNvSpPr txBox="1"/>
      </xdr:nvSpPr>
      <xdr:spPr>
        <a:xfrm>
          <a:off x="20199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29735</xdr:rowOff>
    </xdr:from>
    <xdr:ext cx="469744" cy="259045"/>
    <xdr:sp macro="" textlink="">
      <xdr:nvSpPr>
        <xdr:cNvPr id="689" name="n_1mainValue【消防施設】&#10;一人当たり面積"/>
        <xdr:cNvSpPr txBox="1"/>
      </xdr:nvSpPr>
      <xdr:spPr>
        <a:xfrm>
          <a:off x="210757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0" name="正方形/長方形 6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1" name="正方形/長方形 6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2" name="正方形/長方形 6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3" name="正方形/長方形 6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4" name="正方形/長方形 6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5" name="正方形/長方形 6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6" name="正方形/長方形 6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7" name="正方形/長方形 6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8" name="テキスト ボックス 6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9" name="直線コネクタ 6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00" name="直線コネクタ 69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01" name="テキスト ボックス 70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2" name="直線コネクタ 70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3" name="テキスト ボックス 70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4" name="直線コネクタ 70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5" name="テキスト ボックス 70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6" name="直線コネクタ 70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7" name="テキスト ボックス 70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8" name="直線コネクタ 70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9" name="テキスト ボックス 70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0" name="直線コネクタ 70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11" name="テキスト ボックス 71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2" name="直線コネクタ 7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3" name="テキスト ボックス 71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108</xdr:row>
      <xdr:rowOff>157843</xdr:rowOff>
    </xdr:to>
    <xdr:cxnSp macro="">
      <xdr:nvCxnSpPr>
        <xdr:cNvPr id="715" name="直線コネクタ 714"/>
        <xdr:cNvCxnSpPr/>
      </xdr:nvCxnSpPr>
      <xdr:spPr>
        <a:xfrm flipV="1">
          <a:off x="16318864" y="17190176"/>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161670</xdr:rowOff>
    </xdr:from>
    <xdr:ext cx="340478" cy="259045"/>
    <xdr:sp macro="" textlink="">
      <xdr:nvSpPr>
        <xdr:cNvPr id="716" name="【庁舎】&#10;有形固定資産減価償却率最小値テキスト"/>
        <xdr:cNvSpPr txBox="1"/>
      </xdr:nvSpPr>
      <xdr:spPr>
        <a:xfrm>
          <a:off x="16357600" y="186782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157843</xdr:rowOff>
    </xdr:from>
    <xdr:to>
      <xdr:col>86</xdr:col>
      <xdr:colOff>25400</xdr:colOff>
      <xdr:row>108</xdr:row>
      <xdr:rowOff>157843</xdr:rowOff>
    </xdr:to>
    <xdr:cxnSp macro="">
      <xdr:nvCxnSpPr>
        <xdr:cNvPr id="717" name="直線コネクタ 716"/>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405111" cy="259045"/>
    <xdr:sp macro="" textlink="">
      <xdr:nvSpPr>
        <xdr:cNvPr id="718" name="【庁舎】&#10;有形固定資産減価償却率最大値テキスト"/>
        <xdr:cNvSpPr txBox="1"/>
      </xdr:nvSpPr>
      <xdr:spPr>
        <a:xfrm>
          <a:off x="16357600" y="1696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719" name="直線コネクタ 718"/>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120122</xdr:rowOff>
    </xdr:from>
    <xdr:ext cx="405111" cy="259045"/>
    <xdr:sp macro="" textlink="">
      <xdr:nvSpPr>
        <xdr:cNvPr id="720" name="【庁舎】&#10;有形固定資産減価償却率平均値テキスト"/>
        <xdr:cNvSpPr txBox="1"/>
      </xdr:nvSpPr>
      <xdr:spPr>
        <a:xfrm>
          <a:off x="16357600" y="17608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97245</xdr:rowOff>
    </xdr:from>
    <xdr:to>
      <xdr:col>85</xdr:col>
      <xdr:colOff>177800</xdr:colOff>
      <xdr:row>104</xdr:row>
      <xdr:rowOff>27395</xdr:rowOff>
    </xdr:to>
    <xdr:sp macro="" textlink="">
      <xdr:nvSpPr>
        <xdr:cNvPr id="721" name="フローチャート: 判断 720"/>
        <xdr:cNvSpPr/>
      </xdr:nvSpPr>
      <xdr:spPr>
        <a:xfrm>
          <a:off x="16268700" y="1775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10705</xdr:rowOff>
    </xdr:from>
    <xdr:to>
      <xdr:col>81</xdr:col>
      <xdr:colOff>101600</xdr:colOff>
      <xdr:row>103</xdr:row>
      <xdr:rowOff>112305</xdr:rowOff>
    </xdr:to>
    <xdr:sp macro="" textlink="">
      <xdr:nvSpPr>
        <xdr:cNvPr id="722" name="フローチャート: 判断 721"/>
        <xdr:cNvSpPr/>
      </xdr:nvSpPr>
      <xdr:spPr>
        <a:xfrm>
          <a:off x="15430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67855</xdr:rowOff>
    </xdr:from>
    <xdr:to>
      <xdr:col>76</xdr:col>
      <xdr:colOff>165100</xdr:colOff>
      <xdr:row>103</xdr:row>
      <xdr:rowOff>169455</xdr:rowOff>
    </xdr:to>
    <xdr:sp macro="" textlink="">
      <xdr:nvSpPr>
        <xdr:cNvPr id="723" name="フローチャート: 判断 722"/>
        <xdr:cNvSpPr/>
      </xdr:nvSpPr>
      <xdr:spPr>
        <a:xfrm>
          <a:off x="14541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4" name="テキスト ボックス 72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5" name="テキスト ボックス 72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6" name="テキスト ボックス 72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7" name="テキスト ボックス 72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8" name="テキスト ボックス 72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xdr:rowOff>
    </xdr:from>
    <xdr:to>
      <xdr:col>85</xdr:col>
      <xdr:colOff>177800</xdr:colOff>
      <xdr:row>104</xdr:row>
      <xdr:rowOff>102507</xdr:rowOff>
    </xdr:to>
    <xdr:sp macro="" textlink="">
      <xdr:nvSpPr>
        <xdr:cNvPr id="729" name="楕円 728"/>
        <xdr:cNvSpPr/>
      </xdr:nvSpPr>
      <xdr:spPr>
        <a:xfrm>
          <a:off x="16268700" y="178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150784</xdr:rowOff>
    </xdr:from>
    <xdr:ext cx="405111" cy="259045"/>
    <xdr:sp macro="" textlink="">
      <xdr:nvSpPr>
        <xdr:cNvPr id="730" name="【庁舎】&#10;有形固定資産減価償却率該当値テキスト"/>
        <xdr:cNvSpPr txBox="1"/>
      </xdr:nvSpPr>
      <xdr:spPr>
        <a:xfrm>
          <a:off x="16357600" y="1781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40095</xdr:rowOff>
    </xdr:from>
    <xdr:to>
      <xdr:col>81</xdr:col>
      <xdr:colOff>101600</xdr:colOff>
      <xdr:row>104</xdr:row>
      <xdr:rowOff>141695</xdr:rowOff>
    </xdr:to>
    <xdr:sp macro="" textlink="">
      <xdr:nvSpPr>
        <xdr:cNvPr id="731" name="楕円 730"/>
        <xdr:cNvSpPr/>
      </xdr:nvSpPr>
      <xdr:spPr>
        <a:xfrm>
          <a:off x="15430500" y="178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51707</xdr:rowOff>
    </xdr:from>
    <xdr:to>
      <xdr:col>85</xdr:col>
      <xdr:colOff>127000</xdr:colOff>
      <xdr:row>104</xdr:row>
      <xdr:rowOff>90895</xdr:rowOff>
    </xdr:to>
    <xdr:cxnSp macro="">
      <xdr:nvCxnSpPr>
        <xdr:cNvPr id="732" name="直線コネクタ 731"/>
        <xdr:cNvCxnSpPr/>
      </xdr:nvCxnSpPr>
      <xdr:spPr>
        <a:xfrm flipV="1">
          <a:off x="15481300" y="1788250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79284</xdr:rowOff>
    </xdr:from>
    <xdr:to>
      <xdr:col>76</xdr:col>
      <xdr:colOff>165100</xdr:colOff>
      <xdr:row>105</xdr:row>
      <xdr:rowOff>9434</xdr:rowOff>
    </xdr:to>
    <xdr:sp macro="" textlink="">
      <xdr:nvSpPr>
        <xdr:cNvPr id="733" name="楕円 732"/>
        <xdr:cNvSpPr/>
      </xdr:nvSpPr>
      <xdr:spPr>
        <a:xfrm>
          <a:off x="145415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90895</xdr:rowOff>
    </xdr:from>
    <xdr:to>
      <xdr:col>81</xdr:col>
      <xdr:colOff>50800</xdr:colOff>
      <xdr:row>104</xdr:row>
      <xdr:rowOff>130084</xdr:rowOff>
    </xdr:to>
    <xdr:cxnSp macro="">
      <xdr:nvCxnSpPr>
        <xdr:cNvPr id="734" name="直線コネクタ 733"/>
        <xdr:cNvCxnSpPr/>
      </xdr:nvCxnSpPr>
      <xdr:spPr>
        <a:xfrm flipV="1">
          <a:off x="14592300" y="1792169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128832</xdr:rowOff>
    </xdr:from>
    <xdr:ext cx="405111" cy="259045"/>
    <xdr:sp macro="" textlink="">
      <xdr:nvSpPr>
        <xdr:cNvPr id="735" name="n_1aveValue【庁舎】&#10;有形固定資産減価償却率"/>
        <xdr:cNvSpPr txBox="1"/>
      </xdr:nvSpPr>
      <xdr:spPr>
        <a:xfrm>
          <a:off x="152660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14532</xdr:rowOff>
    </xdr:from>
    <xdr:ext cx="405111" cy="259045"/>
    <xdr:sp macro="" textlink="">
      <xdr:nvSpPr>
        <xdr:cNvPr id="736" name="n_2aveValue【庁舎】&#10;有形固定資産減価償却率"/>
        <xdr:cNvSpPr txBox="1"/>
      </xdr:nvSpPr>
      <xdr:spPr>
        <a:xfrm>
          <a:off x="14389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132822</xdr:rowOff>
    </xdr:from>
    <xdr:ext cx="405111" cy="259045"/>
    <xdr:sp macro="" textlink="">
      <xdr:nvSpPr>
        <xdr:cNvPr id="737" name="n_1mainValue【庁舎】&#10;有形固定資産減価償却率"/>
        <xdr:cNvSpPr txBox="1"/>
      </xdr:nvSpPr>
      <xdr:spPr>
        <a:xfrm>
          <a:off x="152660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561</xdr:rowOff>
    </xdr:from>
    <xdr:ext cx="405111" cy="259045"/>
    <xdr:sp macro="" textlink="">
      <xdr:nvSpPr>
        <xdr:cNvPr id="738" name="n_2mainValue【庁舎】&#10;有形固定資産減価償却率"/>
        <xdr:cNvSpPr txBox="1"/>
      </xdr:nvSpPr>
      <xdr:spPr>
        <a:xfrm>
          <a:off x="14389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9" name="正方形/長方形 73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0" name="正方形/長方形 73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1" name="正方形/長方形 74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2" name="正方形/長方形 74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3" name="正方形/長方形 74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4" name="正方形/長方形 74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5" name="正方形/長方形 74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6" name="正方形/長方形 74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7" name="テキスト ボックス 74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8" name="直線コネクタ 74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49" name="直線コネクタ 74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50" name="テキスト ボックス 74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51" name="直線コネクタ 75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52" name="テキスト ボックス 75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53" name="直線コネクタ 75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54" name="テキスト ボックス 75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55" name="直線コネクタ 75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56" name="テキスト ボックス 75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7" name="直線コネクタ 75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8" name="テキスト ボックス 75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57913</xdr:rowOff>
    </xdr:from>
    <xdr:to>
      <xdr:col>116</xdr:col>
      <xdr:colOff>62864</xdr:colOff>
      <xdr:row>107</xdr:row>
      <xdr:rowOff>19050</xdr:rowOff>
    </xdr:to>
    <xdr:cxnSp macro="">
      <xdr:nvCxnSpPr>
        <xdr:cNvPr id="760" name="直線コネクタ 759"/>
        <xdr:cNvCxnSpPr/>
      </xdr:nvCxnSpPr>
      <xdr:spPr>
        <a:xfrm flipV="1">
          <a:off x="22160864" y="17202913"/>
          <a:ext cx="0" cy="116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761" name="【庁舎】&#10;一人当たり面積最小値テキスト"/>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762" name="直線コネクタ 761"/>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4590</xdr:rowOff>
    </xdr:from>
    <xdr:ext cx="469744" cy="259045"/>
    <xdr:sp macro="" textlink="">
      <xdr:nvSpPr>
        <xdr:cNvPr id="763" name="【庁舎】&#10;一人当たり面積最大値テキスト"/>
        <xdr:cNvSpPr txBox="1"/>
      </xdr:nvSpPr>
      <xdr:spPr>
        <a:xfrm>
          <a:off x="22199600" y="1697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57913</xdr:rowOff>
    </xdr:from>
    <xdr:to>
      <xdr:col>116</xdr:col>
      <xdr:colOff>152400</xdr:colOff>
      <xdr:row>100</xdr:row>
      <xdr:rowOff>57913</xdr:rowOff>
    </xdr:to>
    <xdr:cxnSp macro="">
      <xdr:nvCxnSpPr>
        <xdr:cNvPr id="764" name="直線コネクタ 763"/>
        <xdr:cNvCxnSpPr/>
      </xdr:nvCxnSpPr>
      <xdr:spPr>
        <a:xfrm>
          <a:off x="22072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143273</xdr:rowOff>
    </xdr:from>
    <xdr:ext cx="469744" cy="259045"/>
    <xdr:sp macro="" textlink="">
      <xdr:nvSpPr>
        <xdr:cNvPr id="765" name="【庁舎】&#10;一人当たり面積平均値テキスト"/>
        <xdr:cNvSpPr txBox="1"/>
      </xdr:nvSpPr>
      <xdr:spPr>
        <a:xfrm>
          <a:off x="22199600" y="17974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164846</xdr:rowOff>
    </xdr:from>
    <xdr:to>
      <xdr:col>116</xdr:col>
      <xdr:colOff>114300</xdr:colOff>
      <xdr:row>105</xdr:row>
      <xdr:rowOff>94996</xdr:rowOff>
    </xdr:to>
    <xdr:sp macro="" textlink="">
      <xdr:nvSpPr>
        <xdr:cNvPr id="766" name="フローチャート: 判断 765"/>
        <xdr:cNvSpPr/>
      </xdr:nvSpPr>
      <xdr:spPr>
        <a:xfrm>
          <a:off x="22110700" y="1799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41402</xdr:rowOff>
    </xdr:from>
    <xdr:to>
      <xdr:col>112</xdr:col>
      <xdr:colOff>38100</xdr:colOff>
      <xdr:row>104</xdr:row>
      <xdr:rowOff>143002</xdr:rowOff>
    </xdr:to>
    <xdr:sp macro="" textlink="">
      <xdr:nvSpPr>
        <xdr:cNvPr id="767" name="フローチャート: 判断 766"/>
        <xdr:cNvSpPr/>
      </xdr:nvSpPr>
      <xdr:spPr>
        <a:xfrm>
          <a:off x="21272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87122</xdr:rowOff>
    </xdr:from>
    <xdr:to>
      <xdr:col>107</xdr:col>
      <xdr:colOff>101600</xdr:colOff>
      <xdr:row>105</xdr:row>
      <xdr:rowOff>17272</xdr:rowOff>
    </xdr:to>
    <xdr:sp macro="" textlink="">
      <xdr:nvSpPr>
        <xdr:cNvPr id="768" name="フローチャート: 判断 767"/>
        <xdr:cNvSpPr/>
      </xdr:nvSpPr>
      <xdr:spPr>
        <a:xfrm>
          <a:off x="20383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9" name="テキスト ボックス 76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0" name="テキスト ボックス 76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1" name="テキスト ボックス 77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2" name="テキスト ボックス 77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3" name="テキスト ボックス 77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100837</xdr:rowOff>
    </xdr:from>
    <xdr:to>
      <xdr:col>116</xdr:col>
      <xdr:colOff>114300</xdr:colOff>
      <xdr:row>102</xdr:row>
      <xdr:rowOff>30987</xdr:rowOff>
    </xdr:to>
    <xdr:sp macro="" textlink="">
      <xdr:nvSpPr>
        <xdr:cNvPr id="774" name="楕円 773"/>
        <xdr:cNvSpPr/>
      </xdr:nvSpPr>
      <xdr:spPr>
        <a:xfrm>
          <a:off x="22110700" y="1741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123714</xdr:rowOff>
    </xdr:from>
    <xdr:ext cx="469744" cy="259045"/>
    <xdr:sp macro="" textlink="">
      <xdr:nvSpPr>
        <xdr:cNvPr id="775" name="【庁舎】&#10;一人当たり面積該当値テキスト"/>
        <xdr:cNvSpPr txBox="1"/>
      </xdr:nvSpPr>
      <xdr:spPr>
        <a:xfrm>
          <a:off x="22199600" y="1726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119126</xdr:rowOff>
    </xdr:from>
    <xdr:to>
      <xdr:col>112</xdr:col>
      <xdr:colOff>38100</xdr:colOff>
      <xdr:row>102</xdr:row>
      <xdr:rowOff>49276</xdr:rowOff>
    </xdr:to>
    <xdr:sp macro="" textlink="">
      <xdr:nvSpPr>
        <xdr:cNvPr id="776" name="楕円 775"/>
        <xdr:cNvSpPr/>
      </xdr:nvSpPr>
      <xdr:spPr>
        <a:xfrm>
          <a:off x="21272500" y="1743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151637</xdr:rowOff>
    </xdr:from>
    <xdr:to>
      <xdr:col>116</xdr:col>
      <xdr:colOff>63500</xdr:colOff>
      <xdr:row>101</xdr:row>
      <xdr:rowOff>169926</xdr:rowOff>
    </xdr:to>
    <xdr:cxnSp macro="">
      <xdr:nvCxnSpPr>
        <xdr:cNvPr id="777" name="直線コネクタ 776"/>
        <xdr:cNvCxnSpPr/>
      </xdr:nvCxnSpPr>
      <xdr:spPr>
        <a:xfrm flipV="1">
          <a:off x="21323300" y="17468087"/>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139700</xdr:rowOff>
    </xdr:from>
    <xdr:to>
      <xdr:col>107</xdr:col>
      <xdr:colOff>101600</xdr:colOff>
      <xdr:row>102</xdr:row>
      <xdr:rowOff>69850</xdr:rowOff>
    </xdr:to>
    <xdr:sp macro="" textlink="">
      <xdr:nvSpPr>
        <xdr:cNvPr id="778" name="楕円 777"/>
        <xdr:cNvSpPr/>
      </xdr:nvSpPr>
      <xdr:spPr>
        <a:xfrm>
          <a:off x="20383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169926</xdr:rowOff>
    </xdr:from>
    <xdr:to>
      <xdr:col>111</xdr:col>
      <xdr:colOff>177800</xdr:colOff>
      <xdr:row>102</xdr:row>
      <xdr:rowOff>19050</xdr:rowOff>
    </xdr:to>
    <xdr:cxnSp macro="">
      <xdr:nvCxnSpPr>
        <xdr:cNvPr id="779" name="直線コネクタ 778"/>
        <xdr:cNvCxnSpPr/>
      </xdr:nvCxnSpPr>
      <xdr:spPr>
        <a:xfrm flipV="1">
          <a:off x="20434300" y="1748637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134129</xdr:rowOff>
    </xdr:from>
    <xdr:ext cx="469744" cy="259045"/>
    <xdr:sp macro="" textlink="">
      <xdr:nvSpPr>
        <xdr:cNvPr id="780" name="n_1aveValue【庁舎】&#10;一人当たり面積"/>
        <xdr:cNvSpPr txBox="1"/>
      </xdr:nvSpPr>
      <xdr:spPr>
        <a:xfrm>
          <a:off x="21075727" y="1796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8399</xdr:rowOff>
    </xdr:from>
    <xdr:ext cx="469744" cy="259045"/>
    <xdr:sp macro="" textlink="">
      <xdr:nvSpPr>
        <xdr:cNvPr id="781" name="n_2aveValue【庁舎】&#10;一人当たり面積"/>
        <xdr:cNvSpPr txBox="1"/>
      </xdr:nvSpPr>
      <xdr:spPr>
        <a:xfrm>
          <a:off x="20199427" y="180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65803</xdr:rowOff>
    </xdr:from>
    <xdr:ext cx="469744" cy="259045"/>
    <xdr:sp macro="" textlink="">
      <xdr:nvSpPr>
        <xdr:cNvPr id="782" name="n_1mainValue【庁舎】&#10;一人当たり面積"/>
        <xdr:cNvSpPr txBox="1"/>
      </xdr:nvSpPr>
      <xdr:spPr>
        <a:xfrm>
          <a:off x="21075727" y="1721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86377</xdr:rowOff>
    </xdr:from>
    <xdr:ext cx="469744" cy="259045"/>
    <xdr:sp macro="" textlink="">
      <xdr:nvSpPr>
        <xdr:cNvPr id="783" name="n_2mainValue【庁舎】&#10;一人当たり面積"/>
        <xdr:cNvSpPr txBox="1"/>
      </xdr:nvSpPr>
      <xdr:spPr>
        <a:xfrm>
          <a:off x="20199427" y="1723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4" name="正方形/長方形 78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5" name="正方形/長方形 78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6" name="テキスト ボックス 78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図書館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、体育館・プールについては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、有形固定資産減価償却率が類似団体と比較しても高い状況で、施設の老朽化が進んでいることから、施設の長寿命化や建替えを検討する時期に来ている。福祉施設や市民会館も有形固定資産減価償却率が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％超えており、一部の施設において長寿命化対策を進めながら、地元自治会への譲渡なども含め施設の在り方の検討を進めている。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庁舎、保健センターについては、旧町の支所、保健センター等の施設の統合により一人当たりの面積が低くなり施設規模の適正化を進めることができると考えられるが、段階的に老朽化が進むことは避けられないため、長寿命化や設備の更新などを定期的に行う必要が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38,669
38,480
658.54
24,420,769
23,900,045
447,697
14,887,644
30,257,785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人口減少や高齢化、および市内に中心となる産業が少ないことにより、個人・法人市民税が減少し、財政基盤が弱く類似団体平均より下回っている。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地域創生総合戦略に基づき、人口減少を最小限に留める施策推進や、林業再生など地場産業の強化、および中小企業対策をはじめとした活力ある地域づくりなど、市税の徴収率向上対策とあわせ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115358</xdr:rowOff>
    </xdr:to>
    <xdr:cxnSp macro="">
      <xdr:nvCxnSpPr>
        <xdr:cNvPr id="69" name="直線コネクタ 68"/>
        <xdr:cNvCxnSpPr/>
      </xdr:nvCxnSpPr>
      <xdr:spPr>
        <a:xfrm>
          <a:off x="4114800" y="748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132944</xdr:rowOff>
    </xdr:from>
    <xdr:ext cx="762000" cy="259045"/>
    <xdr:sp macro="" textlink="">
      <xdr:nvSpPr>
        <xdr:cNvPr id="70" name="財政力平均値テキスト"/>
        <xdr:cNvSpPr txBox="1"/>
      </xdr:nvSpPr>
      <xdr:spPr>
        <a:xfrm>
          <a:off x="5041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115358</xdr:rowOff>
    </xdr:to>
    <xdr:cxnSp macro="">
      <xdr:nvCxnSpPr>
        <xdr:cNvPr id="72" name="直線コネクタ 71"/>
        <xdr:cNvCxnSpPr/>
      </xdr:nvCxnSpPr>
      <xdr:spPr>
        <a:xfrm>
          <a:off x="3225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5" name="直線コネクタ 74"/>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8" name="直線コネクタ 77"/>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34925</xdr:rowOff>
    </xdr:from>
    <xdr:to>
      <xdr:col>11</xdr:col>
      <xdr:colOff>82550</xdr:colOff>
      <xdr:row>42</xdr:row>
      <xdr:rowOff>136525</xdr:rowOff>
    </xdr:to>
    <xdr:sp macro="" textlink="">
      <xdr:nvSpPr>
        <xdr:cNvPr id="79" name="フローチャート: 判断 78"/>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146702</xdr:rowOff>
    </xdr:from>
    <xdr:ext cx="762000" cy="259045"/>
    <xdr:sp macro="" textlink="">
      <xdr:nvSpPr>
        <xdr:cNvPr id="80" name="テキスト ボックス 79"/>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82" name="テキスト ボックス 81"/>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8" name="楕円 87"/>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9" name="財政力該当値テキスト"/>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90" name="楕円 89"/>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1" name="テキスト ボックス 90"/>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生活保護・障害サービス受給者数の増や施設老朽化の影響により、扶助費・維持補修費が増加した一方で、積極的な市債の繰上償還により公債費が大幅に減となったことから、経常収支比率は昨年度より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しかしながら、普通交付税の縮減が平成</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年度まで続くこと、および、今後の社会保障給付費のさらなる増加が見込まれることから、引き続き、事務事業の見直しや繰上償還の積極的な実施などにより、経常経費の抑制に努める。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65786</xdr:rowOff>
    </xdr:to>
    <xdr:cxnSp macro="">
      <xdr:nvCxnSpPr>
        <xdr:cNvPr id="125" name="直線コネクタ 124"/>
        <xdr:cNvCxnSpPr/>
      </xdr:nvCxnSpPr>
      <xdr:spPr>
        <a:xfrm flipV="1">
          <a:off x="4953000" y="10090404"/>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6" name="財政構造の弾力性最小値テキスト"/>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7" name="直線コネクタ 126"/>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153162</xdr:rowOff>
    </xdr:from>
    <xdr:to>
      <xdr:col>23</xdr:col>
      <xdr:colOff>133350</xdr:colOff>
      <xdr:row>62</xdr:row>
      <xdr:rowOff>44450</xdr:rowOff>
    </xdr:to>
    <xdr:cxnSp macro="">
      <xdr:nvCxnSpPr>
        <xdr:cNvPr id="130" name="直線コネクタ 129"/>
        <xdr:cNvCxnSpPr/>
      </xdr:nvCxnSpPr>
      <xdr:spPr>
        <a:xfrm flipV="1">
          <a:off x="4114800" y="10611612"/>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103395</xdr:rowOff>
    </xdr:from>
    <xdr:ext cx="762000" cy="259045"/>
    <xdr:sp macro="" textlink="">
      <xdr:nvSpPr>
        <xdr:cNvPr id="131" name="財政構造の弾力性平均値テキスト"/>
        <xdr:cNvSpPr txBox="1"/>
      </xdr:nvSpPr>
      <xdr:spPr>
        <a:xfrm>
          <a:off x="5041900" y="10561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32" name="フローチャート: 判断 131"/>
        <xdr:cNvSpPr/>
      </xdr:nvSpPr>
      <xdr:spPr>
        <a:xfrm>
          <a:off x="49022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95250</xdr:rowOff>
    </xdr:from>
    <xdr:to>
      <xdr:col>19</xdr:col>
      <xdr:colOff>133350</xdr:colOff>
      <xdr:row>62</xdr:row>
      <xdr:rowOff>44450</xdr:rowOff>
    </xdr:to>
    <xdr:cxnSp macro="">
      <xdr:nvCxnSpPr>
        <xdr:cNvPr id="133" name="直線コネクタ 132"/>
        <xdr:cNvCxnSpPr/>
      </xdr:nvCxnSpPr>
      <xdr:spPr>
        <a:xfrm>
          <a:off x="3225800" y="105537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87884</xdr:rowOff>
    </xdr:from>
    <xdr:to>
      <xdr:col>19</xdr:col>
      <xdr:colOff>184150</xdr:colOff>
      <xdr:row>62</xdr:row>
      <xdr:rowOff>18034</xdr:rowOff>
    </xdr:to>
    <xdr:sp macro="" textlink="">
      <xdr:nvSpPr>
        <xdr:cNvPr id="134" name="フローチャート: 判断 133"/>
        <xdr:cNvSpPr/>
      </xdr:nvSpPr>
      <xdr:spPr>
        <a:xfrm>
          <a:off x="4064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28211</xdr:rowOff>
    </xdr:from>
    <xdr:ext cx="736600" cy="259045"/>
    <xdr:sp macro="" textlink="">
      <xdr:nvSpPr>
        <xdr:cNvPr id="135" name="テキスト ボックス 134"/>
        <xdr:cNvSpPr txBox="1"/>
      </xdr:nvSpPr>
      <xdr:spPr>
        <a:xfrm>
          <a:off x="3733800" y="10315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61</xdr:row>
      <xdr:rowOff>119380</xdr:rowOff>
    </xdr:to>
    <xdr:cxnSp macro="">
      <xdr:nvCxnSpPr>
        <xdr:cNvPr id="136" name="直線コネクタ 135"/>
        <xdr:cNvCxnSpPr/>
      </xdr:nvCxnSpPr>
      <xdr:spPr>
        <a:xfrm flipV="1">
          <a:off x="2336800" y="105537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7" name="フローチャート: 判断 136"/>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8" name="テキスト ボックス 137"/>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119380</xdr:rowOff>
    </xdr:from>
    <xdr:to>
      <xdr:col>11</xdr:col>
      <xdr:colOff>31750</xdr:colOff>
      <xdr:row>61</xdr:row>
      <xdr:rowOff>129032</xdr:rowOff>
    </xdr:to>
    <xdr:cxnSp macro="">
      <xdr:nvCxnSpPr>
        <xdr:cNvPr id="139" name="直線コネクタ 138"/>
        <xdr:cNvCxnSpPr/>
      </xdr:nvCxnSpPr>
      <xdr:spPr>
        <a:xfrm flipV="1">
          <a:off x="1447800" y="1057783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0" name="フローチャート: 判断 139"/>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1" name="テキスト ボックス 140"/>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90424</xdr:rowOff>
    </xdr:from>
    <xdr:to>
      <xdr:col>7</xdr:col>
      <xdr:colOff>31750</xdr:colOff>
      <xdr:row>61</xdr:row>
      <xdr:rowOff>20574</xdr:rowOff>
    </xdr:to>
    <xdr:sp macro="" textlink="">
      <xdr:nvSpPr>
        <xdr:cNvPr id="142" name="フローチャート: 判断 141"/>
        <xdr:cNvSpPr/>
      </xdr:nvSpPr>
      <xdr:spPr>
        <a:xfrm>
          <a:off x="1397000" y="1037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30751</xdr:rowOff>
    </xdr:from>
    <xdr:ext cx="762000" cy="259045"/>
    <xdr:sp macro="" textlink="">
      <xdr:nvSpPr>
        <xdr:cNvPr id="143" name="テキスト ボックス 142"/>
        <xdr:cNvSpPr txBox="1"/>
      </xdr:nvSpPr>
      <xdr:spPr>
        <a:xfrm>
          <a:off x="1066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102362</xdr:rowOff>
    </xdr:from>
    <xdr:to>
      <xdr:col>23</xdr:col>
      <xdr:colOff>184150</xdr:colOff>
      <xdr:row>62</xdr:row>
      <xdr:rowOff>32512</xdr:rowOff>
    </xdr:to>
    <xdr:sp macro="" textlink="">
      <xdr:nvSpPr>
        <xdr:cNvPr id="149" name="楕円 148"/>
        <xdr:cNvSpPr/>
      </xdr:nvSpPr>
      <xdr:spPr>
        <a:xfrm>
          <a:off x="49022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118889</xdr:rowOff>
    </xdr:from>
    <xdr:ext cx="762000" cy="259045"/>
    <xdr:sp macro="" textlink="">
      <xdr:nvSpPr>
        <xdr:cNvPr id="150" name="財政構造の弾力性該当値テキスト"/>
        <xdr:cNvSpPr txBox="1"/>
      </xdr:nvSpPr>
      <xdr:spPr>
        <a:xfrm>
          <a:off x="5041900" y="1040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51" name="楕円 150"/>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52" name="テキスト ボックス 151"/>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44450</xdr:rowOff>
    </xdr:from>
    <xdr:to>
      <xdr:col>15</xdr:col>
      <xdr:colOff>133350</xdr:colOff>
      <xdr:row>61</xdr:row>
      <xdr:rowOff>146050</xdr:rowOff>
    </xdr:to>
    <xdr:sp macro="" textlink="">
      <xdr:nvSpPr>
        <xdr:cNvPr id="153" name="楕円 152"/>
        <xdr:cNvSpPr/>
      </xdr:nvSpPr>
      <xdr:spPr>
        <a:xfrm>
          <a:off x="3175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54" name="テキスト ボックス 153"/>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68580</xdr:rowOff>
    </xdr:from>
    <xdr:to>
      <xdr:col>11</xdr:col>
      <xdr:colOff>82550</xdr:colOff>
      <xdr:row>61</xdr:row>
      <xdr:rowOff>170180</xdr:rowOff>
    </xdr:to>
    <xdr:sp macro="" textlink="">
      <xdr:nvSpPr>
        <xdr:cNvPr id="155" name="楕円 154"/>
        <xdr:cNvSpPr/>
      </xdr:nvSpPr>
      <xdr:spPr>
        <a:xfrm>
          <a:off x="2286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154957</xdr:rowOff>
    </xdr:from>
    <xdr:ext cx="762000" cy="259045"/>
    <xdr:sp macro="" textlink="">
      <xdr:nvSpPr>
        <xdr:cNvPr id="156" name="テキスト ボックス 155"/>
        <xdr:cNvSpPr txBox="1"/>
      </xdr:nvSpPr>
      <xdr:spPr>
        <a:xfrm>
          <a:off x="1955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78232</xdr:rowOff>
    </xdr:from>
    <xdr:to>
      <xdr:col>7</xdr:col>
      <xdr:colOff>31750</xdr:colOff>
      <xdr:row>62</xdr:row>
      <xdr:rowOff>8382</xdr:rowOff>
    </xdr:to>
    <xdr:sp macro="" textlink="">
      <xdr:nvSpPr>
        <xdr:cNvPr id="157" name="楕円 156"/>
        <xdr:cNvSpPr/>
      </xdr:nvSpPr>
      <xdr:spPr>
        <a:xfrm>
          <a:off x="1397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164609</xdr:rowOff>
    </xdr:from>
    <xdr:ext cx="762000" cy="259045"/>
    <xdr:sp macro="" textlink="">
      <xdr:nvSpPr>
        <xdr:cNvPr id="158" name="テキスト ボックス 157"/>
        <xdr:cNvSpPr txBox="1"/>
      </xdr:nvSpPr>
      <xdr:spPr>
        <a:xfrm>
          <a:off x="1066800" y="106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[160,155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減少している一方で、物件費等については、いまだに合併前の旧町単位で類似施設を保有しており、老朽化の進行による維持管理経費が増加しており、全体的には類似団体と比較し高い数値となっている。</a:t>
          </a:r>
        </a:p>
        <a:p>
          <a:r>
            <a:rPr kumimoji="1" lang="ja-JP" altLang="en-US" sz="1300">
              <a:latin typeface="ＭＳ Ｐゴシック" panose="020B0600070205080204" pitchFamily="50" charset="-128"/>
              <a:ea typeface="ＭＳ Ｐゴシック" panose="020B0600070205080204" pitchFamily="50" charset="-128"/>
            </a:rPr>
            <a:t>　今後においては、公共施設等総合管理計画に基づき、施設の集約化を含め維持管理経費の削減に向けた取組みを進めていく。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71447</xdr:rowOff>
    </xdr:from>
    <xdr:to>
      <xdr:col>23</xdr:col>
      <xdr:colOff>133350</xdr:colOff>
      <xdr:row>89</xdr:row>
      <xdr:rowOff>99619</xdr:rowOff>
    </xdr:to>
    <xdr:cxnSp macro="">
      <xdr:nvCxnSpPr>
        <xdr:cNvPr id="188" name="直線コネクタ 187"/>
        <xdr:cNvCxnSpPr/>
      </xdr:nvCxnSpPr>
      <xdr:spPr>
        <a:xfrm flipV="1">
          <a:off x="4953000" y="13787447"/>
          <a:ext cx="0" cy="15712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71696</xdr:rowOff>
    </xdr:from>
    <xdr:ext cx="762000" cy="259045"/>
    <xdr:sp macro="" textlink="">
      <xdr:nvSpPr>
        <xdr:cNvPr id="189" name="人件費・物件費等の状況最小値テキスト"/>
        <xdr:cNvSpPr txBox="1"/>
      </xdr:nvSpPr>
      <xdr:spPr>
        <a:xfrm>
          <a:off x="5041900" y="153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99619</xdr:rowOff>
    </xdr:from>
    <xdr:to>
      <xdr:col>24</xdr:col>
      <xdr:colOff>12700</xdr:colOff>
      <xdr:row>89</xdr:row>
      <xdr:rowOff>99619</xdr:rowOff>
    </xdr:to>
    <xdr:cxnSp macro="">
      <xdr:nvCxnSpPr>
        <xdr:cNvPr id="190" name="直線コネクタ 189"/>
        <xdr:cNvCxnSpPr/>
      </xdr:nvCxnSpPr>
      <xdr:spPr>
        <a:xfrm>
          <a:off x="4864100" y="15358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157824</xdr:rowOff>
    </xdr:from>
    <xdr:ext cx="762000" cy="259045"/>
    <xdr:sp macro="" textlink="">
      <xdr:nvSpPr>
        <xdr:cNvPr id="191" name="人件費・物件費等の状況最大値テキスト"/>
        <xdr:cNvSpPr txBox="1"/>
      </xdr:nvSpPr>
      <xdr:spPr>
        <a:xfrm>
          <a:off x="5041900" y="1353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71447</xdr:rowOff>
    </xdr:from>
    <xdr:to>
      <xdr:col>24</xdr:col>
      <xdr:colOff>12700</xdr:colOff>
      <xdr:row>80</xdr:row>
      <xdr:rowOff>71447</xdr:rowOff>
    </xdr:to>
    <xdr:cxnSp macro="">
      <xdr:nvCxnSpPr>
        <xdr:cNvPr id="192" name="直線コネクタ 191"/>
        <xdr:cNvCxnSpPr/>
      </xdr:nvCxnSpPr>
      <xdr:spPr>
        <a:xfrm>
          <a:off x="4864100" y="1378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142813</xdr:rowOff>
    </xdr:from>
    <xdr:to>
      <xdr:col>23</xdr:col>
      <xdr:colOff>133350</xdr:colOff>
      <xdr:row>81</xdr:row>
      <xdr:rowOff>155139</xdr:rowOff>
    </xdr:to>
    <xdr:cxnSp macro="">
      <xdr:nvCxnSpPr>
        <xdr:cNvPr id="193" name="直線コネクタ 192"/>
        <xdr:cNvCxnSpPr/>
      </xdr:nvCxnSpPr>
      <xdr:spPr>
        <a:xfrm>
          <a:off x="4114800" y="14030263"/>
          <a:ext cx="838200" cy="1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47367</xdr:rowOff>
    </xdr:from>
    <xdr:ext cx="762000" cy="259045"/>
    <xdr:sp macro="" textlink="">
      <xdr:nvSpPr>
        <xdr:cNvPr id="194" name="人件費・物件費等の状況平均値テキスト"/>
        <xdr:cNvSpPr txBox="1"/>
      </xdr:nvSpPr>
      <xdr:spPr>
        <a:xfrm>
          <a:off x="5041900" y="1376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30840</xdr:rowOff>
    </xdr:from>
    <xdr:to>
      <xdr:col>23</xdr:col>
      <xdr:colOff>184150</xdr:colOff>
      <xdr:row>81</xdr:row>
      <xdr:rowOff>132440</xdr:rowOff>
    </xdr:to>
    <xdr:sp macro="" textlink="">
      <xdr:nvSpPr>
        <xdr:cNvPr id="195" name="フローチャート: 判断 194"/>
        <xdr:cNvSpPr/>
      </xdr:nvSpPr>
      <xdr:spPr>
        <a:xfrm>
          <a:off x="4902200" y="1391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141554</xdr:rowOff>
    </xdr:from>
    <xdr:to>
      <xdr:col>19</xdr:col>
      <xdr:colOff>133350</xdr:colOff>
      <xdr:row>81</xdr:row>
      <xdr:rowOff>142813</xdr:rowOff>
    </xdr:to>
    <xdr:cxnSp macro="">
      <xdr:nvCxnSpPr>
        <xdr:cNvPr id="196" name="直線コネクタ 195"/>
        <xdr:cNvCxnSpPr/>
      </xdr:nvCxnSpPr>
      <xdr:spPr>
        <a:xfrm>
          <a:off x="3225800" y="14029004"/>
          <a:ext cx="889000" cy="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16281</xdr:rowOff>
    </xdr:from>
    <xdr:to>
      <xdr:col>19</xdr:col>
      <xdr:colOff>184150</xdr:colOff>
      <xdr:row>81</xdr:row>
      <xdr:rowOff>117881</xdr:rowOff>
    </xdr:to>
    <xdr:sp macro="" textlink="">
      <xdr:nvSpPr>
        <xdr:cNvPr id="197" name="フローチャート: 判断 196"/>
        <xdr:cNvSpPr/>
      </xdr:nvSpPr>
      <xdr:spPr>
        <a:xfrm>
          <a:off x="40640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128058</xdr:rowOff>
    </xdr:from>
    <xdr:ext cx="736600" cy="259045"/>
    <xdr:sp macro="" textlink="">
      <xdr:nvSpPr>
        <xdr:cNvPr id="198" name="テキスト ボックス 197"/>
        <xdr:cNvSpPr txBox="1"/>
      </xdr:nvSpPr>
      <xdr:spPr>
        <a:xfrm>
          <a:off x="3733800" y="13672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110536</xdr:rowOff>
    </xdr:from>
    <xdr:to>
      <xdr:col>15</xdr:col>
      <xdr:colOff>82550</xdr:colOff>
      <xdr:row>81</xdr:row>
      <xdr:rowOff>141554</xdr:rowOff>
    </xdr:to>
    <xdr:cxnSp macro="">
      <xdr:nvCxnSpPr>
        <xdr:cNvPr id="199" name="直線コネクタ 198"/>
        <xdr:cNvCxnSpPr/>
      </xdr:nvCxnSpPr>
      <xdr:spPr>
        <a:xfrm>
          <a:off x="2336800" y="13997986"/>
          <a:ext cx="889000" cy="3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30618</xdr:rowOff>
    </xdr:from>
    <xdr:to>
      <xdr:col>15</xdr:col>
      <xdr:colOff>133350</xdr:colOff>
      <xdr:row>81</xdr:row>
      <xdr:rowOff>132218</xdr:rowOff>
    </xdr:to>
    <xdr:sp macro="" textlink="">
      <xdr:nvSpPr>
        <xdr:cNvPr id="200" name="フローチャート: 判断 199"/>
        <xdr:cNvSpPr/>
      </xdr:nvSpPr>
      <xdr:spPr>
        <a:xfrm>
          <a:off x="3175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142395</xdr:rowOff>
    </xdr:from>
    <xdr:ext cx="762000" cy="259045"/>
    <xdr:sp macro="" textlink="">
      <xdr:nvSpPr>
        <xdr:cNvPr id="201" name="テキスト ボックス 200"/>
        <xdr:cNvSpPr txBox="1"/>
      </xdr:nvSpPr>
      <xdr:spPr>
        <a:xfrm>
          <a:off x="2844800" y="1368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73303</xdr:rowOff>
    </xdr:from>
    <xdr:to>
      <xdr:col>11</xdr:col>
      <xdr:colOff>31750</xdr:colOff>
      <xdr:row>81</xdr:row>
      <xdr:rowOff>110536</xdr:rowOff>
    </xdr:to>
    <xdr:cxnSp macro="">
      <xdr:nvCxnSpPr>
        <xdr:cNvPr id="202" name="直線コネクタ 201"/>
        <xdr:cNvCxnSpPr/>
      </xdr:nvCxnSpPr>
      <xdr:spPr>
        <a:xfrm>
          <a:off x="1447800" y="13960753"/>
          <a:ext cx="889000" cy="3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70084</xdr:rowOff>
    </xdr:from>
    <xdr:to>
      <xdr:col>11</xdr:col>
      <xdr:colOff>82550</xdr:colOff>
      <xdr:row>82</xdr:row>
      <xdr:rowOff>234</xdr:rowOff>
    </xdr:to>
    <xdr:sp macro="" textlink="">
      <xdr:nvSpPr>
        <xdr:cNvPr id="203" name="フローチャート: 判断 202"/>
        <xdr:cNvSpPr/>
      </xdr:nvSpPr>
      <xdr:spPr>
        <a:xfrm>
          <a:off x="2286000" y="1395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156461</xdr:rowOff>
    </xdr:from>
    <xdr:ext cx="762000" cy="259045"/>
    <xdr:sp macro="" textlink="">
      <xdr:nvSpPr>
        <xdr:cNvPr id="204" name="テキスト ボックス 203"/>
        <xdr:cNvSpPr txBox="1"/>
      </xdr:nvSpPr>
      <xdr:spPr>
        <a:xfrm>
          <a:off x="1955800" y="1404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56249</xdr:rowOff>
    </xdr:from>
    <xdr:to>
      <xdr:col>7</xdr:col>
      <xdr:colOff>31750</xdr:colOff>
      <xdr:row>81</xdr:row>
      <xdr:rowOff>157849</xdr:rowOff>
    </xdr:to>
    <xdr:sp macro="" textlink="">
      <xdr:nvSpPr>
        <xdr:cNvPr id="205" name="フローチャート: 判断 204"/>
        <xdr:cNvSpPr/>
      </xdr:nvSpPr>
      <xdr:spPr>
        <a:xfrm>
          <a:off x="1397000" y="13943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142626</xdr:rowOff>
    </xdr:from>
    <xdr:ext cx="762000" cy="259045"/>
    <xdr:sp macro="" textlink="">
      <xdr:nvSpPr>
        <xdr:cNvPr id="206" name="テキスト ボックス 205"/>
        <xdr:cNvSpPr txBox="1"/>
      </xdr:nvSpPr>
      <xdr:spPr>
        <a:xfrm>
          <a:off x="1066800" y="1403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104339</xdr:rowOff>
    </xdr:from>
    <xdr:to>
      <xdr:col>23</xdr:col>
      <xdr:colOff>184150</xdr:colOff>
      <xdr:row>82</xdr:row>
      <xdr:rowOff>34489</xdr:rowOff>
    </xdr:to>
    <xdr:sp macro="" textlink="">
      <xdr:nvSpPr>
        <xdr:cNvPr id="212" name="楕円 211"/>
        <xdr:cNvSpPr/>
      </xdr:nvSpPr>
      <xdr:spPr>
        <a:xfrm>
          <a:off x="4902200" y="1399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76416</xdr:rowOff>
    </xdr:from>
    <xdr:ext cx="762000" cy="259045"/>
    <xdr:sp macro="" textlink="">
      <xdr:nvSpPr>
        <xdr:cNvPr id="213" name="人件費・物件費等の状況該当値テキスト"/>
        <xdr:cNvSpPr txBox="1"/>
      </xdr:nvSpPr>
      <xdr:spPr>
        <a:xfrm>
          <a:off x="5041900" y="1396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92013</xdr:rowOff>
    </xdr:from>
    <xdr:to>
      <xdr:col>19</xdr:col>
      <xdr:colOff>184150</xdr:colOff>
      <xdr:row>82</xdr:row>
      <xdr:rowOff>22163</xdr:rowOff>
    </xdr:to>
    <xdr:sp macro="" textlink="">
      <xdr:nvSpPr>
        <xdr:cNvPr id="214" name="楕円 213"/>
        <xdr:cNvSpPr/>
      </xdr:nvSpPr>
      <xdr:spPr>
        <a:xfrm>
          <a:off x="4064000" y="1397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6940</xdr:rowOff>
    </xdr:from>
    <xdr:ext cx="736600" cy="259045"/>
    <xdr:sp macro="" textlink="">
      <xdr:nvSpPr>
        <xdr:cNvPr id="215" name="テキスト ボックス 214"/>
        <xdr:cNvSpPr txBox="1"/>
      </xdr:nvSpPr>
      <xdr:spPr>
        <a:xfrm>
          <a:off x="3733800" y="14065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90754</xdr:rowOff>
    </xdr:from>
    <xdr:to>
      <xdr:col>15</xdr:col>
      <xdr:colOff>133350</xdr:colOff>
      <xdr:row>82</xdr:row>
      <xdr:rowOff>20904</xdr:rowOff>
    </xdr:to>
    <xdr:sp macro="" textlink="">
      <xdr:nvSpPr>
        <xdr:cNvPr id="216" name="楕円 215"/>
        <xdr:cNvSpPr/>
      </xdr:nvSpPr>
      <xdr:spPr>
        <a:xfrm>
          <a:off x="3175000" y="139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5681</xdr:rowOff>
    </xdr:from>
    <xdr:ext cx="762000" cy="259045"/>
    <xdr:sp macro="" textlink="">
      <xdr:nvSpPr>
        <xdr:cNvPr id="217" name="テキスト ボックス 216"/>
        <xdr:cNvSpPr txBox="1"/>
      </xdr:nvSpPr>
      <xdr:spPr>
        <a:xfrm>
          <a:off x="2844800" y="14064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59736</xdr:rowOff>
    </xdr:from>
    <xdr:to>
      <xdr:col>11</xdr:col>
      <xdr:colOff>82550</xdr:colOff>
      <xdr:row>81</xdr:row>
      <xdr:rowOff>161336</xdr:rowOff>
    </xdr:to>
    <xdr:sp macro="" textlink="">
      <xdr:nvSpPr>
        <xdr:cNvPr id="218" name="楕円 217"/>
        <xdr:cNvSpPr/>
      </xdr:nvSpPr>
      <xdr:spPr>
        <a:xfrm>
          <a:off x="2286000" y="1394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63</xdr:rowOff>
    </xdr:from>
    <xdr:ext cx="762000" cy="259045"/>
    <xdr:sp macro="" textlink="">
      <xdr:nvSpPr>
        <xdr:cNvPr id="219" name="テキスト ボックス 218"/>
        <xdr:cNvSpPr txBox="1"/>
      </xdr:nvSpPr>
      <xdr:spPr>
        <a:xfrm>
          <a:off x="1955800" y="1371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22503</xdr:rowOff>
    </xdr:from>
    <xdr:to>
      <xdr:col>7</xdr:col>
      <xdr:colOff>31750</xdr:colOff>
      <xdr:row>81</xdr:row>
      <xdr:rowOff>124103</xdr:rowOff>
    </xdr:to>
    <xdr:sp macro="" textlink="">
      <xdr:nvSpPr>
        <xdr:cNvPr id="220" name="楕円 219"/>
        <xdr:cNvSpPr/>
      </xdr:nvSpPr>
      <xdr:spPr>
        <a:xfrm>
          <a:off x="1397000" y="1390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134280</xdr:rowOff>
    </xdr:from>
    <xdr:ext cx="762000" cy="259045"/>
    <xdr:sp macro="" textlink="">
      <xdr:nvSpPr>
        <xdr:cNvPr id="221" name="テキスト ボックス 220"/>
        <xdr:cNvSpPr txBox="1"/>
      </xdr:nvSpPr>
      <xdr:spPr>
        <a:xfrm>
          <a:off x="1066800" y="1367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給料表については国の制度に準拠しており、兵庫県内では７級制を超える団体がほとんどである中、宍粟市は６級制とし低額となるようにしている。</a:t>
          </a:r>
        </a:p>
        <a:p>
          <a:r>
            <a:rPr kumimoji="1" lang="ja-JP" altLang="en-US" sz="1300">
              <a:latin typeface="ＭＳ Ｐゴシック" panose="020B0600070205080204" pitchFamily="50" charset="-128"/>
              <a:ea typeface="ＭＳ Ｐゴシック" panose="020B0600070205080204" pitchFamily="50" charset="-128"/>
            </a:rPr>
            <a:t>　毎年度、人事院勧告や県の人事委員会勧告に準拠した対応をしており、今後においても国及び県の動向に留意し現行制度を維持していくこととする。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90</xdr:row>
      <xdr:rowOff>45861</xdr:rowOff>
    </xdr:to>
    <xdr:cxnSp macro="">
      <xdr:nvCxnSpPr>
        <xdr:cNvPr id="250" name="直線コネクタ 249"/>
        <xdr:cNvCxnSpPr/>
      </xdr:nvCxnSpPr>
      <xdr:spPr>
        <a:xfrm flipV="1">
          <a:off x="17018000" y="13934722"/>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17938</xdr:rowOff>
    </xdr:from>
    <xdr:ext cx="762000" cy="259045"/>
    <xdr:sp macro="" textlink="">
      <xdr:nvSpPr>
        <xdr:cNvPr id="251" name="給与水準   （国との比較）最小値テキスト"/>
        <xdr:cNvSpPr txBox="1"/>
      </xdr:nvSpPr>
      <xdr:spPr>
        <a:xfrm>
          <a:off x="17106900" y="1544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45861</xdr:rowOff>
    </xdr:from>
    <xdr:to>
      <xdr:col>81</xdr:col>
      <xdr:colOff>133350</xdr:colOff>
      <xdr:row>90</xdr:row>
      <xdr:rowOff>45861</xdr:rowOff>
    </xdr:to>
    <xdr:cxnSp macro="">
      <xdr:nvCxnSpPr>
        <xdr:cNvPr id="252" name="直線コネクタ 251"/>
        <xdr:cNvCxnSpPr/>
      </xdr:nvCxnSpPr>
      <xdr:spPr>
        <a:xfrm>
          <a:off x="16929100" y="154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3"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4" name="直線コネクタ 253"/>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88195</xdr:rowOff>
    </xdr:from>
    <xdr:to>
      <xdr:col>81</xdr:col>
      <xdr:colOff>44450</xdr:colOff>
      <xdr:row>86</xdr:row>
      <xdr:rowOff>88195</xdr:rowOff>
    </xdr:to>
    <xdr:cxnSp macro="">
      <xdr:nvCxnSpPr>
        <xdr:cNvPr id="255" name="直線コネクタ 254"/>
        <xdr:cNvCxnSpPr/>
      </xdr:nvCxnSpPr>
      <xdr:spPr>
        <a:xfrm>
          <a:off x="16179800" y="148328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56" name="給与水準   （国との比較）平均値テキスト"/>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57" name="フローチャート: 判断 256"/>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47978</xdr:rowOff>
    </xdr:from>
    <xdr:to>
      <xdr:col>77</xdr:col>
      <xdr:colOff>44450</xdr:colOff>
      <xdr:row>86</xdr:row>
      <xdr:rowOff>88195</xdr:rowOff>
    </xdr:to>
    <xdr:cxnSp macro="">
      <xdr:nvCxnSpPr>
        <xdr:cNvPr id="258" name="直線コネクタ 257"/>
        <xdr:cNvCxnSpPr/>
      </xdr:nvCxnSpPr>
      <xdr:spPr>
        <a:xfrm>
          <a:off x="15290800" y="147926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9" name="フローチャート: 判断 258"/>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0" name="テキスト ボックス 259"/>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47978</xdr:rowOff>
    </xdr:from>
    <xdr:to>
      <xdr:col>72</xdr:col>
      <xdr:colOff>203200</xdr:colOff>
      <xdr:row>86</xdr:row>
      <xdr:rowOff>115005</xdr:rowOff>
    </xdr:to>
    <xdr:cxnSp macro="">
      <xdr:nvCxnSpPr>
        <xdr:cNvPr id="261" name="直線コネクタ 260"/>
        <xdr:cNvCxnSpPr/>
      </xdr:nvCxnSpPr>
      <xdr:spPr>
        <a:xfrm flipV="1">
          <a:off x="14401800" y="147926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115005</xdr:rowOff>
    </xdr:from>
    <xdr:to>
      <xdr:col>73</xdr:col>
      <xdr:colOff>44450</xdr:colOff>
      <xdr:row>86</xdr:row>
      <xdr:rowOff>45155</xdr:rowOff>
    </xdr:to>
    <xdr:sp macro="" textlink="">
      <xdr:nvSpPr>
        <xdr:cNvPr id="262" name="フローチャート: 判断 261"/>
        <xdr:cNvSpPr/>
      </xdr:nvSpPr>
      <xdr:spPr>
        <a:xfrm>
          <a:off x="15240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55332</xdr:rowOff>
    </xdr:from>
    <xdr:ext cx="762000" cy="259045"/>
    <xdr:sp macro="" textlink="">
      <xdr:nvSpPr>
        <xdr:cNvPr id="263" name="テキスト ボックス 262"/>
        <xdr:cNvSpPr txBox="1"/>
      </xdr:nvSpPr>
      <xdr:spPr>
        <a:xfrm>
          <a:off x="14909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88195</xdr:rowOff>
    </xdr:from>
    <xdr:to>
      <xdr:col>68</xdr:col>
      <xdr:colOff>152400</xdr:colOff>
      <xdr:row>86</xdr:row>
      <xdr:rowOff>115005</xdr:rowOff>
    </xdr:to>
    <xdr:cxnSp macro="">
      <xdr:nvCxnSpPr>
        <xdr:cNvPr id="264" name="直線コネクタ 263"/>
        <xdr:cNvCxnSpPr/>
      </xdr:nvCxnSpPr>
      <xdr:spPr>
        <a:xfrm>
          <a:off x="13512800" y="148328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5" name="フローチャート: 判断 264"/>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6" name="テキスト ボックス 265"/>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7" name="フローチャート: 判断 266"/>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8" name="テキスト ボックス 267"/>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74" name="楕円 273"/>
        <xdr:cNvSpPr/>
      </xdr:nvSpPr>
      <xdr:spPr>
        <a:xfrm>
          <a:off x="169672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9472</xdr:rowOff>
    </xdr:from>
    <xdr:ext cx="762000" cy="259045"/>
    <xdr:sp macro="" textlink="">
      <xdr:nvSpPr>
        <xdr:cNvPr id="275" name="給与水準   （国との比較）該当値テキスト"/>
        <xdr:cNvSpPr txBox="1"/>
      </xdr:nvSpPr>
      <xdr:spPr>
        <a:xfrm>
          <a:off x="17106900" y="1475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37395</xdr:rowOff>
    </xdr:from>
    <xdr:to>
      <xdr:col>77</xdr:col>
      <xdr:colOff>95250</xdr:colOff>
      <xdr:row>86</xdr:row>
      <xdr:rowOff>138995</xdr:rowOff>
    </xdr:to>
    <xdr:sp macro="" textlink="">
      <xdr:nvSpPr>
        <xdr:cNvPr id="276" name="楕円 275"/>
        <xdr:cNvSpPr/>
      </xdr:nvSpPr>
      <xdr:spPr>
        <a:xfrm>
          <a:off x="16129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123772</xdr:rowOff>
    </xdr:from>
    <xdr:ext cx="736600" cy="259045"/>
    <xdr:sp macro="" textlink="">
      <xdr:nvSpPr>
        <xdr:cNvPr id="277" name="テキスト ボックス 276"/>
        <xdr:cNvSpPr txBox="1"/>
      </xdr:nvSpPr>
      <xdr:spPr>
        <a:xfrm>
          <a:off x="15798800" y="1486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168628</xdr:rowOff>
    </xdr:from>
    <xdr:to>
      <xdr:col>73</xdr:col>
      <xdr:colOff>44450</xdr:colOff>
      <xdr:row>86</xdr:row>
      <xdr:rowOff>98778</xdr:rowOff>
    </xdr:to>
    <xdr:sp macro="" textlink="">
      <xdr:nvSpPr>
        <xdr:cNvPr id="278" name="楕円 277"/>
        <xdr:cNvSpPr/>
      </xdr:nvSpPr>
      <xdr:spPr>
        <a:xfrm>
          <a:off x="15240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83555</xdr:rowOff>
    </xdr:from>
    <xdr:ext cx="762000" cy="259045"/>
    <xdr:sp macro="" textlink="">
      <xdr:nvSpPr>
        <xdr:cNvPr id="279" name="テキスト ボックス 278"/>
        <xdr:cNvSpPr txBox="1"/>
      </xdr:nvSpPr>
      <xdr:spPr>
        <a:xfrm>
          <a:off x="14909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64205</xdr:rowOff>
    </xdr:from>
    <xdr:to>
      <xdr:col>68</xdr:col>
      <xdr:colOff>203200</xdr:colOff>
      <xdr:row>86</xdr:row>
      <xdr:rowOff>165805</xdr:rowOff>
    </xdr:to>
    <xdr:sp macro="" textlink="">
      <xdr:nvSpPr>
        <xdr:cNvPr id="280" name="楕円 279"/>
        <xdr:cNvSpPr/>
      </xdr:nvSpPr>
      <xdr:spPr>
        <a:xfrm>
          <a:off x="14351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150582</xdr:rowOff>
    </xdr:from>
    <xdr:ext cx="762000" cy="259045"/>
    <xdr:sp macro="" textlink="">
      <xdr:nvSpPr>
        <xdr:cNvPr id="281" name="テキスト ボックス 280"/>
        <xdr:cNvSpPr txBox="1"/>
      </xdr:nvSpPr>
      <xdr:spPr>
        <a:xfrm>
          <a:off x="14020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82" name="楕円 281"/>
        <xdr:cNvSpPr/>
      </xdr:nvSpPr>
      <xdr:spPr>
        <a:xfrm>
          <a:off x="13462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83" name="テキスト ボックス 282"/>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合併による市発足以降、退職者の</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補充を原則とした職員数の削減をすすめてきたが、類似団体内では依然として高い数値となっている。市の面積が広大で、類似団体と比較し、支所や出先機関などを多く配置していることから、今後における急減を見込むことが難しい現状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今後においては、公共施設等総合管理計画に基づき施設の集約化も含め、一定の市民サービスを維持しつつ事務事業の効率化を推進し、増え続ける行政需要のなかで適正な定員管理に努める。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94252</xdr:rowOff>
    </xdr:from>
    <xdr:to>
      <xdr:col>81</xdr:col>
      <xdr:colOff>44450</xdr:colOff>
      <xdr:row>67</xdr:row>
      <xdr:rowOff>52433</xdr:rowOff>
    </xdr:to>
    <xdr:cxnSp macro="">
      <xdr:nvCxnSpPr>
        <xdr:cNvPr id="315" name="直線コネクタ 314"/>
        <xdr:cNvCxnSpPr/>
      </xdr:nvCxnSpPr>
      <xdr:spPr>
        <a:xfrm flipV="1">
          <a:off x="17018000" y="10038352"/>
          <a:ext cx="0" cy="1501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24510</xdr:rowOff>
    </xdr:from>
    <xdr:ext cx="762000" cy="259045"/>
    <xdr:sp macro="" textlink="">
      <xdr:nvSpPr>
        <xdr:cNvPr id="316" name="定員管理の状況最小値テキスト"/>
        <xdr:cNvSpPr txBox="1"/>
      </xdr:nvSpPr>
      <xdr:spPr>
        <a:xfrm>
          <a:off x="17106900" y="115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52433</xdr:rowOff>
    </xdr:from>
    <xdr:to>
      <xdr:col>81</xdr:col>
      <xdr:colOff>133350</xdr:colOff>
      <xdr:row>67</xdr:row>
      <xdr:rowOff>52433</xdr:rowOff>
    </xdr:to>
    <xdr:cxnSp macro="">
      <xdr:nvCxnSpPr>
        <xdr:cNvPr id="317" name="直線コネクタ 316"/>
        <xdr:cNvCxnSpPr/>
      </xdr:nvCxnSpPr>
      <xdr:spPr>
        <a:xfrm>
          <a:off x="16929100" y="1153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9179</xdr:rowOff>
    </xdr:from>
    <xdr:ext cx="762000" cy="259045"/>
    <xdr:sp macro="" textlink="">
      <xdr:nvSpPr>
        <xdr:cNvPr id="318"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94252</xdr:rowOff>
    </xdr:from>
    <xdr:to>
      <xdr:col>81</xdr:col>
      <xdr:colOff>133350</xdr:colOff>
      <xdr:row>58</xdr:row>
      <xdr:rowOff>94252</xdr:rowOff>
    </xdr:to>
    <xdr:cxnSp macro="">
      <xdr:nvCxnSpPr>
        <xdr:cNvPr id="319" name="直線コネクタ 318"/>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67763</xdr:rowOff>
    </xdr:from>
    <xdr:to>
      <xdr:col>81</xdr:col>
      <xdr:colOff>44450</xdr:colOff>
      <xdr:row>63</xdr:row>
      <xdr:rowOff>95341</xdr:rowOff>
    </xdr:to>
    <xdr:cxnSp macro="">
      <xdr:nvCxnSpPr>
        <xdr:cNvPr id="320" name="直線コネクタ 319"/>
        <xdr:cNvCxnSpPr/>
      </xdr:nvCxnSpPr>
      <xdr:spPr>
        <a:xfrm>
          <a:off x="16179800" y="10869113"/>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136814</xdr:rowOff>
    </xdr:from>
    <xdr:ext cx="762000" cy="259045"/>
    <xdr:sp macro="" textlink="">
      <xdr:nvSpPr>
        <xdr:cNvPr id="321" name="定員管理の状況平均値テキスト"/>
        <xdr:cNvSpPr txBox="1"/>
      </xdr:nvSpPr>
      <xdr:spPr>
        <a:xfrm>
          <a:off x="17106900" y="10423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2" name="フローチャート: 判断 321"/>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55699</xdr:rowOff>
    </xdr:from>
    <xdr:to>
      <xdr:col>77</xdr:col>
      <xdr:colOff>44450</xdr:colOff>
      <xdr:row>63</xdr:row>
      <xdr:rowOff>67763</xdr:rowOff>
    </xdr:to>
    <xdr:cxnSp macro="">
      <xdr:nvCxnSpPr>
        <xdr:cNvPr id="323" name="直線コネクタ 322"/>
        <xdr:cNvCxnSpPr/>
      </xdr:nvCxnSpPr>
      <xdr:spPr>
        <a:xfrm>
          <a:off x="15290800" y="10857049"/>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4" name="フローチャート: 判断 323"/>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58890</xdr:rowOff>
    </xdr:from>
    <xdr:ext cx="736600" cy="259045"/>
    <xdr:sp macro="" textlink="">
      <xdr:nvSpPr>
        <xdr:cNvPr id="325" name="テキスト ボックス 324"/>
        <xdr:cNvSpPr txBox="1"/>
      </xdr:nvSpPr>
      <xdr:spPr>
        <a:xfrm>
          <a:off x="15798800" y="10345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33292</xdr:rowOff>
    </xdr:from>
    <xdr:to>
      <xdr:col>72</xdr:col>
      <xdr:colOff>203200</xdr:colOff>
      <xdr:row>63</xdr:row>
      <xdr:rowOff>55699</xdr:rowOff>
    </xdr:to>
    <xdr:cxnSp macro="">
      <xdr:nvCxnSpPr>
        <xdr:cNvPr id="326" name="直線コネクタ 325"/>
        <xdr:cNvCxnSpPr/>
      </xdr:nvCxnSpPr>
      <xdr:spPr>
        <a:xfrm>
          <a:off x="14401800" y="10834642"/>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149588</xdr:rowOff>
    </xdr:from>
    <xdr:to>
      <xdr:col>73</xdr:col>
      <xdr:colOff>44450</xdr:colOff>
      <xdr:row>62</xdr:row>
      <xdr:rowOff>79738</xdr:rowOff>
    </xdr:to>
    <xdr:sp macro="" textlink="">
      <xdr:nvSpPr>
        <xdr:cNvPr id="327" name="フローチャート: 判断 326"/>
        <xdr:cNvSpPr/>
      </xdr:nvSpPr>
      <xdr:spPr>
        <a:xfrm>
          <a:off x="15240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89915</xdr:rowOff>
    </xdr:from>
    <xdr:ext cx="762000" cy="259045"/>
    <xdr:sp macro="" textlink="">
      <xdr:nvSpPr>
        <xdr:cNvPr id="328" name="テキスト ボックス 327"/>
        <xdr:cNvSpPr txBox="1"/>
      </xdr:nvSpPr>
      <xdr:spPr>
        <a:xfrm>
          <a:off x="14909800" y="1037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19503</xdr:rowOff>
    </xdr:from>
    <xdr:to>
      <xdr:col>68</xdr:col>
      <xdr:colOff>152400</xdr:colOff>
      <xdr:row>63</xdr:row>
      <xdr:rowOff>33292</xdr:rowOff>
    </xdr:to>
    <xdr:cxnSp macro="">
      <xdr:nvCxnSpPr>
        <xdr:cNvPr id="329" name="直線コネクタ 328"/>
        <xdr:cNvCxnSpPr/>
      </xdr:nvCxnSpPr>
      <xdr:spPr>
        <a:xfrm>
          <a:off x="13512800" y="10820853"/>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136706</xdr:rowOff>
    </xdr:from>
    <xdr:to>
      <xdr:col>68</xdr:col>
      <xdr:colOff>203200</xdr:colOff>
      <xdr:row>63</xdr:row>
      <xdr:rowOff>66856</xdr:rowOff>
    </xdr:to>
    <xdr:sp macro="" textlink="">
      <xdr:nvSpPr>
        <xdr:cNvPr id="330" name="フローチャート: 判断 329"/>
        <xdr:cNvSpPr/>
      </xdr:nvSpPr>
      <xdr:spPr>
        <a:xfrm>
          <a:off x="14351000" y="1076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77033</xdr:rowOff>
    </xdr:from>
    <xdr:ext cx="762000" cy="259045"/>
    <xdr:sp macro="" textlink="">
      <xdr:nvSpPr>
        <xdr:cNvPr id="331" name="テキスト ボックス 330"/>
        <xdr:cNvSpPr txBox="1"/>
      </xdr:nvSpPr>
      <xdr:spPr>
        <a:xfrm>
          <a:off x="14020800" y="1053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124641</xdr:rowOff>
    </xdr:from>
    <xdr:to>
      <xdr:col>64</xdr:col>
      <xdr:colOff>152400</xdr:colOff>
      <xdr:row>63</xdr:row>
      <xdr:rowOff>54791</xdr:rowOff>
    </xdr:to>
    <xdr:sp macro="" textlink="">
      <xdr:nvSpPr>
        <xdr:cNvPr id="332" name="フローチャート: 判断 331"/>
        <xdr:cNvSpPr/>
      </xdr:nvSpPr>
      <xdr:spPr>
        <a:xfrm>
          <a:off x="13462000" y="1075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64968</xdr:rowOff>
    </xdr:from>
    <xdr:ext cx="762000" cy="259045"/>
    <xdr:sp macro="" textlink="">
      <xdr:nvSpPr>
        <xdr:cNvPr id="333" name="テキスト ボックス 332"/>
        <xdr:cNvSpPr txBox="1"/>
      </xdr:nvSpPr>
      <xdr:spPr>
        <a:xfrm>
          <a:off x="13131800" y="1052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44541</xdr:rowOff>
    </xdr:from>
    <xdr:to>
      <xdr:col>81</xdr:col>
      <xdr:colOff>95250</xdr:colOff>
      <xdr:row>63</xdr:row>
      <xdr:rowOff>146141</xdr:rowOff>
    </xdr:to>
    <xdr:sp macro="" textlink="">
      <xdr:nvSpPr>
        <xdr:cNvPr id="339" name="楕円 338"/>
        <xdr:cNvSpPr/>
      </xdr:nvSpPr>
      <xdr:spPr>
        <a:xfrm>
          <a:off x="16967200" y="1084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16618</xdr:rowOff>
    </xdr:from>
    <xdr:ext cx="762000" cy="259045"/>
    <xdr:sp macro="" textlink="">
      <xdr:nvSpPr>
        <xdr:cNvPr id="340" name="定員管理の状況該当値テキスト"/>
        <xdr:cNvSpPr txBox="1"/>
      </xdr:nvSpPr>
      <xdr:spPr>
        <a:xfrm>
          <a:off x="17106900" y="10817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16963</xdr:rowOff>
    </xdr:from>
    <xdr:to>
      <xdr:col>77</xdr:col>
      <xdr:colOff>95250</xdr:colOff>
      <xdr:row>63</xdr:row>
      <xdr:rowOff>118563</xdr:rowOff>
    </xdr:to>
    <xdr:sp macro="" textlink="">
      <xdr:nvSpPr>
        <xdr:cNvPr id="341" name="楕円 340"/>
        <xdr:cNvSpPr/>
      </xdr:nvSpPr>
      <xdr:spPr>
        <a:xfrm>
          <a:off x="16129000" y="108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103340</xdr:rowOff>
    </xdr:from>
    <xdr:ext cx="736600" cy="259045"/>
    <xdr:sp macro="" textlink="">
      <xdr:nvSpPr>
        <xdr:cNvPr id="342" name="テキスト ボックス 341"/>
        <xdr:cNvSpPr txBox="1"/>
      </xdr:nvSpPr>
      <xdr:spPr>
        <a:xfrm>
          <a:off x="15798800" y="10904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4899</xdr:rowOff>
    </xdr:from>
    <xdr:to>
      <xdr:col>73</xdr:col>
      <xdr:colOff>44450</xdr:colOff>
      <xdr:row>63</xdr:row>
      <xdr:rowOff>106499</xdr:rowOff>
    </xdr:to>
    <xdr:sp macro="" textlink="">
      <xdr:nvSpPr>
        <xdr:cNvPr id="343" name="楕円 342"/>
        <xdr:cNvSpPr/>
      </xdr:nvSpPr>
      <xdr:spPr>
        <a:xfrm>
          <a:off x="15240000" y="1080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91276</xdr:rowOff>
    </xdr:from>
    <xdr:ext cx="762000" cy="259045"/>
    <xdr:sp macro="" textlink="">
      <xdr:nvSpPr>
        <xdr:cNvPr id="344" name="テキスト ボックス 343"/>
        <xdr:cNvSpPr txBox="1"/>
      </xdr:nvSpPr>
      <xdr:spPr>
        <a:xfrm>
          <a:off x="14909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153942</xdr:rowOff>
    </xdr:from>
    <xdr:to>
      <xdr:col>68</xdr:col>
      <xdr:colOff>203200</xdr:colOff>
      <xdr:row>63</xdr:row>
      <xdr:rowOff>84092</xdr:rowOff>
    </xdr:to>
    <xdr:sp macro="" textlink="">
      <xdr:nvSpPr>
        <xdr:cNvPr id="345" name="楕円 344"/>
        <xdr:cNvSpPr/>
      </xdr:nvSpPr>
      <xdr:spPr>
        <a:xfrm>
          <a:off x="14351000" y="1078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68869</xdr:rowOff>
    </xdr:from>
    <xdr:ext cx="762000" cy="259045"/>
    <xdr:sp macro="" textlink="">
      <xdr:nvSpPr>
        <xdr:cNvPr id="346" name="テキスト ボックス 345"/>
        <xdr:cNvSpPr txBox="1"/>
      </xdr:nvSpPr>
      <xdr:spPr>
        <a:xfrm>
          <a:off x="14020800" y="1087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140153</xdr:rowOff>
    </xdr:from>
    <xdr:to>
      <xdr:col>64</xdr:col>
      <xdr:colOff>152400</xdr:colOff>
      <xdr:row>63</xdr:row>
      <xdr:rowOff>70303</xdr:rowOff>
    </xdr:to>
    <xdr:sp macro="" textlink="">
      <xdr:nvSpPr>
        <xdr:cNvPr id="347" name="楕円 346"/>
        <xdr:cNvSpPr/>
      </xdr:nvSpPr>
      <xdr:spPr>
        <a:xfrm>
          <a:off x="13462000" y="1077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55080</xdr:rowOff>
    </xdr:from>
    <xdr:ext cx="762000" cy="259045"/>
    <xdr:sp macro="" textlink="">
      <xdr:nvSpPr>
        <xdr:cNvPr id="348" name="テキスト ボックス 347"/>
        <xdr:cNvSpPr txBox="1"/>
      </xdr:nvSpPr>
      <xdr:spPr>
        <a:xfrm>
          <a:off x="13131800" y="1085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繰上償還の実施の影響が大きく、実質公債費比率は昨年度より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％改善したものの、過去の建設事業に対する借入金や、地理的な要因により上下水道などの生活基盤整備に係る事業費が嵩むことが影響し、類似団体平均より高い数値となっている。</a:t>
          </a:r>
        </a:p>
        <a:p>
          <a:r>
            <a:rPr kumimoji="1" lang="ja-JP" altLang="en-US" sz="1300">
              <a:latin typeface="ＭＳ Ｐゴシック" panose="020B0600070205080204" pitchFamily="50" charset="-128"/>
              <a:ea typeface="ＭＳ Ｐゴシック" panose="020B0600070205080204" pitchFamily="50" charset="-128"/>
            </a:rPr>
            <a:t>　今後は、繰上償還の影響により３年程度の改善傾向が続く見込みであるが、公共施設の集約化による複合施設建設事業や中学校大規模改修などの大型事業が控えているため、引き続き公債費負担の適正管理に取り組む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44</xdr:row>
      <xdr:rowOff>108796</xdr:rowOff>
    </xdr:to>
    <xdr:cxnSp macro="">
      <xdr:nvCxnSpPr>
        <xdr:cNvPr id="377" name="直線コネクタ 376"/>
        <xdr:cNvCxnSpPr/>
      </xdr:nvCxnSpPr>
      <xdr:spPr>
        <a:xfrm flipV="1">
          <a:off x="17018000" y="6148493"/>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80873</xdr:rowOff>
    </xdr:from>
    <xdr:ext cx="762000" cy="259045"/>
    <xdr:sp macro="" textlink="">
      <xdr:nvSpPr>
        <xdr:cNvPr id="378" name="公債費負担の状況最小値テキスト"/>
        <xdr:cNvSpPr txBox="1"/>
      </xdr:nvSpPr>
      <xdr:spPr>
        <a:xfrm>
          <a:off x="17106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108796</xdr:rowOff>
    </xdr:from>
    <xdr:to>
      <xdr:col>81</xdr:col>
      <xdr:colOff>133350</xdr:colOff>
      <xdr:row>44</xdr:row>
      <xdr:rowOff>108796</xdr:rowOff>
    </xdr:to>
    <xdr:cxnSp macro="">
      <xdr:nvCxnSpPr>
        <xdr:cNvPr id="379" name="直線コネクタ 378"/>
        <xdr:cNvCxnSpPr/>
      </xdr:nvCxnSpPr>
      <xdr:spPr>
        <a:xfrm>
          <a:off x="16929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57573</xdr:rowOff>
    </xdr:from>
    <xdr:to>
      <xdr:col>81</xdr:col>
      <xdr:colOff>44450</xdr:colOff>
      <xdr:row>42</xdr:row>
      <xdr:rowOff>146050</xdr:rowOff>
    </xdr:to>
    <xdr:cxnSp macro="">
      <xdr:nvCxnSpPr>
        <xdr:cNvPr id="382" name="直線コネクタ 381"/>
        <xdr:cNvCxnSpPr/>
      </xdr:nvCxnSpPr>
      <xdr:spPr>
        <a:xfrm flipV="1">
          <a:off x="16179800" y="725847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68597</xdr:rowOff>
    </xdr:from>
    <xdr:ext cx="762000" cy="259045"/>
    <xdr:sp macro="" textlink="">
      <xdr:nvSpPr>
        <xdr:cNvPr id="383" name="公債費負担の状況平均値テキスト"/>
        <xdr:cNvSpPr txBox="1"/>
      </xdr:nvSpPr>
      <xdr:spPr>
        <a:xfrm>
          <a:off x="17106900" y="675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84" name="フローチャート: 判断 383"/>
        <xdr:cNvSpPr/>
      </xdr:nvSpPr>
      <xdr:spPr>
        <a:xfrm>
          <a:off x="16967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146050</xdr:rowOff>
    </xdr:from>
    <xdr:to>
      <xdr:col>77</xdr:col>
      <xdr:colOff>44450</xdr:colOff>
      <xdr:row>43</xdr:row>
      <xdr:rowOff>14817</xdr:rowOff>
    </xdr:to>
    <xdr:cxnSp macro="">
      <xdr:nvCxnSpPr>
        <xdr:cNvPr id="385" name="直線コネクタ 384"/>
        <xdr:cNvCxnSpPr/>
      </xdr:nvCxnSpPr>
      <xdr:spPr>
        <a:xfrm flipV="1">
          <a:off x="15290800" y="73469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6" name="フローチャート: 判断 385"/>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87" name="テキスト ボックス 386"/>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14817</xdr:rowOff>
    </xdr:from>
    <xdr:to>
      <xdr:col>72</xdr:col>
      <xdr:colOff>203200</xdr:colOff>
      <xdr:row>43</xdr:row>
      <xdr:rowOff>22860</xdr:rowOff>
    </xdr:to>
    <xdr:cxnSp macro="">
      <xdr:nvCxnSpPr>
        <xdr:cNvPr id="388" name="直線コネクタ 387"/>
        <xdr:cNvCxnSpPr/>
      </xdr:nvCxnSpPr>
      <xdr:spPr>
        <a:xfrm flipV="1">
          <a:off x="14401800" y="73871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9" name="フローチャート: 判断 388"/>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0" name="テキスト ボックス 389"/>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22860</xdr:rowOff>
    </xdr:from>
    <xdr:to>
      <xdr:col>68</xdr:col>
      <xdr:colOff>152400</xdr:colOff>
      <xdr:row>43</xdr:row>
      <xdr:rowOff>143510</xdr:rowOff>
    </xdr:to>
    <xdr:cxnSp macro="">
      <xdr:nvCxnSpPr>
        <xdr:cNvPr id="391" name="直線コネクタ 390"/>
        <xdr:cNvCxnSpPr/>
      </xdr:nvCxnSpPr>
      <xdr:spPr>
        <a:xfrm flipV="1">
          <a:off x="13512800" y="73952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2" name="フローチャート: 判断 391"/>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3" name="テキスト ボックス 392"/>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4" name="フローチャート: 判断 393"/>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395" name="テキスト ボックス 394"/>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6773</xdr:rowOff>
    </xdr:from>
    <xdr:to>
      <xdr:col>81</xdr:col>
      <xdr:colOff>95250</xdr:colOff>
      <xdr:row>42</xdr:row>
      <xdr:rowOff>108373</xdr:rowOff>
    </xdr:to>
    <xdr:sp macro="" textlink="">
      <xdr:nvSpPr>
        <xdr:cNvPr id="401" name="楕円 400"/>
        <xdr:cNvSpPr/>
      </xdr:nvSpPr>
      <xdr:spPr>
        <a:xfrm>
          <a:off x="169672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150300</xdr:rowOff>
    </xdr:from>
    <xdr:ext cx="762000" cy="259045"/>
    <xdr:sp macro="" textlink="">
      <xdr:nvSpPr>
        <xdr:cNvPr id="402" name="公債費負担の状況該当値テキスト"/>
        <xdr:cNvSpPr txBox="1"/>
      </xdr:nvSpPr>
      <xdr:spPr>
        <a:xfrm>
          <a:off x="17106900" y="717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95250</xdr:rowOff>
    </xdr:from>
    <xdr:to>
      <xdr:col>77</xdr:col>
      <xdr:colOff>95250</xdr:colOff>
      <xdr:row>43</xdr:row>
      <xdr:rowOff>25400</xdr:rowOff>
    </xdr:to>
    <xdr:sp macro="" textlink="">
      <xdr:nvSpPr>
        <xdr:cNvPr id="403" name="楕円 402"/>
        <xdr:cNvSpPr/>
      </xdr:nvSpPr>
      <xdr:spPr>
        <a:xfrm>
          <a:off x="16129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10177</xdr:rowOff>
    </xdr:from>
    <xdr:ext cx="736600" cy="259045"/>
    <xdr:sp macro="" textlink="">
      <xdr:nvSpPr>
        <xdr:cNvPr id="404" name="テキスト ボックス 403"/>
        <xdr:cNvSpPr txBox="1"/>
      </xdr:nvSpPr>
      <xdr:spPr>
        <a:xfrm>
          <a:off x="15798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135467</xdr:rowOff>
    </xdr:from>
    <xdr:to>
      <xdr:col>73</xdr:col>
      <xdr:colOff>44450</xdr:colOff>
      <xdr:row>43</xdr:row>
      <xdr:rowOff>65617</xdr:rowOff>
    </xdr:to>
    <xdr:sp macro="" textlink="">
      <xdr:nvSpPr>
        <xdr:cNvPr id="405" name="楕円 404"/>
        <xdr:cNvSpPr/>
      </xdr:nvSpPr>
      <xdr:spPr>
        <a:xfrm>
          <a:off x="15240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50394</xdr:rowOff>
    </xdr:from>
    <xdr:ext cx="762000" cy="259045"/>
    <xdr:sp macro="" textlink="">
      <xdr:nvSpPr>
        <xdr:cNvPr id="406" name="テキスト ボックス 405"/>
        <xdr:cNvSpPr txBox="1"/>
      </xdr:nvSpPr>
      <xdr:spPr>
        <a:xfrm>
          <a:off x="14909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143510</xdr:rowOff>
    </xdr:from>
    <xdr:to>
      <xdr:col>68</xdr:col>
      <xdr:colOff>203200</xdr:colOff>
      <xdr:row>43</xdr:row>
      <xdr:rowOff>73660</xdr:rowOff>
    </xdr:to>
    <xdr:sp macro="" textlink="">
      <xdr:nvSpPr>
        <xdr:cNvPr id="407" name="楕円 406"/>
        <xdr:cNvSpPr/>
      </xdr:nvSpPr>
      <xdr:spPr>
        <a:xfrm>
          <a:off x="14351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58437</xdr:rowOff>
    </xdr:from>
    <xdr:ext cx="762000" cy="259045"/>
    <xdr:sp macro="" textlink="">
      <xdr:nvSpPr>
        <xdr:cNvPr id="408" name="テキスト ボックス 407"/>
        <xdr:cNvSpPr txBox="1"/>
      </xdr:nvSpPr>
      <xdr:spPr>
        <a:xfrm>
          <a:off x="14020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92710</xdr:rowOff>
    </xdr:from>
    <xdr:to>
      <xdr:col>64</xdr:col>
      <xdr:colOff>152400</xdr:colOff>
      <xdr:row>44</xdr:row>
      <xdr:rowOff>22860</xdr:rowOff>
    </xdr:to>
    <xdr:sp macro="" textlink="">
      <xdr:nvSpPr>
        <xdr:cNvPr id="409" name="楕円 408"/>
        <xdr:cNvSpPr/>
      </xdr:nvSpPr>
      <xdr:spPr>
        <a:xfrm>
          <a:off x="13462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7637</xdr:rowOff>
    </xdr:from>
    <xdr:ext cx="762000" cy="259045"/>
    <xdr:sp macro="" textlink="">
      <xdr:nvSpPr>
        <xdr:cNvPr id="410" name="テキスト ボックス 409"/>
        <xdr:cNvSpPr txBox="1"/>
      </xdr:nvSpPr>
      <xdr:spPr>
        <a:xfrm>
          <a:off x="13131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積極的な繰上償還の実施（約</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億円）や公営企業債の発行抑制により地方債残高が減少したものの、小中学校の施設整備や河川公園の整備など大型事業の実施に伴い借入金が増加したため、比率は昨年度から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すると、依然将来負担額が大きい状況にあり、今後においては引き続き地方債の発行抑制、発行する場合は交付税算入率の高い有利な地方債の活用および過去の借入金の積極的な繰上償還により、比率の抑制とさらなる財政の健全化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19092</xdr:rowOff>
    </xdr:to>
    <xdr:cxnSp macro="">
      <xdr:nvCxnSpPr>
        <xdr:cNvPr id="439" name="直線コネクタ 438"/>
        <xdr:cNvCxnSpPr/>
      </xdr:nvCxnSpPr>
      <xdr:spPr>
        <a:xfrm flipV="1">
          <a:off x="17018000" y="2370667"/>
          <a:ext cx="0" cy="1591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162619</xdr:rowOff>
    </xdr:from>
    <xdr:ext cx="762000" cy="259045"/>
    <xdr:sp macro="" textlink="">
      <xdr:nvSpPr>
        <xdr:cNvPr id="440" name="将来負担の状況最小値テキスト"/>
        <xdr:cNvSpPr txBox="1"/>
      </xdr:nvSpPr>
      <xdr:spPr>
        <a:xfrm>
          <a:off x="17106900" y="393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19092</xdr:rowOff>
    </xdr:from>
    <xdr:to>
      <xdr:col>81</xdr:col>
      <xdr:colOff>133350</xdr:colOff>
      <xdr:row>23</xdr:row>
      <xdr:rowOff>19092</xdr:rowOff>
    </xdr:to>
    <xdr:cxnSp macro="">
      <xdr:nvCxnSpPr>
        <xdr:cNvPr id="441" name="直線コネクタ 440"/>
        <xdr:cNvCxnSpPr/>
      </xdr:nvCxnSpPr>
      <xdr:spPr>
        <a:xfrm>
          <a:off x="16929100" y="3962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2710</xdr:rowOff>
    </xdr:from>
    <xdr:to>
      <xdr:col>81</xdr:col>
      <xdr:colOff>44450</xdr:colOff>
      <xdr:row>19</xdr:row>
      <xdr:rowOff>6731</xdr:rowOff>
    </xdr:to>
    <xdr:cxnSp macro="">
      <xdr:nvCxnSpPr>
        <xdr:cNvPr id="444" name="直線コネクタ 443"/>
        <xdr:cNvCxnSpPr/>
      </xdr:nvCxnSpPr>
      <xdr:spPr>
        <a:xfrm>
          <a:off x="16179800" y="3260260"/>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38794</xdr:rowOff>
    </xdr:from>
    <xdr:ext cx="762000" cy="259045"/>
    <xdr:sp macro="" textlink="">
      <xdr:nvSpPr>
        <xdr:cNvPr id="445" name="将来負担の状況平均値テキスト"/>
        <xdr:cNvSpPr txBox="1"/>
      </xdr:nvSpPr>
      <xdr:spPr>
        <a:xfrm>
          <a:off x="17106900" y="2610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22267</xdr:rowOff>
    </xdr:from>
    <xdr:to>
      <xdr:col>81</xdr:col>
      <xdr:colOff>95250</xdr:colOff>
      <xdr:row>16</xdr:row>
      <xdr:rowOff>123867</xdr:rowOff>
    </xdr:to>
    <xdr:sp macro="" textlink="">
      <xdr:nvSpPr>
        <xdr:cNvPr id="446" name="フローチャート: 判断 445"/>
        <xdr:cNvSpPr/>
      </xdr:nvSpPr>
      <xdr:spPr>
        <a:xfrm>
          <a:off x="169672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2710</xdr:rowOff>
    </xdr:from>
    <xdr:to>
      <xdr:col>77</xdr:col>
      <xdr:colOff>44450</xdr:colOff>
      <xdr:row>19</xdr:row>
      <xdr:rowOff>100838</xdr:rowOff>
    </xdr:to>
    <xdr:cxnSp macro="">
      <xdr:nvCxnSpPr>
        <xdr:cNvPr id="447" name="直線コネクタ 446"/>
        <xdr:cNvCxnSpPr/>
      </xdr:nvCxnSpPr>
      <xdr:spPr>
        <a:xfrm flipV="1">
          <a:off x="15290800" y="3260260"/>
          <a:ext cx="889000" cy="9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168783</xdr:rowOff>
    </xdr:from>
    <xdr:to>
      <xdr:col>77</xdr:col>
      <xdr:colOff>95250</xdr:colOff>
      <xdr:row>16</xdr:row>
      <xdr:rowOff>98933</xdr:rowOff>
    </xdr:to>
    <xdr:sp macro="" textlink="">
      <xdr:nvSpPr>
        <xdr:cNvPr id="448" name="フローチャート: 判断 447"/>
        <xdr:cNvSpPr/>
      </xdr:nvSpPr>
      <xdr:spPr>
        <a:xfrm>
          <a:off x="16129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109110</xdr:rowOff>
    </xdr:from>
    <xdr:ext cx="736600" cy="259045"/>
    <xdr:sp macro="" textlink="">
      <xdr:nvSpPr>
        <xdr:cNvPr id="449" name="テキスト ボックス 448"/>
        <xdr:cNvSpPr txBox="1"/>
      </xdr:nvSpPr>
      <xdr:spPr>
        <a:xfrm>
          <a:off x="15798800" y="2509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100838</xdr:rowOff>
    </xdr:from>
    <xdr:to>
      <xdr:col>72</xdr:col>
      <xdr:colOff>203200</xdr:colOff>
      <xdr:row>20</xdr:row>
      <xdr:rowOff>39582</xdr:rowOff>
    </xdr:to>
    <xdr:cxnSp macro="">
      <xdr:nvCxnSpPr>
        <xdr:cNvPr id="450" name="直線コネクタ 449"/>
        <xdr:cNvCxnSpPr/>
      </xdr:nvCxnSpPr>
      <xdr:spPr>
        <a:xfrm flipV="1">
          <a:off x="14401800" y="3358388"/>
          <a:ext cx="889000" cy="11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33528</xdr:rowOff>
    </xdr:from>
    <xdr:to>
      <xdr:col>73</xdr:col>
      <xdr:colOff>44450</xdr:colOff>
      <xdr:row>16</xdr:row>
      <xdr:rowOff>135128</xdr:rowOff>
    </xdr:to>
    <xdr:sp macro="" textlink="">
      <xdr:nvSpPr>
        <xdr:cNvPr id="451" name="フローチャート: 判断 450"/>
        <xdr:cNvSpPr/>
      </xdr:nvSpPr>
      <xdr:spPr>
        <a:xfrm>
          <a:off x="15240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145305</xdr:rowOff>
    </xdr:from>
    <xdr:ext cx="762000" cy="259045"/>
    <xdr:sp macro="" textlink="">
      <xdr:nvSpPr>
        <xdr:cNvPr id="452" name="テキスト ボックス 451"/>
        <xdr:cNvSpPr txBox="1"/>
      </xdr:nvSpPr>
      <xdr:spPr>
        <a:xfrm>
          <a:off x="14909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39582</xdr:rowOff>
    </xdr:from>
    <xdr:to>
      <xdr:col>68</xdr:col>
      <xdr:colOff>152400</xdr:colOff>
      <xdr:row>20</xdr:row>
      <xdr:rowOff>107146</xdr:rowOff>
    </xdr:to>
    <xdr:cxnSp macro="">
      <xdr:nvCxnSpPr>
        <xdr:cNvPr id="453" name="直線コネクタ 452"/>
        <xdr:cNvCxnSpPr/>
      </xdr:nvCxnSpPr>
      <xdr:spPr>
        <a:xfrm flipV="1">
          <a:off x="13512800" y="346858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139023</xdr:rowOff>
    </xdr:from>
    <xdr:to>
      <xdr:col>68</xdr:col>
      <xdr:colOff>203200</xdr:colOff>
      <xdr:row>16</xdr:row>
      <xdr:rowOff>69173</xdr:rowOff>
    </xdr:to>
    <xdr:sp macro="" textlink="">
      <xdr:nvSpPr>
        <xdr:cNvPr id="454" name="フローチャート: 判断 453"/>
        <xdr:cNvSpPr/>
      </xdr:nvSpPr>
      <xdr:spPr>
        <a:xfrm>
          <a:off x="14351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79350</xdr:rowOff>
    </xdr:from>
    <xdr:ext cx="762000" cy="259045"/>
    <xdr:sp macro="" textlink="">
      <xdr:nvSpPr>
        <xdr:cNvPr id="455" name="テキスト ボックス 454"/>
        <xdr:cNvSpPr txBox="1"/>
      </xdr:nvSpPr>
      <xdr:spPr>
        <a:xfrm>
          <a:off x="14020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1355</xdr:rowOff>
    </xdr:from>
    <xdr:to>
      <xdr:col>64</xdr:col>
      <xdr:colOff>152400</xdr:colOff>
      <xdr:row>16</xdr:row>
      <xdr:rowOff>102955</xdr:rowOff>
    </xdr:to>
    <xdr:sp macro="" textlink="">
      <xdr:nvSpPr>
        <xdr:cNvPr id="456" name="フローチャート: 判断 455"/>
        <xdr:cNvSpPr/>
      </xdr:nvSpPr>
      <xdr:spPr>
        <a:xfrm>
          <a:off x="13462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113132</xdr:rowOff>
    </xdr:from>
    <xdr:ext cx="762000" cy="259045"/>
    <xdr:sp macro="" textlink="">
      <xdr:nvSpPr>
        <xdr:cNvPr id="457" name="テキスト ボックス 456"/>
        <xdr:cNvSpPr txBox="1"/>
      </xdr:nvSpPr>
      <xdr:spPr>
        <a:xfrm>
          <a:off x="13131800" y="251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127381</xdr:rowOff>
    </xdr:from>
    <xdr:to>
      <xdr:col>81</xdr:col>
      <xdr:colOff>95250</xdr:colOff>
      <xdr:row>19</xdr:row>
      <xdr:rowOff>57531</xdr:rowOff>
    </xdr:to>
    <xdr:sp macro="" textlink="">
      <xdr:nvSpPr>
        <xdr:cNvPr id="463" name="楕円 462"/>
        <xdr:cNvSpPr/>
      </xdr:nvSpPr>
      <xdr:spPr>
        <a:xfrm>
          <a:off x="16967200" y="321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99458</xdr:rowOff>
    </xdr:from>
    <xdr:ext cx="762000" cy="259045"/>
    <xdr:sp macro="" textlink="">
      <xdr:nvSpPr>
        <xdr:cNvPr id="464" name="将来負担の状況該当値テキスト"/>
        <xdr:cNvSpPr txBox="1"/>
      </xdr:nvSpPr>
      <xdr:spPr>
        <a:xfrm>
          <a:off x="17106900" y="3185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123359</xdr:rowOff>
    </xdr:from>
    <xdr:to>
      <xdr:col>77</xdr:col>
      <xdr:colOff>95250</xdr:colOff>
      <xdr:row>19</xdr:row>
      <xdr:rowOff>53509</xdr:rowOff>
    </xdr:to>
    <xdr:sp macro="" textlink="">
      <xdr:nvSpPr>
        <xdr:cNvPr id="465" name="楕円 464"/>
        <xdr:cNvSpPr/>
      </xdr:nvSpPr>
      <xdr:spPr>
        <a:xfrm>
          <a:off x="16129000" y="320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38287</xdr:rowOff>
    </xdr:from>
    <xdr:ext cx="736600" cy="259045"/>
    <xdr:sp macro="" textlink="">
      <xdr:nvSpPr>
        <xdr:cNvPr id="466" name="テキスト ボックス 465"/>
        <xdr:cNvSpPr txBox="1"/>
      </xdr:nvSpPr>
      <xdr:spPr>
        <a:xfrm>
          <a:off x="15798800" y="329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50038</xdr:rowOff>
    </xdr:from>
    <xdr:to>
      <xdr:col>73</xdr:col>
      <xdr:colOff>44450</xdr:colOff>
      <xdr:row>19</xdr:row>
      <xdr:rowOff>151638</xdr:rowOff>
    </xdr:to>
    <xdr:sp macro="" textlink="">
      <xdr:nvSpPr>
        <xdr:cNvPr id="467" name="楕円 466"/>
        <xdr:cNvSpPr/>
      </xdr:nvSpPr>
      <xdr:spPr>
        <a:xfrm>
          <a:off x="15240000" y="330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136415</xdr:rowOff>
    </xdr:from>
    <xdr:ext cx="762000" cy="259045"/>
    <xdr:sp macro="" textlink="">
      <xdr:nvSpPr>
        <xdr:cNvPr id="468" name="テキスト ボックス 467"/>
        <xdr:cNvSpPr txBox="1"/>
      </xdr:nvSpPr>
      <xdr:spPr>
        <a:xfrm>
          <a:off x="14909800" y="339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160232</xdr:rowOff>
    </xdr:from>
    <xdr:to>
      <xdr:col>68</xdr:col>
      <xdr:colOff>203200</xdr:colOff>
      <xdr:row>20</xdr:row>
      <xdr:rowOff>90382</xdr:rowOff>
    </xdr:to>
    <xdr:sp macro="" textlink="">
      <xdr:nvSpPr>
        <xdr:cNvPr id="469" name="楕円 468"/>
        <xdr:cNvSpPr/>
      </xdr:nvSpPr>
      <xdr:spPr>
        <a:xfrm>
          <a:off x="14351000" y="341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75159</xdr:rowOff>
    </xdr:from>
    <xdr:ext cx="762000" cy="259045"/>
    <xdr:sp macro="" textlink="">
      <xdr:nvSpPr>
        <xdr:cNvPr id="470" name="テキスト ボックス 469"/>
        <xdr:cNvSpPr txBox="1"/>
      </xdr:nvSpPr>
      <xdr:spPr>
        <a:xfrm>
          <a:off x="14020800" y="3504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56346</xdr:rowOff>
    </xdr:from>
    <xdr:to>
      <xdr:col>64</xdr:col>
      <xdr:colOff>152400</xdr:colOff>
      <xdr:row>20</xdr:row>
      <xdr:rowOff>157946</xdr:rowOff>
    </xdr:to>
    <xdr:sp macro="" textlink="">
      <xdr:nvSpPr>
        <xdr:cNvPr id="471" name="楕円 470"/>
        <xdr:cNvSpPr/>
      </xdr:nvSpPr>
      <xdr:spPr>
        <a:xfrm>
          <a:off x="13462000" y="348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142723</xdr:rowOff>
    </xdr:from>
    <xdr:ext cx="762000" cy="259045"/>
    <xdr:sp macro="" textlink="">
      <xdr:nvSpPr>
        <xdr:cNvPr id="472" name="テキスト ボックス 471"/>
        <xdr:cNvSpPr txBox="1"/>
      </xdr:nvSpPr>
      <xdr:spPr>
        <a:xfrm>
          <a:off x="13131800" y="357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38,669
38,480
658.54
24,420,769
23,900,045
447,697
14,887,644
30,257,785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経常一般財源に占める人件費の割合は、普通交付税の減（約</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億円）の影響により前年度より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％増加したものの、全国平均</a:t>
          </a:r>
          <a:r>
            <a:rPr kumimoji="1" lang="en-US" altLang="ja-JP" sz="1300">
              <a:latin typeface="ＭＳ Ｐゴシック" panose="020B0600070205080204" pitchFamily="50" charset="-128"/>
              <a:ea typeface="ＭＳ Ｐゴシック" panose="020B0600070205080204" pitchFamily="50" charset="-128"/>
            </a:rPr>
            <a:t>25.6</a:t>
          </a:r>
          <a:r>
            <a:rPr kumimoji="1" lang="ja-JP" altLang="en-US" sz="1300">
              <a:latin typeface="ＭＳ Ｐゴシック" panose="020B0600070205080204" pitchFamily="50" charset="-128"/>
              <a:ea typeface="ＭＳ Ｐゴシック" panose="020B0600070205080204" pitchFamily="50" charset="-128"/>
            </a:rPr>
            <a:t>％および兵庫県平均</a:t>
          </a:r>
          <a:r>
            <a:rPr kumimoji="1" lang="en-US" altLang="ja-JP" sz="1300">
              <a:latin typeface="ＭＳ Ｐゴシック" panose="020B0600070205080204" pitchFamily="50" charset="-128"/>
              <a:ea typeface="ＭＳ Ｐゴシック" panose="020B0600070205080204" pitchFamily="50" charset="-128"/>
            </a:rPr>
            <a:t>28.0</a:t>
          </a:r>
          <a:r>
            <a:rPr kumimoji="1" lang="ja-JP" altLang="en-US" sz="1300">
              <a:latin typeface="ＭＳ Ｐゴシック" panose="020B0600070205080204" pitchFamily="50" charset="-128"/>
              <a:ea typeface="ＭＳ Ｐゴシック" panose="020B0600070205080204" pitchFamily="50" charset="-128"/>
            </a:rPr>
            <a:t>％をいずれも下回っている。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今後も、専門職など必要な職員数は現状維持としつつ、適正な人員配置を進めるとともに、給与の適正化を図るなかで人件費の削減に努める。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149860</xdr:rowOff>
    </xdr:to>
    <xdr:cxnSp macro="">
      <xdr:nvCxnSpPr>
        <xdr:cNvPr id="61" name="直線コネクタ 60"/>
        <xdr:cNvCxnSpPr/>
      </xdr:nvCxnSpPr>
      <xdr:spPr>
        <a:xfrm flipV="1">
          <a:off x="4826000" y="56896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85090</xdr:rowOff>
    </xdr:to>
    <xdr:cxnSp macro="">
      <xdr:nvCxnSpPr>
        <xdr:cNvPr id="66" name="直線コネクタ 65"/>
        <xdr:cNvCxnSpPr/>
      </xdr:nvCxnSpPr>
      <xdr:spPr>
        <a:xfrm>
          <a:off x="3987800" y="60553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128287</xdr:rowOff>
    </xdr:from>
    <xdr:ext cx="762000" cy="259045"/>
    <xdr:sp macro="" textlink="">
      <xdr:nvSpPr>
        <xdr:cNvPr id="67" name="人件費平均値テキスト"/>
        <xdr:cNvSpPr txBox="1"/>
      </xdr:nvSpPr>
      <xdr:spPr>
        <a:xfrm>
          <a:off x="4914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39370</xdr:rowOff>
    </xdr:from>
    <xdr:to>
      <xdr:col>19</xdr:col>
      <xdr:colOff>187325</xdr:colOff>
      <xdr:row>35</xdr:row>
      <xdr:rowOff>54610</xdr:rowOff>
    </xdr:to>
    <xdr:cxnSp macro="">
      <xdr:nvCxnSpPr>
        <xdr:cNvPr id="69" name="直線コネクタ 68"/>
        <xdr:cNvCxnSpPr/>
      </xdr:nvCxnSpPr>
      <xdr:spPr>
        <a:xfrm>
          <a:off x="3098800" y="6040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40657</xdr:rowOff>
    </xdr:from>
    <xdr:ext cx="736600" cy="259045"/>
    <xdr:sp macro="" textlink="">
      <xdr:nvSpPr>
        <xdr:cNvPr id="71" name="テキスト ボックス 70"/>
        <xdr:cNvSpPr txBox="1"/>
      </xdr:nvSpPr>
      <xdr:spPr>
        <a:xfrm>
          <a:off x="3606800" y="621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39370</xdr:rowOff>
    </xdr:from>
    <xdr:to>
      <xdr:col>15</xdr:col>
      <xdr:colOff>98425</xdr:colOff>
      <xdr:row>35</xdr:row>
      <xdr:rowOff>69850</xdr:rowOff>
    </xdr:to>
    <xdr:cxnSp macro="">
      <xdr:nvCxnSpPr>
        <xdr:cNvPr id="72" name="直線コネクタ 71"/>
        <xdr:cNvCxnSpPr/>
      </xdr:nvCxnSpPr>
      <xdr:spPr>
        <a:xfrm flipV="1">
          <a:off x="2209800" y="6040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74" name="テキスト ボックス 73"/>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46990</xdr:rowOff>
    </xdr:from>
    <xdr:to>
      <xdr:col>11</xdr:col>
      <xdr:colOff>9525</xdr:colOff>
      <xdr:row>35</xdr:row>
      <xdr:rowOff>69850</xdr:rowOff>
    </xdr:to>
    <xdr:cxnSp macro="">
      <xdr:nvCxnSpPr>
        <xdr:cNvPr id="75" name="直線コネクタ 74"/>
        <xdr:cNvCxnSpPr/>
      </xdr:nvCxnSpPr>
      <xdr:spPr>
        <a:xfrm>
          <a:off x="1320800" y="6047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34290</xdr:rowOff>
    </xdr:from>
    <xdr:to>
      <xdr:col>24</xdr:col>
      <xdr:colOff>76200</xdr:colOff>
      <xdr:row>35</xdr:row>
      <xdr:rowOff>135890</xdr:rowOff>
    </xdr:to>
    <xdr:sp macro="" textlink="">
      <xdr:nvSpPr>
        <xdr:cNvPr id="85" name="楕円 84"/>
        <xdr:cNvSpPr/>
      </xdr:nvSpPr>
      <xdr:spPr>
        <a:xfrm>
          <a:off x="4775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50817</xdr:rowOff>
    </xdr:from>
    <xdr:ext cx="762000" cy="259045"/>
    <xdr:sp macro="" textlink="">
      <xdr:nvSpPr>
        <xdr:cNvPr id="86" name="人件費該当値テキスト"/>
        <xdr:cNvSpPr txBox="1"/>
      </xdr:nvSpPr>
      <xdr:spPr>
        <a:xfrm>
          <a:off x="49149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3810</xdr:rowOff>
    </xdr:from>
    <xdr:to>
      <xdr:col>20</xdr:col>
      <xdr:colOff>38100</xdr:colOff>
      <xdr:row>35</xdr:row>
      <xdr:rowOff>105410</xdr:rowOff>
    </xdr:to>
    <xdr:sp macro="" textlink="">
      <xdr:nvSpPr>
        <xdr:cNvPr id="87" name="楕円 86"/>
        <xdr:cNvSpPr/>
      </xdr:nvSpPr>
      <xdr:spPr>
        <a:xfrm>
          <a:off x="3937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115587</xdr:rowOff>
    </xdr:from>
    <xdr:ext cx="736600" cy="259045"/>
    <xdr:sp macro="" textlink="">
      <xdr:nvSpPr>
        <xdr:cNvPr id="88" name="テキスト ボックス 87"/>
        <xdr:cNvSpPr txBox="1"/>
      </xdr:nvSpPr>
      <xdr:spPr>
        <a:xfrm>
          <a:off x="3606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160020</xdr:rowOff>
    </xdr:from>
    <xdr:to>
      <xdr:col>15</xdr:col>
      <xdr:colOff>149225</xdr:colOff>
      <xdr:row>35</xdr:row>
      <xdr:rowOff>90170</xdr:rowOff>
    </xdr:to>
    <xdr:sp macro="" textlink="">
      <xdr:nvSpPr>
        <xdr:cNvPr id="89" name="楕円 88"/>
        <xdr:cNvSpPr/>
      </xdr:nvSpPr>
      <xdr:spPr>
        <a:xfrm>
          <a:off x="3048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100347</xdr:rowOff>
    </xdr:from>
    <xdr:ext cx="762000" cy="259045"/>
    <xdr:sp macro="" textlink="">
      <xdr:nvSpPr>
        <xdr:cNvPr id="90" name="テキスト ボックス 89"/>
        <xdr:cNvSpPr txBox="1"/>
      </xdr:nvSpPr>
      <xdr:spPr>
        <a:xfrm>
          <a:off x="2717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1" name="楕円 90"/>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2" name="テキスト ボックス 91"/>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167640</xdr:rowOff>
    </xdr:from>
    <xdr:to>
      <xdr:col>6</xdr:col>
      <xdr:colOff>171450</xdr:colOff>
      <xdr:row>35</xdr:row>
      <xdr:rowOff>97790</xdr:rowOff>
    </xdr:to>
    <xdr:sp macro="" textlink="">
      <xdr:nvSpPr>
        <xdr:cNvPr id="93" name="楕円 92"/>
        <xdr:cNvSpPr/>
      </xdr:nvSpPr>
      <xdr:spPr>
        <a:xfrm>
          <a:off x="1270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107967</xdr:rowOff>
    </xdr:from>
    <xdr:ext cx="762000" cy="259045"/>
    <xdr:sp macro="" textlink="">
      <xdr:nvSpPr>
        <xdr:cNvPr id="94" name="テキスト ボックス 93"/>
        <xdr:cNvSpPr txBox="1"/>
      </xdr:nvSpPr>
      <xdr:spPr>
        <a:xfrm>
          <a:off x="939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経常一般財源に占める割合は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％減少し、全国平均</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％および兵庫県平均</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％を下回る状況で推移している。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域が広大であり、類似団体と比較すると支所や出先機関などを多く配置する必要があるため、第三次行政改革大綱や公共施設等総合管理計画に基づき、施設の集約化や事業の見直しを行うことでコストの削減を図り、効率的な行財政運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20</xdr:row>
      <xdr:rowOff>143328</xdr:rowOff>
    </xdr:to>
    <xdr:cxnSp macro="">
      <xdr:nvCxnSpPr>
        <xdr:cNvPr id="124" name="直線コネクタ 123"/>
        <xdr:cNvCxnSpPr/>
      </xdr:nvCxnSpPr>
      <xdr:spPr>
        <a:xfrm flipV="1">
          <a:off x="16510000" y="2200729"/>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18143</xdr:rowOff>
    </xdr:from>
    <xdr:to>
      <xdr:col>82</xdr:col>
      <xdr:colOff>107950</xdr:colOff>
      <xdr:row>14</xdr:row>
      <xdr:rowOff>39914</xdr:rowOff>
    </xdr:to>
    <xdr:cxnSp macro="">
      <xdr:nvCxnSpPr>
        <xdr:cNvPr id="129" name="直線コネクタ 128"/>
        <xdr:cNvCxnSpPr/>
      </xdr:nvCxnSpPr>
      <xdr:spPr>
        <a:xfrm flipV="1">
          <a:off x="15671800" y="241844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127198</xdr:rowOff>
    </xdr:from>
    <xdr:ext cx="762000" cy="259045"/>
    <xdr:sp macro="" textlink="">
      <xdr:nvSpPr>
        <xdr:cNvPr id="130" name="物件費平均値テキスト"/>
        <xdr:cNvSpPr txBox="1"/>
      </xdr:nvSpPr>
      <xdr:spPr>
        <a:xfrm>
          <a:off x="16598900" y="2698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1" name="フローチャート: 判断 130"/>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113393</xdr:rowOff>
    </xdr:from>
    <xdr:to>
      <xdr:col>78</xdr:col>
      <xdr:colOff>69850</xdr:colOff>
      <xdr:row>14</xdr:row>
      <xdr:rowOff>39914</xdr:rowOff>
    </xdr:to>
    <xdr:cxnSp macro="">
      <xdr:nvCxnSpPr>
        <xdr:cNvPr id="132" name="直線コネクタ 131"/>
        <xdr:cNvCxnSpPr/>
      </xdr:nvCxnSpPr>
      <xdr:spPr>
        <a:xfrm>
          <a:off x="14782800" y="23422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111579</xdr:rowOff>
    </xdr:from>
    <xdr:to>
      <xdr:col>78</xdr:col>
      <xdr:colOff>120650</xdr:colOff>
      <xdr:row>16</xdr:row>
      <xdr:rowOff>41729</xdr:rowOff>
    </xdr:to>
    <xdr:sp macro="" textlink="">
      <xdr:nvSpPr>
        <xdr:cNvPr id="133" name="フローチャート: 判断 132"/>
        <xdr:cNvSpPr/>
      </xdr:nvSpPr>
      <xdr:spPr>
        <a:xfrm>
          <a:off x="15621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26506</xdr:rowOff>
    </xdr:from>
    <xdr:ext cx="736600" cy="259045"/>
    <xdr:sp macro="" textlink="">
      <xdr:nvSpPr>
        <xdr:cNvPr id="134" name="テキスト ボックス 133"/>
        <xdr:cNvSpPr txBox="1"/>
      </xdr:nvSpPr>
      <xdr:spPr>
        <a:xfrm>
          <a:off x="15290800" y="2769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113393</xdr:rowOff>
    </xdr:from>
    <xdr:to>
      <xdr:col>73</xdr:col>
      <xdr:colOff>180975</xdr:colOff>
      <xdr:row>13</xdr:row>
      <xdr:rowOff>135164</xdr:rowOff>
    </xdr:to>
    <xdr:cxnSp macro="">
      <xdr:nvCxnSpPr>
        <xdr:cNvPr id="135" name="直線コネクタ 134"/>
        <xdr:cNvCxnSpPr/>
      </xdr:nvCxnSpPr>
      <xdr:spPr>
        <a:xfrm flipV="1">
          <a:off x="13893800" y="23422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68036</xdr:rowOff>
    </xdr:from>
    <xdr:to>
      <xdr:col>74</xdr:col>
      <xdr:colOff>31750</xdr:colOff>
      <xdr:row>15</xdr:row>
      <xdr:rowOff>169636</xdr:rowOff>
    </xdr:to>
    <xdr:sp macro="" textlink="">
      <xdr:nvSpPr>
        <xdr:cNvPr id="136" name="フローチャート: 判断 135"/>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154413</xdr:rowOff>
    </xdr:from>
    <xdr:ext cx="762000" cy="259045"/>
    <xdr:sp macro="" textlink="">
      <xdr:nvSpPr>
        <xdr:cNvPr id="137" name="テキスト ボックス 136"/>
        <xdr:cNvSpPr txBox="1"/>
      </xdr:nvSpPr>
      <xdr:spPr>
        <a:xfrm>
          <a:off x="14401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124279</xdr:rowOff>
    </xdr:from>
    <xdr:to>
      <xdr:col>69</xdr:col>
      <xdr:colOff>92075</xdr:colOff>
      <xdr:row>13</xdr:row>
      <xdr:rowOff>135164</xdr:rowOff>
    </xdr:to>
    <xdr:cxnSp macro="">
      <xdr:nvCxnSpPr>
        <xdr:cNvPr id="138" name="直線コネクタ 137"/>
        <xdr:cNvCxnSpPr/>
      </xdr:nvCxnSpPr>
      <xdr:spPr>
        <a:xfrm>
          <a:off x="13004800" y="23531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56441</xdr:rowOff>
    </xdr:from>
    <xdr:ext cx="762000" cy="259045"/>
    <xdr:sp macro="" textlink="">
      <xdr:nvSpPr>
        <xdr:cNvPr id="140" name="テキスト ボックス 139"/>
        <xdr:cNvSpPr txBox="1"/>
      </xdr:nvSpPr>
      <xdr:spPr>
        <a:xfrm>
          <a:off x="13512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41" name="フローチャート: 判断 140"/>
        <xdr:cNvSpPr/>
      </xdr:nvSpPr>
      <xdr:spPr>
        <a:xfrm>
          <a:off x="12954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162577</xdr:rowOff>
    </xdr:from>
    <xdr:ext cx="762000" cy="259045"/>
    <xdr:sp macro="" textlink="">
      <xdr:nvSpPr>
        <xdr:cNvPr id="142" name="テキスト ボックス 141"/>
        <xdr:cNvSpPr txBox="1"/>
      </xdr:nvSpPr>
      <xdr:spPr>
        <a:xfrm>
          <a:off x="12623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138793</xdr:rowOff>
    </xdr:from>
    <xdr:to>
      <xdr:col>82</xdr:col>
      <xdr:colOff>158750</xdr:colOff>
      <xdr:row>14</xdr:row>
      <xdr:rowOff>68943</xdr:rowOff>
    </xdr:to>
    <xdr:sp macro="" textlink="">
      <xdr:nvSpPr>
        <xdr:cNvPr id="148" name="楕円 147"/>
        <xdr:cNvSpPr/>
      </xdr:nvSpPr>
      <xdr:spPr>
        <a:xfrm>
          <a:off x="164592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155320</xdr:rowOff>
    </xdr:from>
    <xdr:ext cx="762000" cy="259045"/>
    <xdr:sp macro="" textlink="">
      <xdr:nvSpPr>
        <xdr:cNvPr id="149" name="物件費該当値テキスト"/>
        <xdr:cNvSpPr txBox="1"/>
      </xdr:nvSpPr>
      <xdr:spPr>
        <a:xfrm>
          <a:off x="165989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160564</xdr:rowOff>
    </xdr:from>
    <xdr:to>
      <xdr:col>78</xdr:col>
      <xdr:colOff>120650</xdr:colOff>
      <xdr:row>14</xdr:row>
      <xdr:rowOff>90714</xdr:rowOff>
    </xdr:to>
    <xdr:sp macro="" textlink="">
      <xdr:nvSpPr>
        <xdr:cNvPr id="150" name="楕円 149"/>
        <xdr:cNvSpPr/>
      </xdr:nvSpPr>
      <xdr:spPr>
        <a:xfrm>
          <a:off x="156210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100891</xdr:rowOff>
    </xdr:from>
    <xdr:ext cx="736600" cy="259045"/>
    <xdr:sp macro="" textlink="">
      <xdr:nvSpPr>
        <xdr:cNvPr id="151" name="テキスト ボックス 150"/>
        <xdr:cNvSpPr txBox="1"/>
      </xdr:nvSpPr>
      <xdr:spPr>
        <a:xfrm>
          <a:off x="15290800" y="215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62593</xdr:rowOff>
    </xdr:from>
    <xdr:to>
      <xdr:col>74</xdr:col>
      <xdr:colOff>31750</xdr:colOff>
      <xdr:row>13</xdr:row>
      <xdr:rowOff>164193</xdr:rowOff>
    </xdr:to>
    <xdr:sp macro="" textlink="">
      <xdr:nvSpPr>
        <xdr:cNvPr id="152" name="楕円 151"/>
        <xdr:cNvSpPr/>
      </xdr:nvSpPr>
      <xdr:spPr>
        <a:xfrm>
          <a:off x="14732000" y="229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2920</xdr:rowOff>
    </xdr:from>
    <xdr:ext cx="762000" cy="259045"/>
    <xdr:sp macro="" textlink="">
      <xdr:nvSpPr>
        <xdr:cNvPr id="153" name="テキスト ボックス 152"/>
        <xdr:cNvSpPr txBox="1"/>
      </xdr:nvSpPr>
      <xdr:spPr>
        <a:xfrm>
          <a:off x="14401800" y="206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84364</xdr:rowOff>
    </xdr:from>
    <xdr:to>
      <xdr:col>69</xdr:col>
      <xdr:colOff>142875</xdr:colOff>
      <xdr:row>14</xdr:row>
      <xdr:rowOff>14514</xdr:rowOff>
    </xdr:to>
    <xdr:sp macro="" textlink="">
      <xdr:nvSpPr>
        <xdr:cNvPr id="154" name="楕円 153"/>
        <xdr:cNvSpPr/>
      </xdr:nvSpPr>
      <xdr:spPr>
        <a:xfrm>
          <a:off x="13843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24691</xdr:rowOff>
    </xdr:from>
    <xdr:ext cx="762000" cy="259045"/>
    <xdr:sp macro="" textlink="">
      <xdr:nvSpPr>
        <xdr:cNvPr id="155" name="テキスト ボックス 154"/>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73479</xdr:rowOff>
    </xdr:from>
    <xdr:to>
      <xdr:col>65</xdr:col>
      <xdr:colOff>53975</xdr:colOff>
      <xdr:row>14</xdr:row>
      <xdr:rowOff>3629</xdr:rowOff>
    </xdr:to>
    <xdr:sp macro="" textlink="">
      <xdr:nvSpPr>
        <xdr:cNvPr id="156" name="楕円 155"/>
        <xdr:cNvSpPr/>
      </xdr:nvSpPr>
      <xdr:spPr>
        <a:xfrm>
          <a:off x="12954000" y="23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13806</xdr:rowOff>
    </xdr:from>
    <xdr:ext cx="762000" cy="259045"/>
    <xdr:sp macro="" textlink="">
      <xdr:nvSpPr>
        <xdr:cNvPr id="157" name="テキスト ボックス 156"/>
        <xdr:cNvSpPr txBox="1"/>
      </xdr:nvSpPr>
      <xdr:spPr>
        <a:xfrm>
          <a:off x="12623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年々上昇傾向にあり、要因として生活保護費や障害福祉サービス費の増、認可保育所の運営費（施設型給付）の増などが挙げられる。生活保護費において資格審査等の適正化や就労準備支援・就労支援事業に取り組むなど、財政を圧迫する上昇傾向に歯止めをかけるよう努め、全国平均</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％および兵庫県平均</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％を下回る状況を維持していく。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62</xdr:row>
      <xdr:rowOff>38100</xdr:rowOff>
    </xdr:to>
    <xdr:cxnSp macro="">
      <xdr:nvCxnSpPr>
        <xdr:cNvPr id="185" name="直線コネクタ 184"/>
        <xdr:cNvCxnSpPr/>
      </xdr:nvCxnSpPr>
      <xdr:spPr>
        <a:xfrm flipV="1">
          <a:off x="4826000" y="93091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25400</xdr:rowOff>
    </xdr:from>
    <xdr:to>
      <xdr:col>24</xdr:col>
      <xdr:colOff>25400</xdr:colOff>
      <xdr:row>56</xdr:row>
      <xdr:rowOff>76200</xdr:rowOff>
    </xdr:to>
    <xdr:cxnSp macro="">
      <xdr:nvCxnSpPr>
        <xdr:cNvPr id="190" name="直線コネクタ 189"/>
        <xdr:cNvCxnSpPr/>
      </xdr:nvCxnSpPr>
      <xdr:spPr>
        <a:xfrm>
          <a:off x="3987800" y="9626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1"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25400</xdr:rowOff>
    </xdr:to>
    <xdr:cxnSp macro="">
      <xdr:nvCxnSpPr>
        <xdr:cNvPr id="193" name="直線コネクタ 192"/>
        <xdr:cNvCxnSpPr/>
      </xdr:nvCxnSpPr>
      <xdr:spPr>
        <a:xfrm>
          <a:off x="3098800" y="9575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54627</xdr:rowOff>
    </xdr:from>
    <xdr:ext cx="736600" cy="259045"/>
    <xdr:sp macro="" textlink="">
      <xdr:nvSpPr>
        <xdr:cNvPr id="195" name="テキスト ボックス 194"/>
        <xdr:cNvSpPr txBox="1"/>
      </xdr:nvSpPr>
      <xdr:spPr>
        <a:xfrm>
          <a:off x="3606800" y="982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146050</xdr:rowOff>
    </xdr:to>
    <xdr:cxnSp macro="">
      <xdr:nvCxnSpPr>
        <xdr:cNvPr id="196" name="直線コネクタ 195"/>
        <xdr:cNvCxnSpPr/>
      </xdr:nvCxnSpPr>
      <xdr:spPr>
        <a:xfrm>
          <a:off x="2209800" y="953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8" name="テキスト ボックス 197"/>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120650</xdr:rowOff>
    </xdr:to>
    <xdr:cxnSp macro="">
      <xdr:nvCxnSpPr>
        <xdr:cNvPr id="199" name="直線コネクタ 198"/>
        <xdr:cNvCxnSpPr/>
      </xdr:nvCxnSpPr>
      <xdr:spPr>
        <a:xfrm flipV="1">
          <a:off x="1320800" y="9537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158750</xdr:rowOff>
    </xdr:from>
    <xdr:to>
      <xdr:col>11</xdr:col>
      <xdr:colOff>60325</xdr:colOff>
      <xdr:row>56</xdr:row>
      <xdr:rowOff>88900</xdr:rowOff>
    </xdr:to>
    <xdr:sp macro="" textlink="">
      <xdr:nvSpPr>
        <xdr:cNvPr id="200" name="フローチャート: 判断 199"/>
        <xdr:cNvSpPr/>
      </xdr:nvSpPr>
      <xdr:spPr>
        <a:xfrm>
          <a:off x="2159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201" name="テキスト ボックス 200"/>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120650</xdr:rowOff>
    </xdr:from>
    <xdr:to>
      <xdr:col>6</xdr:col>
      <xdr:colOff>171450</xdr:colOff>
      <xdr:row>56</xdr:row>
      <xdr:rowOff>50800</xdr:rowOff>
    </xdr:to>
    <xdr:sp macro="" textlink="">
      <xdr:nvSpPr>
        <xdr:cNvPr id="202" name="フローチャート: 判断 201"/>
        <xdr:cNvSpPr/>
      </xdr:nvSpPr>
      <xdr:spPr>
        <a:xfrm>
          <a:off x="1270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3" name="テキスト ボックス 202"/>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25400</xdr:rowOff>
    </xdr:from>
    <xdr:to>
      <xdr:col>24</xdr:col>
      <xdr:colOff>76200</xdr:colOff>
      <xdr:row>56</xdr:row>
      <xdr:rowOff>127000</xdr:rowOff>
    </xdr:to>
    <xdr:sp macro="" textlink="">
      <xdr:nvSpPr>
        <xdr:cNvPr id="209" name="楕円 208"/>
        <xdr:cNvSpPr/>
      </xdr:nvSpPr>
      <xdr:spPr>
        <a:xfrm>
          <a:off x="47752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41927</xdr:rowOff>
    </xdr:from>
    <xdr:ext cx="762000" cy="259045"/>
    <xdr:sp macro="" textlink="">
      <xdr:nvSpPr>
        <xdr:cNvPr id="210" name="扶助費該当値テキスト"/>
        <xdr:cNvSpPr txBox="1"/>
      </xdr:nvSpPr>
      <xdr:spPr>
        <a:xfrm>
          <a:off x="49149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146050</xdr:rowOff>
    </xdr:from>
    <xdr:to>
      <xdr:col>20</xdr:col>
      <xdr:colOff>38100</xdr:colOff>
      <xdr:row>56</xdr:row>
      <xdr:rowOff>76200</xdr:rowOff>
    </xdr:to>
    <xdr:sp macro="" textlink="">
      <xdr:nvSpPr>
        <xdr:cNvPr id="211" name="楕円 210"/>
        <xdr:cNvSpPr/>
      </xdr:nvSpPr>
      <xdr:spPr>
        <a:xfrm>
          <a:off x="3937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86377</xdr:rowOff>
    </xdr:from>
    <xdr:ext cx="736600" cy="259045"/>
    <xdr:sp macro="" textlink="">
      <xdr:nvSpPr>
        <xdr:cNvPr id="212" name="テキスト ボックス 211"/>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3" name="楕円 212"/>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4" name="テキスト ボックス 213"/>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5" name="楕円 214"/>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6" name="テキスト ボックス 215"/>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17" name="楕円 216"/>
        <xdr:cNvSpPr/>
      </xdr:nvSpPr>
      <xdr:spPr>
        <a:xfrm>
          <a:off x="1270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10177</xdr:rowOff>
    </xdr:from>
    <xdr:ext cx="762000" cy="259045"/>
    <xdr:sp macro="" textlink="">
      <xdr:nvSpPr>
        <xdr:cNvPr id="218" name="テキスト ボックス 217"/>
        <xdr:cNvSpPr txBox="1"/>
      </xdr:nvSpPr>
      <xdr:spPr>
        <a:xfrm>
          <a:off x="939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下水道事業特別会計への繰出金の増（＋</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億円）などの影響で、前年度より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％増加し、全国平均</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％および兵庫県平均</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％をいずれも上回っている。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理的要因等から下水道事業に対する繰出が類似団体より高い傾向があるなかで、経営戦略を策定し、収支見通しにおける中長期的計画とあわせ、使用料などの料金格差を是正し、受益者負担の適正化および一般会計負担の縮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12700</xdr:rowOff>
    </xdr:to>
    <xdr:cxnSp macro="">
      <xdr:nvCxnSpPr>
        <xdr:cNvPr id="246" name="直線コネクタ 245"/>
        <xdr:cNvCxnSpPr/>
      </xdr:nvCxnSpPr>
      <xdr:spPr>
        <a:xfrm flipV="1">
          <a:off x="16510000" y="92633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9" name="その他最大値テキスト"/>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50" name="直線コネクタ 249"/>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168910</xdr:rowOff>
    </xdr:from>
    <xdr:to>
      <xdr:col>82</xdr:col>
      <xdr:colOff>107950</xdr:colOff>
      <xdr:row>58</xdr:row>
      <xdr:rowOff>111760</xdr:rowOff>
    </xdr:to>
    <xdr:cxnSp macro="">
      <xdr:nvCxnSpPr>
        <xdr:cNvPr id="251" name="直線コネクタ 250"/>
        <xdr:cNvCxnSpPr/>
      </xdr:nvCxnSpPr>
      <xdr:spPr>
        <a:xfrm>
          <a:off x="15671800" y="99415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88917</xdr:rowOff>
    </xdr:from>
    <xdr:ext cx="762000" cy="259045"/>
    <xdr:sp macro="" textlink="">
      <xdr:nvSpPr>
        <xdr:cNvPr id="252" name="その他平均値テキスト"/>
        <xdr:cNvSpPr txBox="1"/>
      </xdr:nvSpPr>
      <xdr:spPr>
        <a:xfrm>
          <a:off x="16598900" y="9690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53" name="フローチャート: 判断 252"/>
        <xdr:cNvSpPr/>
      </xdr:nvSpPr>
      <xdr:spPr>
        <a:xfrm>
          <a:off x="164592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168910</xdr:rowOff>
    </xdr:from>
    <xdr:to>
      <xdr:col>78</xdr:col>
      <xdr:colOff>69850</xdr:colOff>
      <xdr:row>58</xdr:row>
      <xdr:rowOff>43180</xdr:rowOff>
    </xdr:to>
    <xdr:cxnSp macro="">
      <xdr:nvCxnSpPr>
        <xdr:cNvPr id="254" name="直線コネクタ 253"/>
        <xdr:cNvCxnSpPr/>
      </xdr:nvCxnSpPr>
      <xdr:spPr>
        <a:xfrm flipV="1">
          <a:off x="14782800" y="9941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102870</xdr:rowOff>
    </xdr:from>
    <xdr:to>
      <xdr:col>78</xdr:col>
      <xdr:colOff>120650</xdr:colOff>
      <xdr:row>58</xdr:row>
      <xdr:rowOff>33020</xdr:rowOff>
    </xdr:to>
    <xdr:sp macro="" textlink="">
      <xdr:nvSpPr>
        <xdr:cNvPr id="255" name="フローチャート: 判断 254"/>
        <xdr:cNvSpPr/>
      </xdr:nvSpPr>
      <xdr:spPr>
        <a:xfrm>
          <a:off x="15621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43197</xdr:rowOff>
    </xdr:from>
    <xdr:ext cx="736600" cy="259045"/>
    <xdr:sp macro="" textlink="">
      <xdr:nvSpPr>
        <xdr:cNvPr id="256" name="テキスト ボックス 255"/>
        <xdr:cNvSpPr txBox="1"/>
      </xdr:nvSpPr>
      <xdr:spPr>
        <a:xfrm>
          <a:off x="15290800" y="964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27940</xdr:rowOff>
    </xdr:from>
    <xdr:to>
      <xdr:col>73</xdr:col>
      <xdr:colOff>180975</xdr:colOff>
      <xdr:row>58</xdr:row>
      <xdr:rowOff>43180</xdr:rowOff>
    </xdr:to>
    <xdr:cxnSp macro="">
      <xdr:nvCxnSpPr>
        <xdr:cNvPr id="257" name="直線コネクタ 256"/>
        <xdr:cNvCxnSpPr/>
      </xdr:nvCxnSpPr>
      <xdr:spPr>
        <a:xfrm>
          <a:off x="13893800" y="9972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146067</xdr:rowOff>
    </xdr:from>
    <xdr:ext cx="762000" cy="259045"/>
    <xdr:sp macro="" textlink="">
      <xdr:nvSpPr>
        <xdr:cNvPr id="259" name="テキスト ボックス 258"/>
        <xdr:cNvSpPr txBox="1"/>
      </xdr:nvSpPr>
      <xdr:spPr>
        <a:xfrm>
          <a:off x="14401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27940</xdr:rowOff>
    </xdr:from>
    <xdr:to>
      <xdr:col>69</xdr:col>
      <xdr:colOff>92075</xdr:colOff>
      <xdr:row>59</xdr:row>
      <xdr:rowOff>46990</xdr:rowOff>
    </xdr:to>
    <xdr:cxnSp macro="">
      <xdr:nvCxnSpPr>
        <xdr:cNvPr id="260" name="直線コネクタ 259"/>
        <xdr:cNvCxnSpPr/>
      </xdr:nvCxnSpPr>
      <xdr:spPr>
        <a:xfrm flipV="1">
          <a:off x="13004800" y="997204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61" name="フローチャート: 判断 260"/>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62" name="テキスト ボックス 261"/>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3" name="フローチャート: 判断 262"/>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4" name="テキスト ボックス 263"/>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60960</xdr:rowOff>
    </xdr:from>
    <xdr:to>
      <xdr:col>82</xdr:col>
      <xdr:colOff>158750</xdr:colOff>
      <xdr:row>58</xdr:row>
      <xdr:rowOff>162560</xdr:rowOff>
    </xdr:to>
    <xdr:sp macro="" textlink="">
      <xdr:nvSpPr>
        <xdr:cNvPr id="270" name="楕円 269"/>
        <xdr:cNvSpPr/>
      </xdr:nvSpPr>
      <xdr:spPr>
        <a:xfrm>
          <a:off x="164592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33037</xdr:rowOff>
    </xdr:from>
    <xdr:ext cx="762000" cy="259045"/>
    <xdr:sp macro="" textlink="">
      <xdr:nvSpPr>
        <xdr:cNvPr id="271" name="その他該当値テキスト"/>
        <xdr:cNvSpPr txBox="1"/>
      </xdr:nvSpPr>
      <xdr:spPr>
        <a:xfrm>
          <a:off x="165989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118110</xdr:rowOff>
    </xdr:from>
    <xdr:to>
      <xdr:col>78</xdr:col>
      <xdr:colOff>120650</xdr:colOff>
      <xdr:row>58</xdr:row>
      <xdr:rowOff>48260</xdr:rowOff>
    </xdr:to>
    <xdr:sp macro="" textlink="">
      <xdr:nvSpPr>
        <xdr:cNvPr id="272" name="楕円 271"/>
        <xdr:cNvSpPr/>
      </xdr:nvSpPr>
      <xdr:spPr>
        <a:xfrm>
          <a:off x="15621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33037</xdr:rowOff>
    </xdr:from>
    <xdr:ext cx="736600" cy="259045"/>
    <xdr:sp macro="" textlink="">
      <xdr:nvSpPr>
        <xdr:cNvPr id="273" name="テキスト ボックス 272"/>
        <xdr:cNvSpPr txBox="1"/>
      </xdr:nvSpPr>
      <xdr:spPr>
        <a:xfrm>
          <a:off x="15290800" y="997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163830</xdr:rowOff>
    </xdr:from>
    <xdr:to>
      <xdr:col>74</xdr:col>
      <xdr:colOff>31750</xdr:colOff>
      <xdr:row>58</xdr:row>
      <xdr:rowOff>93980</xdr:rowOff>
    </xdr:to>
    <xdr:sp macro="" textlink="">
      <xdr:nvSpPr>
        <xdr:cNvPr id="274" name="楕円 273"/>
        <xdr:cNvSpPr/>
      </xdr:nvSpPr>
      <xdr:spPr>
        <a:xfrm>
          <a:off x="14732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78757</xdr:rowOff>
    </xdr:from>
    <xdr:ext cx="762000" cy="259045"/>
    <xdr:sp macro="" textlink="">
      <xdr:nvSpPr>
        <xdr:cNvPr id="275" name="テキスト ボックス 274"/>
        <xdr:cNvSpPr txBox="1"/>
      </xdr:nvSpPr>
      <xdr:spPr>
        <a:xfrm>
          <a:off x="14401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148590</xdr:rowOff>
    </xdr:from>
    <xdr:to>
      <xdr:col>69</xdr:col>
      <xdr:colOff>142875</xdr:colOff>
      <xdr:row>58</xdr:row>
      <xdr:rowOff>78740</xdr:rowOff>
    </xdr:to>
    <xdr:sp macro="" textlink="">
      <xdr:nvSpPr>
        <xdr:cNvPr id="276" name="楕円 275"/>
        <xdr:cNvSpPr/>
      </xdr:nvSpPr>
      <xdr:spPr>
        <a:xfrm>
          <a:off x="13843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63517</xdr:rowOff>
    </xdr:from>
    <xdr:ext cx="762000" cy="259045"/>
    <xdr:sp macro="" textlink="">
      <xdr:nvSpPr>
        <xdr:cNvPr id="277" name="テキスト ボックス 276"/>
        <xdr:cNvSpPr txBox="1"/>
      </xdr:nvSpPr>
      <xdr:spPr>
        <a:xfrm>
          <a:off x="13512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78" name="楕円 277"/>
        <xdr:cNvSpPr/>
      </xdr:nvSpPr>
      <xdr:spPr>
        <a:xfrm>
          <a:off x="12954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79" name="テキスト ボックス 278"/>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％および兵庫県平均</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％をいずれも上回っている。公営企業に対する補助については、水道事業経営戦略や新公立病院改革プランに基づく施策のなかで、一般会計負担を抑制し適切な補助額となるよう見直しを行う。</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19558</xdr:rowOff>
    </xdr:to>
    <xdr:cxnSp macro="">
      <xdr:nvCxnSpPr>
        <xdr:cNvPr id="304" name="直線コネクタ 303"/>
        <xdr:cNvCxnSpPr/>
      </xdr:nvCxnSpPr>
      <xdr:spPr>
        <a:xfrm flipV="1">
          <a:off x="16510000" y="581914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163085</xdr:rowOff>
    </xdr:from>
    <xdr:ext cx="762000" cy="259045"/>
    <xdr:sp macro="" textlink="">
      <xdr:nvSpPr>
        <xdr:cNvPr id="305" name="補助費等最小値テキスト"/>
        <xdr:cNvSpPr txBox="1"/>
      </xdr:nvSpPr>
      <xdr:spPr>
        <a:xfrm>
          <a:off x="16598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19558</xdr:rowOff>
    </xdr:from>
    <xdr:to>
      <xdr:col>82</xdr:col>
      <xdr:colOff>196850</xdr:colOff>
      <xdr:row>41</xdr:row>
      <xdr:rowOff>19558</xdr:rowOff>
    </xdr:to>
    <xdr:cxnSp macro="">
      <xdr:nvCxnSpPr>
        <xdr:cNvPr id="306" name="直線コネクタ 305"/>
        <xdr:cNvCxnSpPr/>
      </xdr:nvCxnSpPr>
      <xdr:spPr>
        <a:xfrm>
          <a:off x="16421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37</xdr:row>
      <xdr:rowOff>143002</xdr:rowOff>
    </xdr:to>
    <xdr:cxnSp macro="">
      <xdr:nvCxnSpPr>
        <xdr:cNvPr id="309" name="直線コネクタ 308"/>
        <xdr:cNvCxnSpPr/>
      </xdr:nvCxnSpPr>
      <xdr:spPr>
        <a:xfrm flipV="1">
          <a:off x="15671800" y="64500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111015</xdr:rowOff>
    </xdr:from>
    <xdr:ext cx="762000" cy="259045"/>
    <xdr:sp macro="" textlink="">
      <xdr:nvSpPr>
        <xdr:cNvPr id="310" name="補助費等平均値テキスト"/>
        <xdr:cNvSpPr txBox="1"/>
      </xdr:nvSpPr>
      <xdr:spPr>
        <a:xfrm>
          <a:off x="16598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143002</xdr:rowOff>
    </xdr:to>
    <xdr:cxnSp macro="">
      <xdr:nvCxnSpPr>
        <xdr:cNvPr id="312" name="直線コネクタ 311"/>
        <xdr:cNvCxnSpPr/>
      </xdr:nvCxnSpPr>
      <xdr:spPr>
        <a:xfrm>
          <a:off x="14782800" y="638606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13" name="フローチャート: 判断 312"/>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14" name="テキスト ボックス 313"/>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37</xdr:row>
      <xdr:rowOff>42418</xdr:rowOff>
    </xdr:to>
    <xdr:cxnSp macro="">
      <xdr:nvCxnSpPr>
        <xdr:cNvPr id="315" name="直線コネクタ 314"/>
        <xdr:cNvCxnSpPr/>
      </xdr:nvCxnSpPr>
      <xdr:spPr>
        <a:xfrm>
          <a:off x="13893800" y="6386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7" name="テキスト ボックス 316"/>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37</xdr:row>
      <xdr:rowOff>42418</xdr:rowOff>
    </xdr:to>
    <xdr:cxnSp macro="">
      <xdr:nvCxnSpPr>
        <xdr:cNvPr id="318" name="直線コネクタ 317"/>
        <xdr:cNvCxnSpPr/>
      </xdr:nvCxnSpPr>
      <xdr:spPr>
        <a:xfrm>
          <a:off x="13004800" y="628091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19" name="フローチャート: 判断 318"/>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0" name="テキスト ボックス 319"/>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21" name="フローチャート: 判断 320"/>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22" name="テキスト ボックス 321"/>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28" name="楕円 327"/>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29" name="補助費等該当値テキスト"/>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92202</xdr:rowOff>
    </xdr:from>
    <xdr:to>
      <xdr:col>78</xdr:col>
      <xdr:colOff>120650</xdr:colOff>
      <xdr:row>38</xdr:row>
      <xdr:rowOff>22352</xdr:rowOff>
    </xdr:to>
    <xdr:sp macro="" textlink="">
      <xdr:nvSpPr>
        <xdr:cNvPr id="330" name="楕円 329"/>
        <xdr:cNvSpPr/>
      </xdr:nvSpPr>
      <xdr:spPr>
        <a:xfrm>
          <a:off x="15621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7129</xdr:rowOff>
    </xdr:from>
    <xdr:ext cx="736600" cy="259045"/>
    <xdr:sp macro="" textlink="">
      <xdr:nvSpPr>
        <xdr:cNvPr id="331" name="テキスト ボックス 330"/>
        <xdr:cNvSpPr txBox="1"/>
      </xdr:nvSpPr>
      <xdr:spPr>
        <a:xfrm>
          <a:off x="15290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163068</xdr:rowOff>
    </xdr:from>
    <xdr:to>
      <xdr:col>74</xdr:col>
      <xdr:colOff>31750</xdr:colOff>
      <xdr:row>37</xdr:row>
      <xdr:rowOff>93218</xdr:rowOff>
    </xdr:to>
    <xdr:sp macro="" textlink="">
      <xdr:nvSpPr>
        <xdr:cNvPr id="332" name="楕円 331"/>
        <xdr:cNvSpPr/>
      </xdr:nvSpPr>
      <xdr:spPr>
        <a:xfrm>
          <a:off x="14732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33" name="テキスト ボックス 332"/>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34" name="楕円 333"/>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35" name="テキスト ボックス 334"/>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36" name="楕円 335"/>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37" name="テキスト ボックス 336"/>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積極的な繰上償還の継続実施等により公債費は前年度比</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億円の大幅な減となり、実質公債費比率も</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％引き下げることができた。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財政力指数が低く、広大な市域の生活基盤整備にあたっては起債の依存度が高くなる傾向ではあるが、予算編成及び実施計画において事業の整理を行い、数値改善に向けた財政運営に引き続き努める。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81280</xdr:rowOff>
    </xdr:to>
    <xdr:cxnSp macro="">
      <xdr:nvCxnSpPr>
        <xdr:cNvPr id="365" name="直線コネクタ 364"/>
        <xdr:cNvCxnSpPr/>
      </xdr:nvCxnSpPr>
      <xdr:spPr>
        <a:xfrm flipV="1">
          <a:off x="4826000" y="124714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66"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7" name="直線コネクタ 366"/>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8"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9" name="直線コネクタ 368"/>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77</xdr:row>
      <xdr:rowOff>107950</xdr:rowOff>
    </xdr:to>
    <xdr:cxnSp macro="">
      <xdr:nvCxnSpPr>
        <xdr:cNvPr id="370" name="直線コネクタ 369"/>
        <xdr:cNvCxnSpPr/>
      </xdr:nvCxnSpPr>
      <xdr:spPr>
        <a:xfrm flipV="1">
          <a:off x="3987800" y="1311148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1287</xdr:rowOff>
    </xdr:from>
    <xdr:ext cx="762000" cy="259045"/>
    <xdr:sp macro="" textlink="">
      <xdr:nvSpPr>
        <xdr:cNvPr id="371" name="公債費平均値テキスト"/>
        <xdr:cNvSpPr txBox="1"/>
      </xdr:nvSpPr>
      <xdr:spPr>
        <a:xfrm>
          <a:off x="4914900" y="1286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72" name="フローチャート: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77</xdr:row>
      <xdr:rowOff>153670</xdr:rowOff>
    </xdr:to>
    <xdr:cxnSp macro="">
      <xdr:nvCxnSpPr>
        <xdr:cNvPr id="373" name="直線コネクタ 372"/>
        <xdr:cNvCxnSpPr/>
      </xdr:nvCxnSpPr>
      <xdr:spPr>
        <a:xfrm flipV="1">
          <a:off x="3098800" y="13309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163830</xdr:rowOff>
    </xdr:from>
    <xdr:to>
      <xdr:col>20</xdr:col>
      <xdr:colOff>38100</xdr:colOff>
      <xdr:row>76</xdr:row>
      <xdr:rowOff>93980</xdr:rowOff>
    </xdr:to>
    <xdr:sp macro="" textlink="">
      <xdr:nvSpPr>
        <xdr:cNvPr id="374" name="フローチャート: 判断 373"/>
        <xdr:cNvSpPr/>
      </xdr:nvSpPr>
      <xdr:spPr>
        <a:xfrm>
          <a:off x="39370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75" name="テキスト ボックス 374"/>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153670</xdr:rowOff>
    </xdr:from>
    <xdr:to>
      <xdr:col>15</xdr:col>
      <xdr:colOff>98425</xdr:colOff>
      <xdr:row>78</xdr:row>
      <xdr:rowOff>12700</xdr:rowOff>
    </xdr:to>
    <xdr:cxnSp macro="">
      <xdr:nvCxnSpPr>
        <xdr:cNvPr id="376" name="直線コネクタ 375"/>
        <xdr:cNvCxnSpPr/>
      </xdr:nvCxnSpPr>
      <xdr:spPr>
        <a:xfrm flipV="1">
          <a:off x="2209800" y="13355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156211</xdr:rowOff>
    </xdr:from>
    <xdr:to>
      <xdr:col>15</xdr:col>
      <xdr:colOff>149225</xdr:colOff>
      <xdr:row>76</xdr:row>
      <xdr:rowOff>86361</xdr:rowOff>
    </xdr:to>
    <xdr:sp macro="" textlink="">
      <xdr:nvSpPr>
        <xdr:cNvPr id="377" name="フローチャート: 判断 376"/>
        <xdr:cNvSpPr/>
      </xdr:nvSpPr>
      <xdr:spPr>
        <a:xfrm>
          <a:off x="3048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78" name="テキスト ボックス 377"/>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78</xdr:row>
      <xdr:rowOff>35561</xdr:rowOff>
    </xdr:to>
    <xdr:cxnSp macro="">
      <xdr:nvCxnSpPr>
        <xdr:cNvPr id="379" name="直線コネクタ 378"/>
        <xdr:cNvCxnSpPr/>
      </xdr:nvCxnSpPr>
      <xdr:spPr>
        <a:xfrm flipV="1">
          <a:off x="1320800" y="133858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91439</xdr:rowOff>
    </xdr:from>
    <xdr:to>
      <xdr:col>11</xdr:col>
      <xdr:colOff>60325</xdr:colOff>
      <xdr:row>77</xdr:row>
      <xdr:rowOff>21589</xdr:rowOff>
    </xdr:to>
    <xdr:sp macro="" textlink="">
      <xdr:nvSpPr>
        <xdr:cNvPr id="380" name="フローチャート: 判断 379"/>
        <xdr:cNvSpPr/>
      </xdr:nvSpPr>
      <xdr:spPr>
        <a:xfrm>
          <a:off x="2159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31767</xdr:rowOff>
    </xdr:from>
    <xdr:ext cx="762000" cy="259045"/>
    <xdr:sp macro="" textlink="">
      <xdr:nvSpPr>
        <xdr:cNvPr id="381" name="テキスト ボックス 380"/>
        <xdr:cNvSpPr txBox="1"/>
      </xdr:nvSpPr>
      <xdr:spPr>
        <a:xfrm>
          <a:off x="1828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82" name="フローチャート: 判断 381"/>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383" name="テキスト ボックス 382"/>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89" name="楕円 388"/>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2557</xdr:rowOff>
    </xdr:from>
    <xdr:ext cx="762000" cy="259045"/>
    <xdr:sp macro="" textlink="">
      <xdr:nvSpPr>
        <xdr:cNvPr id="390" name="公債費該当値テキスト"/>
        <xdr:cNvSpPr txBox="1"/>
      </xdr:nvSpPr>
      <xdr:spPr>
        <a:xfrm>
          <a:off x="49149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57150</xdr:rowOff>
    </xdr:from>
    <xdr:to>
      <xdr:col>20</xdr:col>
      <xdr:colOff>38100</xdr:colOff>
      <xdr:row>77</xdr:row>
      <xdr:rowOff>158750</xdr:rowOff>
    </xdr:to>
    <xdr:sp macro="" textlink="">
      <xdr:nvSpPr>
        <xdr:cNvPr id="391" name="楕円 390"/>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143527</xdr:rowOff>
    </xdr:from>
    <xdr:ext cx="736600" cy="259045"/>
    <xdr:sp macro="" textlink="">
      <xdr:nvSpPr>
        <xdr:cNvPr id="392" name="テキスト ボックス 391"/>
        <xdr:cNvSpPr txBox="1"/>
      </xdr:nvSpPr>
      <xdr:spPr>
        <a:xfrm>
          <a:off x="3606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102870</xdr:rowOff>
    </xdr:from>
    <xdr:to>
      <xdr:col>15</xdr:col>
      <xdr:colOff>149225</xdr:colOff>
      <xdr:row>78</xdr:row>
      <xdr:rowOff>33020</xdr:rowOff>
    </xdr:to>
    <xdr:sp macro="" textlink="">
      <xdr:nvSpPr>
        <xdr:cNvPr id="393" name="楕円 392"/>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17797</xdr:rowOff>
    </xdr:from>
    <xdr:ext cx="762000" cy="259045"/>
    <xdr:sp macro="" textlink="">
      <xdr:nvSpPr>
        <xdr:cNvPr id="394" name="テキスト ボックス 393"/>
        <xdr:cNvSpPr txBox="1"/>
      </xdr:nvSpPr>
      <xdr:spPr>
        <a:xfrm>
          <a:off x="2717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395" name="楕円 394"/>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96" name="テキスト ボックス 395"/>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97" name="楕円 396"/>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98" name="テキスト ボックス 397"/>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人手不足による業務の外部委託料や、施設の老朽化に伴う維持補修費等が増加傾向にあり、また、下水道事業をはじめ他会計への負担が大きいことも経常収支比率を押し上げる要因となっている。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a:t>
          </a:r>
          <a:r>
            <a:rPr kumimoji="1" lang="en-US" altLang="ja-JP" sz="1300">
              <a:latin typeface="ＭＳ Ｐゴシック" panose="020B0600070205080204" pitchFamily="50" charset="-128"/>
              <a:ea typeface="ＭＳ Ｐゴシック" panose="020B0600070205080204" pitchFamily="50" charset="-128"/>
            </a:rPr>
            <a:t>75.9</a:t>
          </a:r>
          <a:r>
            <a:rPr kumimoji="1" lang="ja-JP" altLang="en-US" sz="1300">
              <a:latin typeface="ＭＳ Ｐゴシック" panose="020B0600070205080204" pitchFamily="50" charset="-128"/>
              <a:ea typeface="ＭＳ Ｐゴシック" panose="020B0600070205080204" pitchFamily="50" charset="-128"/>
            </a:rPr>
            <a:t>％および兵庫県平均</a:t>
          </a:r>
          <a:r>
            <a:rPr kumimoji="1" lang="en-US" altLang="ja-JP" sz="1300">
              <a:latin typeface="ＭＳ Ｐゴシック" panose="020B0600070205080204" pitchFamily="50" charset="-128"/>
              <a:ea typeface="ＭＳ Ｐゴシック" panose="020B0600070205080204" pitchFamily="50" charset="-128"/>
            </a:rPr>
            <a:t>75.5</a:t>
          </a:r>
          <a:r>
            <a:rPr kumimoji="1" lang="ja-JP" altLang="en-US" sz="1300">
              <a:latin typeface="ＭＳ Ｐゴシック" panose="020B0600070205080204" pitchFamily="50" charset="-128"/>
              <a:ea typeface="ＭＳ Ｐゴシック" panose="020B0600070205080204" pitchFamily="50" charset="-128"/>
            </a:rPr>
            <a:t>％を下回っているものの、今後も事業の見直しや施設の集約化などコストの削減に努め、財政健全化に取り組む必要がある。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49276</xdr:rowOff>
    </xdr:from>
    <xdr:to>
      <xdr:col>82</xdr:col>
      <xdr:colOff>107950</xdr:colOff>
      <xdr:row>80</xdr:row>
      <xdr:rowOff>104139</xdr:rowOff>
    </xdr:to>
    <xdr:cxnSp macro="">
      <xdr:nvCxnSpPr>
        <xdr:cNvPr id="424" name="直線コネクタ 423"/>
        <xdr:cNvCxnSpPr/>
      </xdr:nvCxnSpPr>
      <xdr:spPr>
        <a:xfrm flipV="1">
          <a:off x="16510000" y="12736576"/>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135653</xdr:rowOff>
    </xdr:from>
    <xdr:ext cx="762000" cy="259045"/>
    <xdr:sp macro="" textlink="">
      <xdr:nvSpPr>
        <xdr:cNvPr id="427" name="公債費以外最大値テキスト"/>
        <xdr:cNvSpPr txBox="1"/>
      </xdr:nvSpPr>
      <xdr:spPr>
        <a:xfrm>
          <a:off x="16598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49276</xdr:rowOff>
    </xdr:from>
    <xdr:to>
      <xdr:col>82</xdr:col>
      <xdr:colOff>196850</xdr:colOff>
      <xdr:row>74</xdr:row>
      <xdr:rowOff>49276</xdr:rowOff>
    </xdr:to>
    <xdr:cxnSp macro="">
      <xdr:nvCxnSpPr>
        <xdr:cNvPr id="428" name="直線コネクタ 427"/>
        <xdr:cNvCxnSpPr/>
      </xdr:nvCxnSpPr>
      <xdr:spPr>
        <a:xfrm>
          <a:off x="16421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76</xdr:row>
      <xdr:rowOff>163576</xdr:rowOff>
    </xdr:to>
    <xdr:cxnSp macro="">
      <xdr:nvCxnSpPr>
        <xdr:cNvPr id="429" name="直線コネクタ 428"/>
        <xdr:cNvCxnSpPr/>
      </xdr:nvCxnSpPr>
      <xdr:spPr>
        <a:xfrm>
          <a:off x="15671800" y="13134339"/>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133858</xdr:rowOff>
    </xdr:from>
    <xdr:to>
      <xdr:col>78</xdr:col>
      <xdr:colOff>69850</xdr:colOff>
      <xdr:row>76</xdr:row>
      <xdr:rowOff>104139</xdr:rowOff>
    </xdr:to>
    <xdr:cxnSp macro="">
      <xdr:nvCxnSpPr>
        <xdr:cNvPr id="432" name="直線コネクタ 431"/>
        <xdr:cNvCxnSpPr/>
      </xdr:nvCxnSpPr>
      <xdr:spPr>
        <a:xfrm>
          <a:off x="14782800" y="12992608"/>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33" name="フローチャート: 判断 432"/>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34" name="テキスト ボックス 433"/>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133858</xdr:rowOff>
    </xdr:from>
    <xdr:to>
      <xdr:col>73</xdr:col>
      <xdr:colOff>180975</xdr:colOff>
      <xdr:row>75</xdr:row>
      <xdr:rowOff>138430</xdr:rowOff>
    </xdr:to>
    <xdr:cxnSp macro="">
      <xdr:nvCxnSpPr>
        <xdr:cNvPr id="435" name="直線コネクタ 434"/>
        <xdr:cNvCxnSpPr/>
      </xdr:nvCxnSpPr>
      <xdr:spPr>
        <a:xfrm flipV="1">
          <a:off x="13893800" y="129926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6" name="フローチャート: 判断 435"/>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7" name="テキスト ボックス 436"/>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133858</xdr:rowOff>
    </xdr:from>
    <xdr:to>
      <xdr:col>69</xdr:col>
      <xdr:colOff>92075</xdr:colOff>
      <xdr:row>75</xdr:row>
      <xdr:rowOff>138430</xdr:rowOff>
    </xdr:to>
    <xdr:cxnSp macro="">
      <xdr:nvCxnSpPr>
        <xdr:cNvPr id="438" name="直線コネクタ 437"/>
        <xdr:cNvCxnSpPr/>
      </xdr:nvCxnSpPr>
      <xdr:spPr>
        <a:xfrm>
          <a:off x="13004800" y="129926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115062</xdr:rowOff>
    </xdr:from>
    <xdr:to>
      <xdr:col>69</xdr:col>
      <xdr:colOff>142875</xdr:colOff>
      <xdr:row>76</xdr:row>
      <xdr:rowOff>45213</xdr:rowOff>
    </xdr:to>
    <xdr:sp macro="" textlink="">
      <xdr:nvSpPr>
        <xdr:cNvPr id="439" name="フローチャート: 判断 438"/>
        <xdr:cNvSpPr/>
      </xdr:nvSpPr>
      <xdr:spPr>
        <a:xfrm>
          <a:off x="13843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29990</xdr:rowOff>
    </xdr:from>
    <xdr:ext cx="762000" cy="259045"/>
    <xdr:sp macro="" textlink="">
      <xdr:nvSpPr>
        <xdr:cNvPr id="440" name="テキスト ボックス 439"/>
        <xdr:cNvSpPr txBox="1"/>
      </xdr:nvSpPr>
      <xdr:spPr>
        <a:xfrm>
          <a:off x="13512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69342</xdr:rowOff>
    </xdr:from>
    <xdr:to>
      <xdr:col>65</xdr:col>
      <xdr:colOff>53975</xdr:colOff>
      <xdr:row>75</xdr:row>
      <xdr:rowOff>170942</xdr:rowOff>
    </xdr:to>
    <xdr:sp macro="" textlink="">
      <xdr:nvSpPr>
        <xdr:cNvPr id="441" name="フローチャート: 判断 440"/>
        <xdr:cNvSpPr/>
      </xdr:nvSpPr>
      <xdr:spPr>
        <a:xfrm>
          <a:off x="129540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9669</xdr:rowOff>
    </xdr:from>
    <xdr:ext cx="762000" cy="259045"/>
    <xdr:sp macro="" textlink="">
      <xdr:nvSpPr>
        <xdr:cNvPr id="442" name="テキスト ボックス 441"/>
        <xdr:cNvSpPr txBox="1"/>
      </xdr:nvSpPr>
      <xdr:spPr>
        <a:xfrm>
          <a:off x="12623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48" name="楕円 447"/>
        <xdr:cNvSpPr/>
      </xdr:nvSpPr>
      <xdr:spPr>
        <a:xfrm>
          <a:off x="16459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129303</xdr:rowOff>
    </xdr:from>
    <xdr:ext cx="762000" cy="259045"/>
    <xdr:sp macro="" textlink="">
      <xdr:nvSpPr>
        <xdr:cNvPr id="449" name="公債費以外該当値テキスト"/>
        <xdr:cNvSpPr txBox="1"/>
      </xdr:nvSpPr>
      <xdr:spPr>
        <a:xfrm>
          <a:off x="16598900" y="1298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50" name="楕円 449"/>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51" name="テキスト ボックス 450"/>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83058</xdr:rowOff>
    </xdr:from>
    <xdr:to>
      <xdr:col>74</xdr:col>
      <xdr:colOff>31750</xdr:colOff>
      <xdr:row>76</xdr:row>
      <xdr:rowOff>13208</xdr:rowOff>
    </xdr:to>
    <xdr:sp macro="" textlink="">
      <xdr:nvSpPr>
        <xdr:cNvPr id="452" name="楕円 451"/>
        <xdr:cNvSpPr/>
      </xdr:nvSpPr>
      <xdr:spPr>
        <a:xfrm>
          <a:off x="14732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23385</xdr:rowOff>
    </xdr:from>
    <xdr:ext cx="762000" cy="259045"/>
    <xdr:sp macro="" textlink="">
      <xdr:nvSpPr>
        <xdr:cNvPr id="453" name="テキスト ボックス 452"/>
        <xdr:cNvSpPr txBox="1"/>
      </xdr:nvSpPr>
      <xdr:spPr>
        <a:xfrm>
          <a:off x="14401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87630</xdr:rowOff>
    </xdr:from>
    <xdr:to>
      <xdr:col>69</xdr:col>
      <xdr:colOff>142875</xdr:colOff>
      <xdr:row>76</xdr:row>
      <xdr:rowOff>17780</xdr:rowOff>
    </xdr:to>
    <xdr:sp macro="" textlink="">
      <xdr:nvSpPr>
        <xdr:cNvPr id="454" name="楕円 453"/>
        <xdr:cNvSpPr/>
      </xdr:nvSpPr>
      <xdr:spPr>
        <a:xfrm>
          <a:off x="13843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27957</xdr:rowOff>
    </xdr:from>
    <xdr:ext cx="762000" cy="259045"/>
    <xdr:sp macro="" textlink="">
      <xdr:nvSpPr>
        <xdr:cNvPr id="455" name="テキスト ボックス 454"/>
        <xdr:cNvSpPr txBox="1"/>
      </xdr:nvSpPr>
      <xdr:spPr>
        <a:xfrm>
          <a:off x="13512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56" name="楕円 455"/>
        <xdr:cNvSpPr/>
      </xdr:nvSpPr>
      <xdr:spPr>
        <a:xfrm>
          <a:off x="12954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169435</xdr:rowOff>
    </xdr:from>
    <xdr:ext cx="762000" cy="259045"/>
    <xdr:sp macro="" textlink="">
      <xdr:nvSpPr>
        <xdr:cNvPr id="457" name="テキスト ボックス 456"/>
        <xdr:cNvSpPr txBox="1"/>
      </xdr:nvSpPr>
      <xdr:spPr>
        <a:xfrm>
          <a:off x="12623800" y="1302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21425</xdr:rowOff>
    </xdr:from>
    <xdr:to>
      <xdr:col>29</xdr:col>
      <xdr:colOff>127000</xdr:colOff>
      <xdr:row>19</xdr:row>
      <xdr:rowOff>29331</xdr:rowOff>
    </xdr:to>
    <xdr:cxnSp macro="">
      <xdr:nvCxnSpPr>
        <xdr:cNvPr id="45" name="直線コネクタ 44"/>
        <xdr:cNvCxnSpPr/>
      </xdr:nvCxnSpPr>
      <xdr:spPr bwMode="auto">
        <a:xfrm flipV="1">
          <a:off x="5651500" y="1955000"/>
          <a:ext cx="0" cy="13795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1408</xdr:rowOff>
    </xdr:from>
    <xdr:ext cx="762000" cy="259045"/>
    <xdr:sp macro="" textlink="">
      <xdr:nvSpPr>
        <xdr:cNvPr id="46" name="人口1人当たり決算額の推移最小値テキスト130"/>
        <xdr:cNvSpPr txBox="1"/>
      </xdr:nvSpPr>
      <xdr:spPr>
        <a:xfrm>
          <a:off x="5740400" y="330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29331</xdr:rowOff>
    </xdr:from>
    <xdr:to>
      <xdr:col>30</xdr:col>
      <xdr:colOff>25400</xdr:colOff>
      <xdr:row>19</xdr:row>
      <xdr:rowOff>29331</xdr:rowOff>
    </xdr:to>
    <xdr:cxnSp macro="">
      <xdr:nvCxnSpPr>
        <xdr:cNvPr id="47" name="直線コネクタ 46"/>
        <xdr:cNvCxnSpPr/>
      </xdr:nvCxnSpPr>
      <xdr:spPr bwMode="auto">
        <a:xfrm>
          <a:off x="5562600" y="3334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107802</xdr:rowOff>
    </xdr:from>
    <xdr:ext cx="762000" cy="259045"/>
    <xdr:sp macro="" textlink="">
      <xdr:nvSpPr>
        <xdr:cNvPr id="48" name="人口1人当たり決算額の推移最大値テキスト130"/>
        <xdr:cNvSpPr txBox="1"/>
      </xdr:nvSpPr>
      <xdr:spPr>
        <a:xfrm>
          <a:off x="5740400" y="169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21425</xdr:rowOff>
    </xdr:from>
    <xdr:to>
      <xdr:col>30</xdr:col>
      <xdr:colOff>25400</xdr:colOff>
      <xdr:row>11</xdr:row>
      <xdr:rowOff>21425</xdr:rowOff>
    </xdr:to>
    <xdr:cxnSp macro="">
      <xdr:nvCxnSpPr>
        <xdr:cNvPr id="49" name="直線コネクタ 48"/>
        <xdr:cNvCxnSpPr/>
      </xdr:nvCxnSpPr>
      <xdr:spPr bwMode="auto">
        <a:xfrm>
          <a:off x="5562600" y="1955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39370</xdr:rowOff>
    </xdr:from>
    <xdr:to>
      <xdr:col>29</xdr:col>
      <xdr:colOff>127000</xdr:colOff>
      <xdr:row>12</xdr:row>
      <xdr:rowOff>62535</xdr:rowOff>
    </xdr:to>
    <xdr:cxnSp macro="">
      <xdr:nvCxnSpPr>
        <xdr:cNvPr id="50" name="直線コネクタ 49"/>
        <xdr:cNvCxnSpPr/>
      </xdr:nvCxnSpPr>
      <xdr:spPr bwMode="auto">
        <a:xfrm>
          <a:off x="5003800" y="2144395"/>
          <a:ext cx="647700" cy="23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7872</xdr:rowOff>
    </xdr:from>
    <xdr:ext cx="762000" cy="259045"/>
    <xdr:sp macro="" textlink="">
      <xdr:nvSpPr>
        <xdr:cNvPr id="51" name="人口1人当たり決算額の推移平均値テキスト130"/>
        <xdr:cNvSpPr txBox="1"/>
      </xdr:nvSpPr>
      <xdr:spPr>
        <a:xfrm>
          <a:off x="5740400" y="2627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35795</xdr:rowOff>
    </xdr:from>
    <xdr:to>
      <xdr:col>29</xdr:col>
      <xdr:colOff>177800</xdr:colOff>
      <xdr:row>15</xdr:row>
      <xdr:rowOff>137395</xdr:rowOff>
    </xdr:to>
    <xdr:sp macro="" textlink="">
      <xdr:nvSpPr>
        <xdr:cNvPr id="52" name="フローチャート: 判断 51"/>
        <xdr:cNvSpPr/>
      </xdr:nvSpPr>
      <xdr:spPr bwMode="auto">
        <a:xfrm>
          <a:off x="5600700" y="2655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39370</xdr:rowOff>
    </xdr:from>
    <xdr:to>
      <xdr:col>26</xdr:col>
      <xdr:colOff>50800</xdr:colOff>
      <xdr:row>12</xdr:row>
      <xdr:rowOff>65183</xdr:rowOff>
    </xdr:to>
    <xdr:cxnSp macro="">
      <xdr:nvCxnSpPr>
        <xdr:cNvPr id="53" name="直線コネクタ 52"/>
        <xdr:cNvCxnSpPr/>
      </xdr:nvCxnSpPr>
      <xdr:spPr bwMode="auto">
        <a:xfrm flipV="1">
          <a:off x="4305300" y="2144395"/>
          <a:ext cx="698500" cy="25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56236</xdr:rowOff>
    </xdr:from>
    <xdr:to>
      <xdr:col>26</xdr:col>
      <xdr:colOff>101600</xdr:colOff>
      <xdr:row>15</xdr:row>
      <xdr:rowOff>157836</xdr:rowOff>
    </xdr:to>
    <xdr:sp macro="" textlink="">
      <xdr:nvSpPr>
        <xdr:cNvPr id="54" name="フローチャート: 判断 53"/>
        <xdr:cNvSpPr/>
      </xdr:nvSpPr>
      <xdr:spPr bwMode="auto">
        <a:xfrm>
          <a:off x="49530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142613</xdr:rowOff>
    </xdr:from>
    <xdr:ext cx="736600" cy="259045"/>
    <xdr:sp macro="" textlink="">
      <xdr:nvSpPr>
        <xdr:cNvPr id="55" name="テキスト ボックス 54"/>
        <xdr:cNvSpPr txBox="1"/>
      </xdr:nvSpPr>
      <xdr:spPr>
        <a:xfrm>
          <a:off x="4622800" y="276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65183</xdr:rowOff>
    </xdr:from>
    <xdr:to>
      <xdr:col>22</xdr:col>
      <xdr:colOff>114300</xdr:colOff>
      <xdr:row>12</xdr:row>
      <xdr:rowOff>109341</xdr:rowOff>
    </xdr:to>
    <xdr:cxnSp macro="">
      <xdr:nvCxnSpPr>
        <xdr:cNvPr id="56" name="直線コネクタ 55"/>
        <xdr:cNvCxnSpPr/>
      </xdr:nvCxnSpPr>
      <xdr:spPr bwMode="auto">
        <a:xfrm flipV="1">
          <a:off x="3606800" y="2170208"/>
          <a:ext cx="698500" cy="44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13735</xdr:rowOff>
    </xdr:from>
    <xdr:to>
      <xdr:col>22</xdr:col>
      <xdr:colOff>165100</xdr:colOff>
      <xdr:row>15</xdr:row>
      <xdr:rowOff>115335</xdr:rowOff>
    </xdr:to>
    <xdr:sp macro="" textlink="">
      <xdr:nvSpPr>
        <xdr:cNvPr id="57" name="フローチャート: 判断 56"/>
        <xdr:cNvSpPr/>
      </xdr:nvSpPr>
      <xdr:spPr bwMode="auto">
        <a:xfrm>
          <a:off x="42545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100112</xdr:rowOff>
    </xdr:from>
    <xdr:ext cx="762000" cy="259045"/>
    <xdr:sp macro="" textlink="">
      <xdr:nvSpPr>
        <xdr:cNvPr id="58" name="テキスト ボックス 57"/>
        <xdr:cNvSpPr txBox="1"/>
      </xdr:nvSpPr>
      <xdr:spPr>
        <a:xfrm>
          <a:off x="3924300" y="271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109341</xdr:rowOff>
    </xdr:from>
    <xdr:to>
      <xdr:col>18</xdr:col>
      <xdr:colOff>177800</xdr:colOff>
      <xdr:row>13</xdr:row>
      <xdr:rowOff>89186</xdr:rowOff>
    </xdr:to>
    <xdr:cxnSp macro="">
      <xdr:nvCxnSpPr>
        <xdr:cNvPr id="59" name="直線コネクタ 58"/>
        <xdr:cNvCxnSpPr/>
      </xdr:nvCxnSpPr>
      <xdr:spPr bwMode="auto">
        <a:xfrm flipV="1">
          <a:off x="2908300" y="2214366"/>
          <a:ext cx="698500" cy="151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36290</xdr:rowOff>
    </xdr:from>
    <xdr:to>
      <xdr:col>19</xdr:col>
      <xdr:colOff>38100</xdr:colOff>
      <xdr:row>14</xdr:row>
      <xdr:rowOff>137890</xdr:rowOff>
    </xdr:to>
    <xdr:sp macro="" textlink="">
      <xdr:nvSpPr>
        <xdr:cNvPr id="60" name="フローチャート: 判断 59"/>
        <xdr:cNvSpPr/>
      </xdr:nvSpPr>
      <xdr:spPr bwMode="auto">
        <a:xfrm>
          <a:off x="3556000" y="2484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122667</xdr:rowOff>
    </xdr:from>
    <xdr:ext cx="762000" cy="259045"/>
    <xdr:sp macro="" textlink="">
      <xdr:nvSpPr>
        <xdr:cNvPr id="61" name="テキスト ボックス 60"/>
        <xdr:cNvSpPr txBox="1"/>
      </xdr:nvSpPr>
      <xdr:spPr>
        <a:xfrm>
          <a:off x="3225800" y="257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87763</xdr:rowOff>
    </xdr:from>
    <xdr:to>
      <xdr:col>15</xdr:col>
      <xdr:colOff>101600</xdr:colOff>
      <xdr:row>15</xdr:row>
      <xdr:rowOff>17913</xdr:rowOff>
    </xdr:to>
    <xdr:sp macro="" textlink="">
      <xdr:nvSpPr>
        <xdr:cNvPr id="62" name="フローチャート: 判断 61"/>
        <xdr:cNvSpPr/>
      </xdr:nvSpPr>
      <xdr:spPr bwMode="auto">
        <a:xfrm>
          <a:off x="2857500" y="2535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2690</xdr:rowOff>
    </xdr:from>
    <xdr:ext cx="762000" cy="259045"/>
    <xdr:sp macro="" textlink="">
      <xdr:nvSpPr>
        <xdr:cNvPr id="63" name="テキスト ボックス 62"/>
        <xdr:cNvSpPr txBox="1"/>
      </xdr:nvSpPr>
      <xdr:spPr>
        <a:xfrm>
          <a:off x="2527300" y="262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11735</xdr:rowOff>
    </xdr:from>
    <xdr:to>
      <xdr:col>29</xdr:col>
      <xdr:colOff>177800</xdr:colOff>
      <xdr:row>12</xdr:row>
      <xdr:rowOff>113335</xdr:rowOff>
    </xdr:to>
    <xdr:sp macro="" textlink="">
      <xdr:nvSpPr>
        <xdr:cNvPr id="69" name="楕円 68"/>
        <xdr:cNvSpPr/>
      </xdr:nvSpPr>
      <xdr:spPr bwMode="auto">
        <a:xfrm>
          <a:off x="5600700" y="2116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28262</xdr:rowOff>
    </xdr:from>
    <xdr:ext cx="762000" cy="259045"/>
    <xdr:sp macro="" textlink="">
      <xdr:nvSpPr>
        <xdr:cNvPr id="70" name="人口1人当たり決算額の推移該当値テキスト130"/>
        <xdr:cNvSpPr txBox="1"/>
      </xdr:nvSpPr>
      <xdr:spPr>
        <a:xfrm>
          <a:off x="5740400" y="196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160020</xdr:rowOff>
    </xdr:from>
    <xdr:to>
      <xdr:col>26</xdr:col>
      <xdr:colOff>101600</xdr:colOff>
      <xdr:row>12</xdr:row>
      <xdr:rowOff>90170</xdr:rowOff>
    </xdr:to>
    <xdr:sp macro="" textlink="">
      <xdr:nvSpPr>
        <xdr:cNvPr id="71" name="楕円 70"/>
        <xdr:cNvSpPr/>
      </xdr:nvSpPr>
      <xdr:spPr bwMode="auto">
        <a:xfrm>
          <a:off x="4953000" y="2093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100347</xdr:rowOff>
    </xdr:from>
    <xdr:ext cx="736600" cy="259045"/>
    <xdr:sp macro="" textlink="">
      <xdr:nvSpPr>
        <xdr:cNvPr id="72" name="テキスト ボックス 71"/>
        <xdr:cNvSpPr txBox="1"/>
      </xdr:nvSpPr>
      <xdr:spPr>
        <a:xfrm>
          <a:off x="4622800" y="1862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14383</xdr:rowOff>
    </xdr:from>
    <xdr:to>
      <xdr:col>22</xdr:col>
      <xdr:colOff>165100</xdr:colOff>
      <xdr:row>12</xdr:row>
      <xdr:rowOff>115983</xdr:rowOff>
    </xdr:to>
    <xdr:sp macro="" textlink="">
      <xdr:nvSpPr>
        <xdr:cNvPr id="73" name="楕円 72"/>
        <xdr:cNvSpPr/>
      </xdr:nvSpPr>
      <xdr:spPr bwMode="auto">
        <a:xfrm>
          <a:off x="4254500" y="2119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126160</xdr:rowOff>
    </xdr:from>
    <xdr:ext cx="762000" cy="259045"/>
    <xdr:sp macro="" textlink="">
      <xdr:nvSpPr>
        <xdr:cNvPr id="74" name="テキスト ボックス 73"/>
        <xdr:cNvSpPr txBox="1"/>
      </xdr:nvSpPr>
      <xdr:spPr>
        <a:xfrm>
          <a:off x="3924300" y="18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58541</xdr:rowOff>
    </xdr:from>
    <xdr:to>
      <xdr:col>19</xdr:col>
      <xdr:colOff>38100</xdr:colOff>
      <xdr:row>12</xdr:row>
      <xdr:rowOff>160141</xdr:rowOff>
    </xdr:to>
    <xdr:sp macro="" textlink="">
      <xdr:nvSpPr>
        <xdr:cNvPr id="75" name="楕円 74"/>
        <xdr:cNvSpPr/>
      </xdr:nvSpPr>
      <xdr:spPr bwMode="auto">
        <a:xfrm>
          <a:off x="3556000" y="2163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170318</xdr:rowOff>
    </xdr:from>
    <xdr:ext cx="762000" cy="259045"/>
    <xdr:sp macro="" textlink="">
      <xdr:nvSpPr>
        <xdr:cNvPr id="76" name="テキスト ボックス 75"/>
        <xdr:cNvSpPr txBox="1"/>
      </xdr:nvSpPr>
      <xdr:spPr>
        <a:xfrm>
          <a:off x="3225800" y="193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38386</xdr:rowOff>
    </xdr:from>
    <xdr:to>
      <xdr:col>15</xdr:col>
      <xdr:colOff>101600</xdr:colOff>
      <xdr:row>13</xdr:row>
      <xdr:rowOff>139986</xdr:rowOff>
    </xdr:to>
    <xdr:sp macro="" textlink="">
      <xdr:nvSpPr>
        <xdr:cNvPr id="77" name="楕円 76"/>
        <xdr:cNvSpPr/>
      </xdr:nvSpPr>
      <xdr:spPr bwMode="auto">
        <a:xfrm>
          <a:off x="2857500" y="2314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150163</xdr:rowOff>
    </xdr:from>
    <xdr:ext cx="762000" cy="259045"/>
    <xdr:sp macro="" textlink="">
      <xdr:nvSpPr>
        <xdr:cNvPr id="78" name="テキスト ボックス 77"/>
        <xdr:cNvSpPr txBox="1"/>
      </xdr:nvSpPr>
      <xdr:spPr>
        <a:xfrm>
          <a:off x="2527300" y="208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74422</xdr:rowOff>
    </xdr:from>
    <xdr:to>
      <xdr:col>29</xdr:col>
      <xdr:colOff>127000</xdr:colOff>
      <xdr:row>38</xdr:row>
      <xdr:rowOff>30874</xdr:rowOff>
    </xdr:to>
    <xdr:cxnSp macro="">
      <xdr:nvCxnSpPr>
        <xdr:cNvPr id="105" name="直線コネクタ 104"/>
        <xdr:cNvCxnSpPr/>
      </xdr:nvCxnSpPr>
      <xdr:spPr bwMode="auto">
        <a:xfrm flipV="1">
          <a:off x="5651500" y="6341872"/>
          <a:ext cx="0" cy="11566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2951</xdr:rowOff>
    </xdr:from>
    <xdr:ext cx="762000" cy="259045"/>
    <xdr:sp macro="" textlink="">
      <xdr:nvSpPr>
        <xdr:cNvPr id="106" name="人口1人当たり決算額の推移最小値テキスト445"/>
        <xdr:cNvSpPr txBox="1"/>
      </xdr:nvSpPr>
      <xdr:spPr>
        <a:xfrm>
          <a:off x="5740400" y="747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30874</xdr:rowOff>
    </xdr:from>
    <xdr:to>
      <xdr:col>30</xdr:col>
      <xdr:colOff>25400</xdr:colOff>
      <xdr:row>38</xdr:row>
      <xdr:rowOff>30874</xdr:rowOff>
    </xdr:to>
    <xdr:cxnSp macro="">
      <xdr:nvCxnSpPr>
        <xdr:cNvPr id="107" name="直線コネクタ 106"/>
        <xdr:cNvCxnSpPr/>
      </xdr:nvCxnSpPr>
      <xdr:spPr bwMode="auto">
        <a:xfrm>
          <a:off x="5562600" y="74984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160799</xdr:rowOff>
    </xdr:from>
    <xdr:ext cx="762000" cy="259045"/>
    <xdr:sp macro="" textlink="">
      <xdr:nvSpPr>
        <xdr:cNvPr id="108" name="人口1人当たり決算額の推移最大値テキスト445"/>
        <xdr:cNvSpPr txBox="1"/>
      </xdr:nvSpPr>
      <xdr:spPr>
        <a:xfrm>
          <a:off x="57404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74422</xdr:rowOff>
    </xdr:from>
    <xdr:to>
      <xdr:col>30</xdr:col>
      <xdr:colOff>25400</xdr:colOff>
      <xdr:row>34</xdr:row>
      <xdr:rowOff>74422</xdr:rowOff>
    </xdr:to>
    <xdr:cxnSp macro="">
      <xdr:nvCxnSpPr>
        <xdr:cNvPr id="109" name="直線コネクタ 108"/>
        <xdr:cNvCxnSpPr/>
      </xdr:nvCxnSpPr>
      <xdr:spPr bwMode="auto">
        <a:xfrm>
          <a:off x="5562600" y="63418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250238</xdr:rowOff>
    </xdr:from>
    <xdr:to>
      <xdr:col>29</xdr:col>
      <xdr:colOff>127000</xdr:colOff>
      <xdr:row>35</xdr:row>
      <xdr:rowOff>99088</xdr:rowOff>
    </xdr:to>
    <xdr:cxnSp macro="">
      <xdr:nvCxnSpPr>
        <xdr:cNvPr id="110" name="直線コネクタ 109"/>
        <xdr:cNvCxnSpPr/>
      </xdr:nvCxnSpPr>
      <xdr:spPr bwMode="auto">
        <a:xfrm>
          <a:off x="5003800" y="6517688"/>
          <a:ext cx="647700" cy="191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292490</xdr:rowOff>
    </xdr:from>
    <xdr:ext cx="762000" cy="259045"/>
    <xdr:sp macro="" textlink="">
      <xdr:nvSpPr>
        <xdr:cNvPr id="111" name="人口1人当たり決算額の推移平均値テキスト445"/>
        <xdr:cNvSpPr txBox="1"/>
      </xdr:nvSpPr>
      <xdr:spPr>
        <a:xfrm>
          <a:off x="5740400" y="690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320413</xdr:rowOff>
    </xdr:from>
    <xdr:to>
      <xdr:col>29</xdr:col>
      <xdr:colOff>177800</xdr:colOff>
      <xdr:row>36</xdr:row>
      <xdr:rowOff>79113</xdr:rowOff>
    </xdr:to>
    <xdr:sp macro="" textlink="">
      <xdr:nvSpPr>
        <xdr:cNvPr id="112" name="フローチャート: 判断 111"/>
        <xdr:cNvSpPr/>
      </xdr:nvSpPr>
      <xdr:spPr bwMode="auto">
        <a:xfrm>
          <a:off x="56007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212908</xdr:rowOff>
    </xdr:from>
    <xdr:to>
      <xdr:col>26</xdr:col>
      <xdr:colOff>50800</xdr:colOff>
      <xdr:row>34</xdr:row>
      <xdr:rowOff>250238</xdr:rowOff>
    </xdr:to>
    <xdr:cxnSp macro="">
      <xdr:nvCxnSpPr>
        <xdr:cNvPr id="113" name="直線コネクタ 112"/>
        <xdr:cNvCxnSpPr/>
      </xdr:nvCxnSpPr>
      <xdr:spPr bwMode="auto">
        <a:xfrm>
          <a:off x="4305300" y="6480358"/>
          <a:ext cx="698500" cy="37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299039</xdr:rowOff>
    </xdr:from>
    <xdr:to>
      <xdr:col>26</xdr:col>
      <xdr:colOff>101600</xdr:colOff>
      <xdr:row>36</xdr:row>
      <xdr:rowOff>57739</xdr:rowOff>
    </xdr:to>
    <xdr:sp macro="" textlink="">
      <xdr:nvSpPr>
        <xdr:cNvPr id="114" name="フローチャート: 判断 113"/>
        <xdr:cNvSpPr/>
      </xdr:nvSpPr>
      <xdr:spPr bwMode="auto">
        <a:xfrm>
          <a:off x="49530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42516</xdr:rowOff>
    </xdr:from>
    <xdr:ext cx="736600" cy="259045"/>
    <xdr:sp macro="" textlink="">
      <xdr:nvSpPr>
        <xdr:cNvPr id="115" name="テキスト ボックス 114"/>
        <xdr:cNvSpPr txBox="1"/>
      </xdr:nvSpPr>
      <xdr:spPr>
        <a:xfrm>
          <a:off x="4622800" y="6995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212908</xdr:rowOff>
    </xdr:from>
    <xdr:to>
      <xdr:col>22</xdr:col>
      <xdr:colOff>114300</xdr:colOff>
      <xdr:row>34</xdr:row>
      <xdr:rowOff>253324</xdr:rowOff>
    </xdr:to>
    <xdr:cxnSp macro="">
      <xdr:nvCxnSpPr>
        <xdr:cNvPr id="116" name="直線コネクタ 115"/>
        <xdr:cNvCxnSpPr/>
      </xdr:nvCxnSpPr>
      <xdr:spPr bwMode="auto">
        <a:xfrm flipV="1">
          <a:off x="3606800" y="6480358"/>
          <a:ext cx="698500" cy="40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301645</xdr:rowOff>
    </xdr:from>
    <xdr:to>
      <xdr:col>22</xdr:col>
      <xdr:colOff>165100</xdr:colOff>
      <xdr:row>36</xdr:row>
      <xdr:rowOff>60345</xdr:rowOff>
    </xdr:to>
    <xdr:sp macro="" textlink="">
      <xdr:nvSpPr>
        <xdr:cNvPr id="117" name="フローチャート: 判断 116"/>
        <xdr:cNvSpPr/>
      </xdr:nvSpPr>
      <xdr:spPr bwMode="auto">
        <a:xfrm>
          <a:off x="42545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45122</xdr:rowOff>
    </xdr:from>
    <xdr:ext cx="762000" cy="259045"/>
    <xdr:sp macro="" textlink="">
      <xdr:nvSpPr>
        <xdr:cNvPr id="118" name="テキスト ボックス 117"/>
        <xdr:cNvSpPr txBox="1"/>
      </xdr:nvSpPr>
      <xdr:spPr>
        <a:xfrm>
          <a:off x="3924300" y="699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199192</xdr:rowOff>
    </xdr:from>
    <xdr:to>
      <xdr:col>18</xdr:col>
      <xdr:colOff>177800</xdr:colOff>
      <xdr:row>34</xdr:row>
      <xdr:rowOff>253324</xdr:rowOff>
    </xdr:to>
    <xdr:cxnSp macro="">
      <xdr:nvCxnSpPr>
        <xdr:cNvPr id="119" name="直線コネクタ 118"/>
        <xdr:cNvCxnSpPr/>
      </xdr:nvCxnSpPr>
      <xdr:spPr bwMode="auto">
        <a:xfrm>
          <a:off x="2908300" y="6466642"/>
          <a:ext cx="698500" cy="54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274579</xdr:rowOff>
    </xdr:from>
    <xdr:to>
      <xdr:col>19</xdr:col>
      <xdr:colOff>38100</xdr:colOff>
      <xdr:row>36</xdr:row>
      <xdr:rowOff>33279</xdr:rowOff>
    </xdr:to>
    <xdr:sp macro="" textlink="">
      <xdr:nvSpPr>
        <xdr:cNvPr id="120" name="フローチャート: 判断 119"/>
        <xdr:cNvSpPr/>
      </xdr:nvSpPr>
      <xdr:spPr bwMode="auto">
        <a:xfrm>
          <a:off x="3556000" y="688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18056</xdr:rowOff>
    </xdr:from>
    <xdr:ext cx="762000" cy="259045"/>
    <xdr:sp macro="" textlink="">
      <xdr:nvSpPr>
        <xdr:cNvPr id="121" name="テキスト ボックス 120"/>
        <xdr:cNvSpPr txBox="1"/>
      </xdr:nvSpPr>
      <xdr:spPr>
        <a:xfrm>
          <a:off x="3225800" y="697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205565</xdr:rowOff>
    </xdr:from>
    <xdr:to>
      <xdr:col>15</xdr:col>
      <xdr:colOff>101600</xdr:colOff>
      <xdr:row>35</xdr:row>
      <xdr:rowOff>307165</xdr:rowOff>
    </xdr:to>
    <xdr:sp macro="" textlink="">
      <xdr:nvSpPr>
        <xdr:cNvPr id="122" name="フローチャート: 判断 121"/>
        <xdr:cNvSpPr/>
      </xdr:nvSpPr>
      <xdr:spPr bwMode="auto">
        <a:xfrm>
          <a:off x="28575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291942</xdr:rowOff>
    </xdr:from>
    <xdr:ext cx="762000" cy="259045"/>
    <xdr:sp macro="" textlink="">
      <xdr:nvSpPr>
        <xdr:cNvPr id="123" name="テキスト ボックス 122"/>
        <xdr:cNvSpPr txBox="1"/>
      </xdr:nvSpPr>
      <xdr:spPr>
        <a:xfrm>
          <a:off x="2527300" y="690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48288</xdr:rowOff>
    </xdr:from>
    <xdr:to>
      <xdr:col>29</xdr:col>
      <xdr:colOff>177800</xdr:colOff>
      <xdr:row>35</xdr:row>
      <xdr:rowOff>149888</xdr:rowOff>
    </xdr:to>
    <xdr:sp macro="" textlink="">
      <xdr:nvSpPr>
        <xdr:cNvPr id="129" name="楕円 128"/>
        <xdr:cNvSpPr/>
      </xdr:nvSpPr>
      <xdr:spPr bwMode="auto">
        <a:xfrm>
          <a:off x="5600700" y="6658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236265</xdr:rowOff>
    </xdr:from>
    <xdr:ext cx="762000" cy="259045"/>
    <xdr:sp macro="" textlink="">
      <xdr:nvSpPr>
        <xdr:cNvPr id="130" name="人口1人当たり決算額の推移該当値テキスト445"/>
        <xdr:cNvSpPr txBox="1"/>
      </xdr:nvSpPr>
      <xdr:spPr>
        <a:xfrm>
          <a:off x="5740400" y="650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199438</xdr:rowOff>
    </xdr:from>
    <xdr:to>
      <xdr:col>26</xdr:col>
      <xdr:colOff>101600</xdr:colOff>
      <xdr:row>34</xdr:row>
      <xdr:rowOff>301038</xdr:rowOff>
    </xdr:to>
    <xdr:sp macro="" textlink="">
      <xdr:nvSpPr>
        <xdr:cNvPr id="131" name="楕円 130"/>
        <xdr:cNvSpPr/>
      </xdr:nvSpPr>
      <xdr:spPr bwMode="auto">
        <a:xfrm>
          <a:off x="4953000" y="6466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311215</xdr:rowOff>
    </xdr:from>
    <xdr:ext cx="736600" cy="259045"/>
    <xdr:sp macro="" textlink="">
      <xdr:nvSpPr>
        <xdr:cNvPr id="132" name="テキスト ボックス 131"/>
        <xdr:cNvSpPr txBox="1"/>
      </xdr:nvSpPr>
      <xdr:spPr>
        <a:xfrm>
          <a:off x="4622800" y="6235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162108</xdr:rowOff>
    </xdr:from>
    <xdr:to>
      <xdr:col>22</xdr:col>
      <xdr:colOff>165100</xdr:colOff>
      <xdr:row>34</xdr:row>
      <xdr:rowOff>263708</xdr:rowOff>
    </xdr:to>
    <xdr:sp macro="" textlink="">
      <xdr:nvSpPr>
        <xdr:cNvPr id="133" name="楕円 132"/>
        <xdr:cNvSpPr/>
      </xdr:nvSpPr>
      <xdr:spPr bwMode="auto">
        <a:xfrm>
          <a:off x="4254500" y="6429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273885</xdr:rowOff>
    </xdr:from>
    <xdr:ext cx="762000" cy="259045"/>
    <xdr:sp macro="" textlink="">
      <xdr:nvSpPr>
        <xdr:cNvPr id="134" name="テキスト ボックス 133"/>
        <xdr:cNvSpPr txBox="1"/>
      </xdr:nvSpPr>
      <xdr:spPr>
        <a:xfrm>
          <a:off x="3924300" y="619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202524</xdr:rowOff>
    </xdr:from>
    <xdr:to>
      <xdr:col>19</xdr:col>
      <xdr:colOff>38100</xdr:colOff>
      <xdr:row>34</xdr:row>
      <xdr:rowOff>304124</xdr:rowOff>
    </xdr:to>
    <xdr:sp macro="" textlink="">
      <xdr:nvSpPr>
        <xdr:cNvPr id="135" name="楕円 134"/>
        <xdr:cNvSpPr/>
      </xdr:nvSpPr>
      <xdr:spPr bwMode="auto">
        <a:xfrm>
          <a:off x="3556000" y="6469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314301</xdr:rowOff>
    </xdr:from>
    <xdr:ext cx="762000" cy="259045"/>
    <xdr:sp macro="" textlink="">
      <xdr:nvSpPr>
        <xdr:cNvPr id="136" name="テキスト ボックス 135"/>
        <xdr:cNvSpPr txBox="1"/>
      </xdr:nvSpPr>
      <xdr:spPr>
        <a:xfrm>
          <a:off x="3225800" y="6238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148392</xdr:rowOff>
    </xdr:from>
    <xdr:to>
      <xdr:col>15</xdr:col>
      <xdr:colOff>101600</xdr:colOff>
      <xdr:row>34</xdr:row>
      <xdr:rowOff>249992</xdr:rowOff>
    </xdr:to>
    <xdr:sp macro="" textlink="">
      <xdr:nvSpPr>
        <xdr:cNvPr id="137" name="楕円 136"/>
        <xdr:cNvSpPr/>
      </xdr:nvSpPr>
      <xdr:spPr bwMode="auto">
        <a:xfrm>
          <a:off x="2857500" y="6415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260169</xdr:rowOff>
    </xdr:from>
    <xdr:ext cx="762000" cy="259045"/>
    <xdr:sp macro="" textlink="">
      <xdr:nvSpPr>
        <xdr:cNvPr id="138" name="テキスト ボックス 137"/>
        <xdr:cNvSpPr txBox="1"/>
      </xdr:nvSpPr>
      <xdr:spPr>
        <a:xfrm>
          <a:off x="2527300" y="618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38,669
38,480
658.54
24,420,769
23,900,045
447,697
14,887,644
30,257,785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20104</xdr:rowOff>
    </xdr:from>
    <xdr:to>
      <xdr:col>24</xdr:col>
      <xdr:colOff>62865</xdr:colOff>
      <xdr:row>39</xdr:row>
      <xdr:rowOff>104896</xdr:rowOff>
    </xdr:to>
    <xdr:cxnSp macro="">
      <xdr:nvCxnSpPr>
        <xdr:cNvPr id="56" name="直線コネクタ 55"/>
        <xdr:cNvCxnSpPr/>
      </xdr:nvCxnSpPr>
      <xdr:spPr>
        <a:xfrm flipV="1">
          <a:off x="4633595" y="5335054"/>
          <a:ext cx="1270" cy="1456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108723</xdr:rowOff>
    </xdr:from>
    <xdr:ext cx="534377" cy="259045"/>
    <xdr:sp macro="" textlink="">
      <xdr:nvSpPr>
        <xdr:cNvPr id="57" name="人件費最小値テキスト"/>
        <xdr:cNvSpPr txBox="1"/>
      </xdr:nvSpPr>
      <xdr:spPr>
        <a:xfrm>
          <a:off x="4686300" y="67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104896</xdr:rowOff>
    </xdr:from>
    <xdr:to>
      <xdr:col>24</xdr:col>
      <xdr:colOff>152400</xdr:colOff>
      <xdr:row>39</xdr:row>
      <xdr:rowOff>104896</xdr:rowOff>
    </xdr:to>
    <xdr:cxnSp macro="">
      <xdr:nvCxnSpPr>
        <xdr:cNvPr id="58" name="直線コネクタ 57"/>
        <xdr:cNvCxnSpPr/>
      </xdr:nvCxnSpPr>
      <xdr:spPr>
        <a:xfrm>
          <a:off x="4546600" y="6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138231</xdr:rowOff>
    </xdr:from>
    <xdr:ext cx="599010" cy="259045"/>
    <xdr:sp macro="" textlink="">
      <xdr:nvSpPr>
        <xdr:cNvPr id="59" name="人件費最大値テキスト"/>
        <xdr:cNvSpPr txBox="1"/>
      </xdr:nvSpPr>
      <xdr:spPr>
        <a:xfrm>
          <a:off x="4686300" y="511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20104</xdr:rowOff>
    </xdr:from>
    <xdr:to>
      <xdr:col>24</xdr:col>
      <xdr:colOff>152400</xdr:colOff>
      <xdr:row>31</xdr:row>
      <xdr:rowOff>20104</xdr:rowOff>
    </xdr:to>
    <xdr:cxnSp macro="">
      <xdr:nvCxnSpPr>
        <xdr:cNvPr id="60" name="直線コネクタ 59"/>
        <xdr:cNvCxnSpPr/>
      </xdr:nvCxnSpPr>
      <xdr:spPr>
        <a:xfrm>
          <a:off x="4546600" y="53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50527</xdr:rowOff>
    </xdr:from>
    <xdr:to>
      <xdr:col>24</xdr:col>
      <xdr:colOff>63500</xdr:colOff>
      <xdr:row>34</xdr:row>
      <xdr:rowOff>58033</xdr:rowOff>
    </xdr:to>
    <xdr:cxnSp macro="">
      <xdr:nvCxnSpPr>
        <xdr:cNvPr id="61" name="直線コネクタ 60"/>
        <xdr:cNvCxnSpPr/>
      </xdr:nvCxnSpPr>
      <xdr:spPr>
        <a:xfrm flipV="1">
          <a:off x="3797300" y="5879827"/>
          <a:ext cx="8382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105427</xdr:rowOff>
    </xdr:from>
    <xdr:ext cx="534377" cy="259045"/>
    <xdr:sp macro="" textlink="">
      <xdr:nvSpPr>
        <xdr:cNvPr id="62" name="人件費平均値テキスト"/>
        <xdr:cNvSpPr txBox="1"/>
      </xdr:nvSpPr>
      <xdr:spPr>
        <a:xfrm>
          <a:off x="4686300" y="6106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127000</xdr:rowOff>
    </xdr:from>
    <xdr:to>
      <xdr:col>24</xdr:col>
      <xdr:colOff>114300</xdr:colOff>
      <xdr:row>36</xdr:row>
      <xdr:rowOff>57150</xdr:rowOff>
    </xdr:to>
    <xdr:sp macro="" textlink="">
      <xdr:nvSpPr>
        <xdr:cNvPr id="63" name="フローチャート: 判断 62"/>
        <xdr:cNvSpPr/>
      </xdr:nvSpPr>
      <xdr:spPr>
        <a:xfrm>
          <a:off x="45847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42564</xdr:rowOff>
    </xdr:from>
    <xdr:to>
      <xdr:col>19</xdr:col>
      <xdr:colOff>177800</xdr:colOff>
      <xdr:row>34</xdr:row>
      <xdr:rowOff>58033</xdr:rowOff>
    </xdr:to>
    <xdr:cxnSp macro="">
      <xdr:nvCxnSpPr>
        <xdr:cNvPr id="64" name="直線コネクタ 63"/>
        <xdr:cNvCxnSpPr/>
      </xdr:nvCxnSpPr>
      <xdr:spPr>
        <a:xfrm>
          <a:off x="2908300" y="5871864"/>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143478</xdr:rowOff>
    </xdr:from>
    <xdr:to>
      <xdr:col>20</xdr:col>
      <xdr:colOff>38100</xdr:colOff>
      <xdr:row>36</xdr:row>
      <xdr:rowOff>73628</xdr:rowOff>
    </xdr:to>
    <xdr:sp macro="" textlink="">
      <xdr:nvSpPr>
        <xdr:cNvPr id="65" name="フローチャート: 判断 64"/>
        <xdr:cNvSpPr/>
      </xdr:nvSpPr>
      <xdr:spPr>
        <a:xfrm>
          <a:off x="3746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64755</xdr:rowOff>
    </xdr:from>
    <xdr:ext cx="534377" cy="259045"/>
    <xdr:sp macro="" textlink="">
      <xdr:nvSpPr>
        <xdr:cNvPr id="66" name="テキスト ボックス 65"/>
        <xdr:cNvSpPr txBox="1"/>
      </xdr:nvSpPr>
      <xdr:spPr>
        <a:xfrm>
          <a:off x="3530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42564</xdr:rowOff>
    </xdr:from>
    <xdr:to>
      <xdr:col>15</xdr:col>
      <xdr:colOff>50800</xdr:colOff>
      <xdr:row>34</xdr:row>
      <xdr:rowOff>50413</xdr:rowOff>
    </xdr:to>
    <xdr:cxnSp macro="">
      <xdr:nvCxnSpPr>
        <xdr:cNvPr id="67" name="直線コネクタ 66"/>
        <xdr:cNvCxnSpPr/>
      </xdr:nvCxnSpPr>
      <xdr:spPr>
        <a:xfrm flipV="1">
          <a:off x="2019300" y="5871864"/>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71450</xdr:rowOff>
    </xdr:from>
    <xdr:to>
      <xdr:col>15</xdr:col>
      <xdr:colOff>101600</xdr:colOff>
      <xdr:row>36</xdr:row>
      <xdr:rowOff>1600</xdr:rowOff>
    </xdr:to>
    <xdr:sp macro="" textlink="">
      <xdr:nvSpPr>
        <xdr:cNvPr id="68" name="フローチャート: 判断 67"/>
        <xdr:cNvSpPr/>
      </xdr:nvSpPr>
      <xdr:spPr>
        <a:xfrm>
          <a:off x="2857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164177</xdr:rowOff>
    </xdr:from>
    <xdr:ext cx="534377" cy="259045"/>
    <xdr:sp macro="" textlink="">
      <xdr:nvSpPr>
        <xdr:cNvPr id="69" name="テキスト ボックス 68"/>
        <xdr:cNvSpPr txBox="1"/>
      </xdr:nvSpPr>
      <xdr:spPr>
        <a:xfrm>
          <a:off x="2641111" y="61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50413</xdr:rowOff>
    </xdr:from>
    <xdr:to>
      <xdr:col>10</xdr:col>
      <xdr:colOff>114300</xdr:colOff>
      <xdr:row>34</xdr:row>
      <xdr:rowOff>122727</xdr:rowOff>
    </xdr:to>
    <xdr:cxnSp macro="">
      <xdr:nvCxnSpPr>
        <xdr:cNvPr id="70" name="直線コネクタ 69"/>
        <xdr:cNvCxnSpPr/>
      </xdr:nvCxnSpPr>
      <xdr:spPr>
        <a:xfrm flipV="1">
          <a:off x="1130300" y="5879713"/>
          <a:ext cx="889000" cy="7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73184</xdr:rowOff>
    </xdr:from>
    <xdr:to>
      <xdr:col>10</xdr:col>
      <xdr:colOff>165100</xdr:colOff>
      <xdr:row>35</xdr:row>
      <xdr:rowOff>3334</xdr:rowOff>
    </xdr:to>
    <xdr:sp macro="" textlink="">
      <xdr:nvSpPr>
        <xdr:cNvPr id="71" name="フローチャート: 判断 70"/>
        <xdr:cNvSpPr/>
      </xdr:nvSpPr>
      <xdr:spPr>
        <a:xfrm>
          <a:off x="1968500" y="590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165911</xdr:rowOff>
    </xdr:from>
    <xdr:ext cx="534377" cy="259045"/>
    <xdr:sp macro="" textlink="">
      <xdr:nvSpPr>
        <xdr:cNvPr id="72" name="テキスト ボックス 71"/>
        <xdr:cNvSpPr txBox="1"/>
      </xdr:nvSpPr>
      <xdr:spPr>
        <a:xfrm>
          <a:off x="1752111" y="599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93681</xdr:rowOff>
    </xdr:from>
    <xdr:to>
      <xdr:col>6</xdr:col>
      <xdr:colOff>38100</xdr:colOff>
      <xdr:row>35</xdr:row>
      <xdr:rowOff>23831</xdr:rowOff>
    </xdr:to>
    <xdr:sp macro="" textlink="">
      <xdr:nvSpPr>
        <xdr:cNvPr id="73" name="フローチャート: 判断 72"/>
        <xdr:cNvSpPr/>
      </xdr:nvSpPr>
      <xdr:spPr>
        <a:xfrm>
          <a:off x="1079500" y="592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14958</xdr:rowOff>
    </xdr:from>
    <xdr:ext cx="534377" cy="259045"/>
    <xdr:sp macro="" textlink="">
      <xdr:nvSpPr>
        <xdr:cNvPr id="74" name="テキスト ボックス 73"/>
        <xdr:cNvSpPr txBox="1"/>
      </xdr:nvSpPr>
      <xdr:spPr>
        <a:xfrm>
          <a:off x="863111" y="601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171177</xdr:rowOff>
    </xdr:from>
    <xdr:to>
      <xdr:col>24</xdr:col>
      <xdr:colOff>114300</xdr:colOff>
      <xdr:row>34</xdr:row>
      <xdr:rowOff>101327</xdr:rowOff>
    </xdr:to>
    <xdr:sp macro="" textlink="">
      <xdr:nvSpPr>
        <xdr:cNvPr id="80" name="楕円 79"/>
        <xdr:cNvSpPr/>
      </xdr:nvSpPr>
      <xdr:spPr>
        <a:xfrm>
          <a:off x="4584700" y="582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22604</xdr:rowOff>
    </xdr:from>
    <xdr:ext cx="534377" cy="259045"/>
    <xdr:sp macro="" textlink="">
      <xdr:nvSpPr>
        <xdr:cNvPr id="81" name="人件費該当値テキスト"/>
        <xdr:cNvSpPr txBox="1"/>
      </xdr:nvSpPr>
      <xdr:spPr>
        <a:xfrm>
          <a:off x="4686300" y="56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7233</xdr:rowOff>
    </xdr:from>
    <xdr:to>
      <xdr:col>20</xdr:col>
      <xdr:colOff>38100</xdr:colOff>
      <xdr:row>34</xdr:row>
      <xdr:rowOff>108833</xdr:rowOff>
    </xdr:to>
    <xdr:sp macro="" textlink="">
      <xdr:nvSpPr>
        <xdr:cNvPr id="82" name="楕円 81"/>
        <xdr:cNvSpPr/>
      </xdr:nvSpPr>
      <xdr:spPr>
        <a:xfrm>
          <a:off x="3746500" y="583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125360</xdr:rowOff>
    </xdr:from>
    <xdr:ext cx="534377" cy="259045"/>
    <xdr:sp macro="" textlink="">
      <xdr:nvSpPr>
        <xdr:cNvPr id="83" name="テキスト ボックス 82"/>
        <xdr:cNvSpPr txBox="1"/>
      </xdr:nvSpPr>
      <xdr:spPr>
        <a:xfrm>
          <a:off x="3530111" y="56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163214</xdr:rowOff>
    </xdr:from>
    <xdr:to>
      <xdr:col>15</xdr:col>
      <xdr:colOff>101600</xdr:colOff>
      <xdr:row>34</xdr:row>
      <xdr:rowOff>93364</xdr:rowOff>
    </xdr:to>
    <xdr:sp macro="" textlink="">
      <xdr:nvSpPr>
        <xdr:cNvPr id="84" name="楕円 83"/>
        <xdr:cNvSpPr/>
      </xdr:nvSpPr>
      <xdr:spPr>
        <a:xfrm>
          <a:off x="2857500" y="582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109891</xdr:rowOff>
    </xdr:from>
    <xdr:ext cx="534377" cy="259045"/>
    <xdr:sp macro="" textlink="">
      <xdr:nvSpPr>
        <xdr:cNvPr id="85" name="テキスト ボックス 84"/>
        <xdr:cNvSpPr txBox="1"/>
      </xdr:nvSpPr>
      <xdr:spPr>
        <a:xfrm>
          <a:off x="2641111" y="559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171063</xdr:rowOff>
    </xdr:from>
    <xdr:to>
      <xdr:col>10</xdr:col>
      <xdr:colOff>165100</xdr:colOff>
      <xdr:row>34</xdr:row>
      <xdr:rowOff>101213</xdr:rowOff>
    </xdr:to>
    <xdr:sp macro="" textlink="">
      <xdr:nvSpPr>
        <xdr:cNvPr id="86" name="楕円 85"/>
        <xdr:cNvSpPr/>
      </xdr:nvSpPr>
      <xdr:spPr>
        <a:xfrm>
          <a:off x="1968500" y="582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117740</xdr:rowOff>
    </xdr:from>
    <xdr:ext cx="534377" cy="259045"/>
    <xdr:sp macro="" textlink="">
      <xdr:nvSpPr>
        <xdr:cNvPr id="87" name="テキスト ボックス 86"/>
        <xdr:cNvSpPr txBox="1"/>
      </xdr:nvSpPr>
      <xdr:spPr>
        <a:xfrm>
          <a:off x="1752111" y="560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71927</xdr:rowOff>
    </xdr:from>
    <xdr:to>
      <xdr:col>6</xdr:col>
      <xdr:colOff>38100</xdr:colOff>
      <xdr:row>35</xdr:row>
      <xdr:rowOff>2077</xdr:rowOff>
    </xdr:to>
    <xdr:sp macro="" textlink="">
      <xdr:nvSpPr>
        <xdr:cNvPr id="88" name="楕円 87"/>
        <xdr:cNvSpPr/>
      </xdr:nvSpPr>
      <xdr:spPr>
        <a:xfrm>
          <a:off x="1079500" y="590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18604</xdr:rowOff>
    </xdr:from>
    <xdr:ext cx="534377" cy="259045"/>
    <xdr:sp macro="" textlink="">
      <xdr:nvSpPr>
        <xdr:cNvPr id="89" name="テキスト ボックス 88"/>
        <xdr:cNvSpPr txBox="1"/>
      </xdr:nvSpPr>
      <xdr:spPr>
        <a:xfrm>
          <a:off x="863111" y="567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152486</xdr:rowOff>
    </xdr:from>
    <xdr:to>
      <xdr:col>24</xdr:col>
      <xdr:colOff>62865</xdr:colOff>
      <xdr:row>58</xdr:row>
      <xdr:rowOff>50462</xdr:rowOff>
    </xdr:to>
    <xdr:cxnSp macro="">
      <xdr:nvCxnSpPr>
        <xdr:cNvPr id="113" name="直線コネクタ 112"/>
        <xdr:cNvCxnSpPr/>
      </xdr:nvCxnSpPr>
      <xdr:spPr>
        <a:xfrm flipV="1">
          <a:off x="4633595" y="8553536"/>
          <a:ext cx="1270" cy="144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54289</xdr:rowOff>
    </xdr:from>
    <xdr:ext cx="534377" cy="259045"/>
    <xdr:sp macro="" textlink="">
      <xdr:nvSpPr>
        <xdr:cNvPr id="114" name="物件費最小値テキスト"/>
        <xdr:cNvSpPr txBox="1"/>
      </xdr:nvSpPr>
      <xdr:spPr>
        <a:xfrm>
          <a:off x="4686300" y="999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50462</xdr:rowOff>
    </xdr:from>
    <xdr:to>
      <xdr:col>24</xdr:col>
      <xdr:colOff>152400</xdr:colOff>
      <xdr:row>58</xdr:row>
      <xdr:rowOff>50462</xdr:rowOff>
    </xdr:to>
    <xdr:cxnSp macro="">
      <xdr:nvCxnSpPr>
        <xdr:cNvPr id="115" name="直線コネクタ 114"/>
        <xdr:cNvCxnSpPr/>
      </xdr:nvCxnSpPr>
      <xdr:spPr>
        <a:xfrm>
          <a:off x="4546600" y="9994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99163</xdr:rowOff>
    </xdr:from>
    <xdr:ext cx="599010" cy="259045"/>
    <xdr:sp macro="" textlink="">
      <xdr:nvSpPr>
        <xdr:cNvPr id="116" name="物件費最大値テキスト"/>
        <xdr:cNvSpPr txBox="1"/>
      </xdr:nvSpPr>
      <xdr:spPr>
        <a:xfrm>
          <a:off x="4686300" y="832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152486</xdr:rowOff>
    </xdr:from>
    <xdr:to>
      <xdr:col>24</xdr:col>
      <xdr:colOff>152400</xdr:colOff>
      <xdr:row>49</xdr:row>
      <xdr:rowOff>152486</xdr:rowOff>
    </xdr:to>
    <xdr:cxnSp macro="">
      <xdr:nvCxnSpPr>
        <xdr:cNvPr id="117" name="直線コネクタ 116"/>
        <xdr:cNvCxnSpPr/>
      </xdr:nvCxnSpPr>
      <xdr:spPr>
        <a:xfrm>
          <a:off x="4546600" y="855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93008</xdr:rowOff>
    </xdr:from>
    <xdr:to>
      <xdr:col>24</xdr:col>
      <xdr:colOff>63500</xdr:colOff>
      <xdr:row>57</xdr:row>
      <xdr:rowOff>98765</xdr:rowOff>
    </xdr:to>
    <xdr:cxnSp macro="">
      <xdr:nvCxnSpPr>
        <xdr:cNvPr id="118" name="直線コネクタ 117"/>
        <xdr:cNvCxnSpPr/>
      </xdr:nvCxnSpPr>
      <xdr:spPr>
        <a:xfrm flipV="1">
          <a:off x="3797300" y="9865658"/>
          <a:ext cx="838200" cy="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46772</xdr:rowOff>
    </xdr:from>
    <xdr:ext cx="534377" cy="259045"/>
    <xdr:sp macro="" textlink="">
      <xdr:nvSpPr>
        <xdr:cNvPr id="119" name="物件費平均値テキスト"/>
        <xdr:cNvSpPr txBox="1"/>
      </xdr:nvSpPr>
      <xdr:spPr>
        <a:xfrm>
          <a:off x="4686300" y="9819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68345</xdr:rowOff>
    </xdr:from>
    <xdr:to>
      <xdr:col>24</xdr:col>
      <xdr:colOff>114300</xdr:colOff>
      <xdr:row>57</xdr:row>
      <xdr:rowOff>169945</xdr:rowOff>
    </xdr:to>
    <xdr:sp macro="" textlink="">
      <xdr:nvSpPr>
        <xdr:cNvPr id="120" name="フローチャート: 判断 119"/>
        <xdr:cNvSpPr/>
      </xdr:nvSpPr>
      <xdr:spPr>
        <a:xfrm>
          <a:off x="4584700" y="98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98765</xdr:rowOff>
    </xdr:from>
    <xdr:to>
      <xdr:col>19</xdr:col>
      <xdr:colOff>177800</xdr:colOff>
      <xdr:row>57</xdr:row>
      <xdr:rowOff>100842</xdr:rowOff>
    </xdr:to>
    <xdr:cxnSp macro="">
      <xdr:nvCxnSpPr>
        <xdr:cNvPr id="121" name="直線コネクタ 120"/>
        <xdr:cNvCxnSpPr/>
      </xdr:nvCxnSpPr>
      <xdr:spPr>
        <a:xfrm flipV="1">
          <a:off x="2908300" y="9871415"/>
          <a:ext cx="889000" cy="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71873</xdr:rowOff>
    </xdr:from>
    <xdr:to>
      <xdr:col>20</xdr:col>
      <xdr:colOff>38100</xdr:colOff>
      <xdr:row>58</xdr:row>
      <xdr:rowOff>2023</xdr:rowOff>
    </xdr:to>
    <xdr:sp macro="" textlink="">
      <xdr:nvSpPr>
        <xdr:cNvPr id="122" name="フローチャート: 判断 121"/>
        <xdr:cNvSpPr/>
      </xdr:nvSpPr>
      <xdr:spPr>
        <a:xfrm>
          <a:off x="3746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164600</xdr:rowOff>
    </xdr:from>
    <xdr:ext cx="534377" cy="259045"/>
    <xdr:sp macro="" textlink="">
      <xdr:nvSpPr>
        <xdr:cNvPr id="123" name="テキスト ボックス 122"/>
        <xdr:cNvSpPr txBox="1"/>
      </xdr:nvSpPr>
      <xdr:spPr>
        <a:xfrm>
          <a:off x="3530111" y="993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100842</xdr:rowOff>
    </xdr:from>
    <xdr:to>
      <xdr:col>15</xdr:col>
      <xdr:colOff>50800</xdr:colOff>
      <xdr:row>57</xdr:row>
      <xdr:rowOff>126441</xdr:rowOff>
    </xdr:to>
    <xdr:cxnSp macro="">
      <xdr:nvCxnSpPr>
        <xdr:cNvPr id="124" name="直線コネクタ 123"/>
        <xdr:cNvCxnSpPr/>
      </xdr:nvCxnSpPr>
      <xdr:spPr>
        <a:xfrm flipV="1">
          <a:off x="2019300" y="9873492"/>
          <a:ext cx="889000" cy="2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69217</xdr:rowOff>
    </xdr:from>
    <xdr:to>
      <xdr:col>15</xdr:col>
      <xdr:colOff>101600</xdr:colOff>
      <xdr:row>57</xdr:row>
      <xdr:rowOff>170817</xdr:rowOff>
    </xdr:to>
    <xdr:sp macro="" textlink="">
      <xdr:nvSpPr>
        <xdr:cNvPr id="125" name="フローチャート: 判断 124"/>
        <xdr:cNvSpPr/>
      </xdr:nvSpPr>
      <xdr:spPr>
        <a:xfrm>
          <a:off x="2857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161944</xdr:rowOff>
    </xdr:from>
    <xdr:ext cx="534377" cy="259045"/>
    <xdr:sp macro="" textlink="">
      <xdr:nvSpPr>
        <xdr:cNvPr id="126" name="テキスト ボックス 125"/>
        <xdr:cNvSpPr txBox="1"/>
      </xdr:nvSpPr>
      <xdr:spPr>
        <a:xfrm>
          <a:off x="2641111" y="993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126441</xdr:rowOff>
    </xdr:from>
    <xdr:to>
      <xdr:col>10</xdr:col>
      <xdr:colOff>114300</xdr:colOff>
      <xdr:row>57</xdr:row>
      <xdr:rowOff>147065</xdr:rowOff>
    </xdr:to>
    <xdr:cxnSp macro="">
      <xdr:nvCxnSpPr>
        <xdr:cNvPr id="127" name="直線コネクタ 126"/>
        <xdr:cNvCxnSpPr/>
      </xdr:nvCxnSpPr>
      <xdr:spPr>
        <a:xfrm flipV="1">
          <a:off x="1130300" y="9899091"/>
          <a:ext cx="889000" cy="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67827</xdr:rowOff>
    </xdr:from>
    <xdr:to>
      <xdr:col>10</xdr:col>
      <xdr:colOff>165100</xdr:colOff>
      <xdr:row>57</xdr:row>
      <xdr:rowOff>169427</xdr:rowOff>
    </xdr:to>
    <xdr:sp macro="" textlink="">
      <xdr:nvSpPr>
        <xdr:cNvPr id="128" name="フローチャート: 判断 127"/>
        <xdr:cNvSpPr/>
      </xdr:nvSpPr>
      <xdr:spPr>
        <a:xfrm>
          <a:off x="1968500" y="984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14504</xdr:rowOff>
    </xdr:from>
    <xdr:ext cx="534377" cy="259045"/>
    <xdr:sp macro="" textlink="">
      <xdr:nvSpPr>
        <xdr:cNvPr id="129" name="テキスト ボックス 128"/>
        <xdr:cNvSpPr txBox="1"/>
      </xdr:nvSpPr>
      <xdr:spPr>
        <a:xfrm>
          <a:off x="1752111" y="961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69938</xdr:rowOff>
    </xdr:from>
    <xdr:to>
      <xdr:col>6</xdr:col>
      <xdr:colOff>38100</xdr:colOff>
      <xdr:row>58</xdr:row>
      <xdr:rowOff>88</xdr:rowOff>
    </xdr:to>
    <xdr:sp macro="" textlink="">
      <xdr:nvSpPr>
        <xdr:cNvPr id="130" name="フローチャート: 判断 129"/>
        <xdr:cNvSpPr/>
      </xdr:nvSpPr>
      <xdr:spPr>
        <a:xfrm>
          <a:off x="1079500" y="98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16615</xdr:rowOff>
    </xdr:from>
    <xdr:ext cx="534377" cy="259045"/>
    <xdr:sp macro="" textlink="">
      <xdr:nvSpPr>
        <xdr:cNvPr id="131" name="テキスト ボックス 130"/>
        <xdr:cNvSpPr txBox="1"/>
      </xdr:nvSpPr>
      <xdr:spPr>
        <a:xfrm>
          <a:off x="863111" y="961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42208</xdr:rowOff>
    </xdr:from>
    <xdr:to>
      <xdr:col>24</xdr:col>
      <xdr:colOff>114300</xdr:colOff>
      <xdr:row>57</xdr:row>
      <xdr:rowOff>143808</xdr:rowOff>
    </xdr:to>
    <xdr:sp macro="" textlink="">
      <xdr:nvSpPr>
        <xdr:cNvPr id="137" name="楕円 136"/>
        <xdr:cNvSpPr/>
      </xdr:nvSpPr>
      <xdr:spPr>
        <a:xfrm>
          <a:off x="4584700" y="981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65085</xdr:rowOff>
    </xdr:from>
    <xdr:ext cx="534377" cy="259045"/>
    <xdr:sp macro="" textlink="">
      <xdr:nvSpPr>
        <xdr:cNvPr id="138" name="物件費該当値テキスト"/>
        <xdr:cNvSpPr txBox="1"/>
      </xdr:nvSpPr>
      <xdr:spPr>
        <a:xfrm>
          <a:off x="4686300" y="966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47965</xdr:rowOff>
    </xdr:from>
    <xdr:to>
      <xdr:col>20</xdr:col>
      <xdr:colOff>38100</xdr:colOff>
      <xdr:row>57</xdr:row>
      <xdr:rowOff>149565</xdr:rowOff>
    </xdr:to>
    <xdr:sp macro="" textlink="">
      <xdr:nvSpPr>
        <xdr:cNvPr id="139" name="楕円 138"/>
        <xdr:cNvSpPr/>
      </xdr:nvSpPr>
      <xdr:spPr>
        <a:xfrm>
          <a:off x="3746500" y="982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166092</xdr:rowOff>
    </xdr:from>
    <xdr:ext cx="534377" cy="259045"/>
    <xdr:sp macro="" textlink="">
      <xdr:nvSpPr>
        <xdr:cNvPr id="140" name="テキスト ボックス 139"/>
        <xdr:cNvSpPr txBox="1"/>
      </xdr:nvSpPr>
      <xdr:spPr>
        <a:xfrm>
          <a:off x="3530111" y="95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50042</xdr:rowOff>
    </xdr:from>
    <xdr:to>
      <xdr:col>15</xdr:col>
      <xdr:colOff>101600</xdr:colOff>
      <xdr:row>57</xdr:row>
      <xdr:rowOff>151642</xdr:rowOff>
    </xdr:to>
    <xdr:sp macro="" textlink="">
      <xdr:nvSpPr>
        <xdr:cNvPr id="141" name="楕円 140"/>
        <xdr:cNvSpPr/>
      </xdr:nvSpPr>
      <xdr:spPr>
        <a:xfrm>
          <a:off x="2857500" y="982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168169</xdr:rowOff>
    </xdr:from>
    <xdr:ext cx="534377" cy="259045"/>
    <xdr:sp macro="" textlink="">
      <xdr:nvSpPr>
        <xdr:cNvPr id="142" name="テキスト ボックス 141"/>
        <xdr:cNvSpPr txBox="1"/>
      </xdr:nvSpPr>
      <xdr:spPr>
        <a:xfrm>
          <a:off x="2641111" y="959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75641</xdr:rowOff>
    </xdr:from>
    <xdr:to>
      <xdr:col>10</xdr:col>
      <xdr:colOff>165100</xdr:colOff>
      <xdr:row>58</xdr:row>
      <xdr:rowOff>5791</xdr:rowOff>
    </xdr:to>
    <xdr:sp macro="" textlink="">
      <xdr:nvSpPr>
        <xdr:cNvPr id="143" name="楕円 142"/>
        <xdr:cNvSpPr/>
      </xdr:nvSpPr>
      <xdr:spPr>
        <a:xfrm>
          <a:off x="1968500" y="98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168368</xdr:rowOff>
    </xdr:from>
    <xdr:ext cx="534377" cy="259045"/>
    <xdr:sp macro="" textlink="">
      <xdr:nvSpPr>
        <xdr:cNvPr id="144" name="テキスト ボックス 143"/>
        <xdr:cNvSpPr txBox="1"/>
      </xdr:nvSpPr>
      <xdr:spPr>
        <a:xfrm>
          <a:off x="1752111" y="994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96265</xdr:rowOff>
    </xdr:from>
    <xdr:to>
      <xdr:col>6</xdr:col>
      <xdr:colOff>38100</xdr:colOff>
      <xdr:row>58</xdr:row>
      <xdr:rowOff>26415</xdr:rowOff>
    </xdr:to>
    <xdr:sp macro="" textlink="">
      <xdr:nvSpPr>
        <xdr:cNvPr id="145" name="楕円 144"/>
        <xdr:cNvSpPr/>
      </xdr:nvSpPr>
      <xdr:spPr>
        <a:xfrm>
          <a:off x="1079500" y="986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17542</xdr:rowOff>
    </xdr:from>
    <xdr:ext cx="534377" cy="259045"/>
    <xdr:sp macro="" textlink="">
      <xdr:nvSpPr>
        <xdr:cNvPr id="146" name="テキスト ボックス 145"/>
        <xdr:cNvSpPr txBox="1"/>
      </xdr:nvSpPr>
      <xdr:spPr>
        <a:xfrm>
          <a:off x="863111" y="996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123078</xdr:rowOff>
    </xdr:from>
    <xdr:to>
      <xdr:col>24</xdr:col>
      <xdr:colOff>62865</xdr:colOff>
      <xdr:row>79</xdr:row>
      <xdr:rowOff>80198</xdr:rowOff>
    </xdr:to>
    <xdr:cxnSp macro="">
      <xdr:nvCxnSpPr>
        <xdr:cNvPr id="172" name="直線コネクタ 171"/>
        <xdr:cNvCxnSpPr/>
      </xdr:nvCxnSpPr>
      <xdr:spPr>
        <a:xfrm flipV="1">
          <a:off x="4633595" y="12124578"/>
          <a:ext cx="1270" cy="150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84025</xdr:rowOff>
    </xdr:from>
    <xdr:ext cx="378565" cy="259045"/>
    <xdr:sp macro="" textlink="">
      <xdr:nvSpPr>
        <xdr:cNvPr id="173" name="維持補修費最小値テキスト"/>
        <xdr:cNvSpPr txBox="1"/>
      </xdr:nvSpPr>
      <xdr:spPr>
        <a:xfrm>
          <a:off x="4686300" y="13628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80198</xdr:rowOff>
    </xdr:from>
    <xdr:to>
      <xdr:col>24</xdr:col>
      <xdr:colOff>152400</xdr:colOff>
      <xdr:row>79</xdr:row>
      <xdr:rowOff>80198</xdr:rowOff>
    </xdr:to>
    <xdr:cxnSp macro="">
      <xdr:nvCxnSpPr>
        <xdr:cNvPr id="174" name="直線コネクタ 173"/>
        <xdr:cNvCxnSpPr/>
      </xdr:nvCxnSpPr>
      <xdr:spPr>
        <a:xfrm>
          <a:off x="4546600" y="13624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69755</xdr:rowOff>
    </xdr:from>
    <xdr:ext cx="534377" cy="259045"/>
    <xdr:sp macro="" textlink="">
      <xdr:nvSpPr>
        <xdr:cNvPr id="175" name="維持補修費最大値テキスト"/>
        <xdr:cNvSpPr txBox="1"/>
      </xdr:nvSpPr>
      <xdr:spPr>
        <a:xfrm>
          <a:off x="4686300" y="1189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123078</xdr:rowOff>
    </xdr:from>
    <xdr:to>
      <xdr:col>24</xdr:col>
      <xdr:colOff>152400</xdr:colOff>
      <xdr:row>70</xdr:row>
      <xdr:rowOff>123078</xdr:rowOff>
    </xdr:to>
    <xdr:cxnSp macro="">
      <xdr:nvCxnSpPr>
        <xdr:cNvPr id="176" name="直線コネクタ 175"/>
        <xdr:cNvCxnSpPr/>
      </xdr:nvCxnSpPr>
      <xdr:spPr>
        <a:xfrm>
          <a:off x="4546600" y="1212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139178</xdr:rowOff>
    </xdr:from>
    <xdr:to>
      <xdr:col>24</xdr:col>
      <xdr:colOff>63500</xdr:colOff>
      <xdr:row>78</xdr:row>
      <xdr:rowOff>161874</xdr:rowOff>
    </xdr:to>
    <xdr:cxnSp macro="">
      <xdr:nvCxnSpPr>
        <xdr:cNvPr id="177" name="直線コネクタ 176"/>
        <xdr:cNvCxnSpPr/>
      </xdr:nvCxnSpPr>
      <xdr:spPr>
        <a:xfrm flipV="1">
          <a:off x="3797300" y="13512278"/>
          <a:ext cx="838200" cy="2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7013</xdr:rowOff>
    </xdr:from>
    <xdr:ext cx="469744" cy="259045"/>
    <xdr:sp macro="" textlink="">
      <xdr:nvSpPr>
        <xdr:cNvPr id="178"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155586</xdr:rowOff>
    </xdr:from>
    <xdr:to>
      <xdr:col>24</xdr:col>
      <xdr:colOff>114300</xdr:colOff>
      <xdr:row>78</xdr:row>
      <xdr:rowOff>85736</xdr:rowOff>
    </xdr:to>
    <xdr:sp macro="" textlink="">
      <xdr:nvSpPr>
        <xdr:cNvPr id="179" name="フローチャート: 判断 178"/>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160927</xdr:rowOff>
    </xdr:from>
    <xdr:to>
      <xdr:col>19</xdr:col>
      <xdr:colOff>177800</xdr:colOff>
      <xdr:row>78</xdr:row>
      <xdr:rowOff>161874</xdr:rowOff>
    </xdr:to>
    <xdr:cxnSp macro="">
      <xdr:nvCxnSpPr>
        <xdr:cNvPr id="180" name="直線コネクタ 179"/>
        <xdr:cNvCxnSpPr/>
      </xdr:nvCxnSpPr>
      <xdr:spPr>
        <a:xfrm>
          <a:off x="2908300" y="13534027"/>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34265</xdr:rowOff>
    </xdr:from>
    <xdr:to>
      <xdr:col>20</xdr:col>
      <xdr:colOff>38100</xdr:colOff>
      <xdr:row>78</xdr:row>
      <xdr:rowOff>135865</xdr:rowOff>
    </xdr:to>
    <xdr:sp macro="" textlink="">
      <xdr:nvSpPr>
        <xdr:cNvPr id="181" name="フローチャート: 判断 180"/>
        <xdr:cNvSpPr/>
      </xdr:nvSpPr>
      <xdr:spPr>
        <a:xfrm>
          <a:off x="3746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152392</xdr:rowOff>
    </xdr:from>
    <xdr:ext cx="469744" cy="259045"/>
    <xdr:sp macro="" textlink="">
      <xdr:nvSpPr>
        <xdr:cNvPr id="182" name="テキスト ボックス 181"/>
        <xdr:cNvSpPr txBox="1"/>
      </xdr:nvSpPr>
      <xdr:spPr>
        <a:xfrm>
          <a:off x="3562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160927</xdr:rowOff>
    </xdr:from>
    <xdr:to>
      <xdr:col>15</xdr:col>
      <xdr:colOff>50800</xdr:colOff>
      <xdr:row>79</xdr:row>
      <xdr:rowOff>8713</xdr:rowOff>
    </xdr:to>
    <xdr:cxnSp macro="">
      <xdr:nvCxnSpPr>
        <xdr:cNvPr id="183" name="直線コネクタ 182"/>
        <xdr:cNvCxnSpPr/>
      </xdr:nvCxnSpPr>
      <xdr:spPr>
        <a:xfrm flipV="1">
          <a:off x="2019300" y="13534027"/>
          <a:ext cx="889000" cy="1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37531</xdr:rowOff>
    </xdr:from>
    <xdr:to>
      <xdr:col>15</xdr:col>
      <xdr:colOff>101600</xdr:colOff>
      <xdr:row>78</xdr:row>
      <xdr:rowOff>139131</xdr:rowOff>
    </xdr:to>
    <xdr:sp macro="" textlink="">
      <xdr:nvSpPr>
        <xdr:cNvPr id="184" name="フローチャート: 判断 183"/>
        <xdr:cNvSpPr/>
      </xdr:nvSpPr>
      <xdr:spPr>
        <a:xfrm>
          <a:off x="2857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155658</xdr:rowOff>
    </xdr:from>
    <xdr:ext cx="469744" cy="259045"/>
    <xdr:sp macro="" textlink="">
      <xdr:nvSpPr>
        <xdr:cNvPr id="185" name="テキスト ボックス 184"/>
        <xdr:cNvSpPr txBox="1"/>
      </xdr:nvSpPr>
      <xdr:spPr>
        <a:xfrm>
          <a:off x="2673428" y="1318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8713</xdr:rowOff>
    </xdr:from>
    <xdr:to>
      <xdr:col>10</xdr:col>
      <xdr:colOff>114300</xdr:colOff>
      <xdr:row>79</xdr:row>
      <xdr:rowOff>10018</xdr:rowOff>
    </xdr:to>
    <xdr:cxnSp macro="">
      <xdr:nvCxnSpPr>
        <xdr:cNvPr id="186" name="直線コネクタ 185"/>
        <xdr:cNvCxnSpPr/>
      </xdr:nvCxnSpPr>
      <xdr:spPr>
        <a:xfrm flipV="1">
          <a:off x="1130300" y="13553263"/>
          <a:ext cx="889000" cy="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163195</xdr:rowOff>
    </xdr:from>
    <xdr:to>
      <xdr:col>10</xdr:col>
      <xdr:colOff>165100</xdr:colOff>
      <xdr:row>78</xdr:row>
      <xdr:rowOff>93345</xdr:rowOff>
    </xdr:to>
    <xdr:sp macro="" textlink="">
      <xdr:nvSpPr>
        <xdr:cNvPr id="187" name="フローチャート: 判断 186"/>
        <xdr:cNvSpPr/>
      </xdr:nvSpPr>
      <xdr:spPr>
        <a:xfrm>
          <a:off x="1968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109872</xdr:rowOff>
    </xdr:from>
    <xdr:ext cx="469744" cy="259045"/>
    <xdr:sp macro="" textlink="">
      <xdr:nvSpPr>
        <xdr:cNvPr id="188" name="テキスト ボックス 187"/>
        <xdr:cNvSpPr txBox="1"/>
      </xdr:nvSpPr>
      <xdr:spPr>
        <a:xfrm>
          <a:off x="1784428" y="1314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17120</xdr:rowOff>
    </xdr:from>
    <xdr:to>
      <xdr:col>6</xdr:col>
      <xdr:colOff>38100</xdr:colOff>
      <xdr:row>78</xdr:row>
      <xdr:rowOff>118720</xdr:rowOff>
    </xdr:to>
    <xdr:sp macro="" textlink="">
      <xdr:nvSpPr>
        <xdr:cNvPr id="189" name="フローチャート: 判断 188"/>
        <xdr:cNvSpPr/>
      </xdr:nvSpPr>
      <xdr:spPr>
        <a:xfrm>
          <a:off x="1079500" y="133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135247</xdr:rowOff>
    </xdr:from>
    <xdr:ext cx="469744" cy="259045"/>
    <xdr:sp macro="" textlink="">
      <xdr:nvSpPr>
        <xdr:cNvPr id="190" name="テキスト ボックス 189"/>
        <xdr:cNvSpPr txBox="1"/>
      </xdr:nvSpPr>
      <xdr:spPr>
        <a:xfrm>
          <a:off x="895428" y="1316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88378</xdr:rowOff>
    </xdr:from>
    <xdr:to>
      <xdr:col>24</xdr:col>
      <xdr:colOff>114300</xdr:colOff>
      <xdr:row>79</xdr:row>
      <xdr:rowOff>18528</xdr:rowOff>
    </xdr:to>
    <xdr:sp macro="" textlink="">
      <xdr:nvSpPr>
        <xdr:cNvPr id="196" name="楕円 195"/>
        <xdr:cNvSpPr/>
      </xdr:nvSpPr>
      <xdr:spPr>
        <a:xfrm>
          <a:off x="4584700" y="1346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3305</xdr:rowOff>
    </xdr:from>
    <xdr:ext cx="469744" cy="259045"/>
    <xdr:sp macro="" textlink="">
      <xdr:nvSpPr>
        <xdr:cNvPr id="197" name="維持補修費該当値テキスト"/>
        <xdr:cNvSpPr txBox="1"/>
      </xdr:nvSpPr>
      <xdr:spPr>
        <a:xfrm>
          <a:off x="4686300" y="1337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111074</xdr:rowOff>
    </xdr:from>
    <xdr:to>
      <xdr:col>20</xdr:col>
      <xdr:colOff>38100</xdr:colOff>
      <xdr:row>79</xdr:row>
      <xdr:rowOff>41224</xdr:rowOff>
    </xdr:to>
    <xdr:sp macro="" textlink="">
      <xdr:nvSpPr>
        <xdr:cNvPr id="198" name="楕円 197"/>
        <xdr:cNvSpPr/>
      </xdr:nvSpPr>
      <xdr:spPr>
        <a:xfrm>
          <a:off x="3746500" y="1348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32351</xdr:rowOff>
    </xdr:from>
    <xdr:ext cx="469744" cy="259045"/>
    <xdr:sp macro="" textlink="">
      <xdr:nvSpPr>
        <xdr:cNvPr id="199" name="テキスト ボックス 198"/>
        <xdr:cNvSpPr txBox="1"/>
      </xdr:nvSpPr>
      <xdr:spPr>
        <a:xfrm>
          <a:off x="3562428" y="1357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110127</xdr:rowOff>
    </xdr:from>
    <xdr:to>
      <xdr:col>15</xdr:col>
      <xdr:colOff>101600</xdr:colOff>
      <xdr:row>79</xdr:row>
      <xdr:rowOff>40277</xdr:rowOff>
    </xdr:to>
    <xdr:sp macro="" textlink="">
      <xdr:nvSpPr>
        <xdr:cNvPr id="200" name="楕円 199"/>
        <xdr:cNvSpPr/>
      </xdr:nvSpPr>
      <xdr:spPr>
        <a:xfrm>
          <a:off x="2857500" y="1348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31404</xdr:rowOff>
    </xdr:from>
    <xdr:ext cx="469744" cy="259045"/>
    <xdr:sp macro="" textlink="">
      <xdr:nvSpPr>
        <xdr:cNvPr id="201" name="テキスト ボックス 200"/>
        <xdr:cNvSpPr txBox="1"/>
      </xdr:nvSpPr>
      <xdr:spPr>
        <a:xfrm>
          <a:off x="2673428" y="1357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129363</xdr:rowOff>
    </xdr:from>
    <xdr:to>
      <xdr:col>10</xdr:col>
      <xdr:colOff>165100</xdr:colOff>
      <xdr:row>79</xdr:row>
      <xdr:rowOff>59513</xdr:rowOff>
    </xdr:to>
    <xdr:sp macro="" textlink="">
      <xdr:nvSpPr>
        <xdr:cNvPr id="202" name="楕円 201"/>
        <xdr:cNvSpPr/>
      </xdr:nvSpPr>
      <xdr:spPr>
        <a:xfrm>
          <a:off x="1968500" y="1350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50640</xdr:rowOff>
    </xdr:from>
    <xdr:ext cx="469744" cy="259045"/>
    <xdr:sp macro="" textlink="">
      <xdr:nvSpPr>
        <xdr:cNvPr id="203" name="テキスト ボックス 202"/>
        <xdr:cNvSpPr txBox="1"/>
      </xdr:nvSpPr>
      <xdr:spPr>
        <a:xfrm>
          <a:off x="1784428" y="13595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130668</xdr:rowOff>
    </xdr:from>
    <xdr:to>
      <xdr:col>6</xdr:col>
      <xdr:colOff>38100</xdr:colOff>
      <xdr:row>79</xdr:row>
      <xdr:rowOff>60818</xdr:rowOff>
    </xdr:to>
    <xdr:sp macro="" textlink="">
      <xdr:nvSpPr>
        <xdr:cNvPr id="204" name="楕円 203"/>
        <xdr:cNvSpPr/>
      </xdr:nvSpPr>
      <xdr:spPr>
        <a:xfrm>
          <a:off x="1079500" y="1350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51945</xdr:rowOff>
    </xdr:from>
    <xdr:ext cx="469744" cy="259045"/>
    <xdr:sp macro="" textlink="">
      <xdr:nvSpPr>
        <xdr:cNvPr id="205" name="テキスト ボックス 204"/>
        <xdr:cNvSpPr txBox="1"/>
      </xdr:nvSpPr>
      <xdr:spPr>
        <a:xfrm>
          <a:off x="895428" y="1359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168008</xdr:rowOff>
    </xdr:from>
    <xdr:to>
      <xdr:col>24</xdr:col>
      <xdr:colOff>62865</xdr:colOff>
      <xdr:row>98</xdr:row>
      <xdr:rowOff>9303</xdr:rowOff>
    </xdr:to>
    <xdr:cxnSp macro="">
      <xdr:nvCxnSpPr>
        <xdr:cNvPr id="230" name="直線コネクタ 229"/>
        <xdr:cNvCxnSpPr/>
      </xdr:nvCxnSpPr>
      <xdr:spPr>
        <a:xfrm flipV="1">
          <a:off x="4633595" y="15427058"/>
          <a:ext cx="1270" cy="138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13130</xdr:rowOff>
    </xdr:from>
    <xdr:ext cx="534377" cy="259045"/>
    <xdr:sp macro="" textlink="">
      <xdr:nvSpPr>
        <xdr:cNvPr id="231" name="扶助費最小値テキスト"/>
        <xdr:cNvSpPr txBox="1"/>
      </xdr:nvSpPr>
      <xdr:spPr>
        <a:xfrm>
          <a:off x="4686300" y="168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9303</xdr:rowOff>
    </xdr:from>
    <xdr:to>
      <xdr:col>24</xdr:col>
      <xdr:colOff>152400</xdr:colOff>
      <xdr:row>98</xdr:row>
      <xdr:rowOff>9303</xdr:rowOff>
    </xdr:to>
    <xdr:cxnSp macro="">
      <xdr:nvCxnSpPr>
        <xdr:cNvPr id="232" name="直線コネクタ 231"/>
        <xdr:cNvCxnSpPr/>
      </xdr:nvCxnSpPr>
      <xdr:spPr>
        <a:xfrm>
          <a:off x="4546600" y="1681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114685</xdr:rowOff>
    </xdr:from>
    <xdr:ext cx="599010" cy="259045"/>
    <xdr:sp macro="" textlink="">
      <xdr:nvSpPr>
        <xdr:cNvPr id="233" name="扶助費最大値テキスト"/>
        <xdr:cNvSpPr txBox="1"/>
      </xdr:nvSpPr>
      <xdr:spPr>
        <a:xfrm>
          <a:off x="4686300" y="1520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168008</xdr:rowOff>
    </xdr:from>
    <xdr:to>
      <xdr:col>24</xdr:col>
      <xdr:colOff>152400</xdr:colOff>
      <xdr:row>89</xdr:row>
      <xdr:rowOff>168008</xdr:rowOff>
    </xdr:to>
    <xdr:cxnSp macro="">
      <xdr:nvCxnSpPr>
        <xdr:cNvPr id="234" name="直線コネクタ 233"/>
        <xdr:cNvCxnSpPr/>
      </xdr:nvCxnSpPr>
      <xdr:spPr>
        <a:xfrm>
          <a:off x="4546600" y="1542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116287</xdr:rowOff>
    </xdr:from>
    <xdr:to>
      <xdr:col>24</xdr:col>
      <xdr:colOff>63500</xdr:colOff>
      <xdr:row>94</xdr:row>
      <xdr:rowOff>2273</xdr:rowOff>
    </xdr:to>
    <xdr:cxnSp macro="">
      <xdr:nvCxnSpPr>
        <xdr:cNvPr id="235" name="直線コネクタ 234"/>
        <xdr:cNvCxnSpPr/>
      </xdr:nvCxnSpPr>
      <xdr:spPr>
        <a:xfrm flipV="1">
          <a:off x="3797300" y="16061137"/>
          <a:ext cx="838200" cy="5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88586</xdr:rowOff>
    </xdr:from>
    <xdr:ext cx="534377" cy="259045"/>
    <xdr:sp macro="" textlink="">
      <xdr:nvSpPr>
        <xdr:cNvPr id="236" name="扶助費平均値テキスト"/>
        <xdr:cNvSpPr txBox="1"/>
      </xdr:nvSpPr>
      <xdr:spPr>
        <a:xfrm>
          <a:off x="4686300" y="1620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110159</xdr:rowOff>
    </xdr:from>
    <xdr:to>
      <xdr:col>24</xdr:col>
      <xdr:colOff>114300</xdr:colOff>
      <xdr:row>95</xdr:row>
      <xdr:rowOff>40309</xdr:rowOff>
    </xdr:to>
    <xdr:sp macro="" textlink="">
      <xdr:nvSpPr>
        <xdr:cNvPr id="237" name="フローチャート: 判断 236"/>
        <xdr:cNvSpPr/>
      </xdr:nvSpPr>
      <xdr:spPr>
        <a:xfrm>
          <a:off x="45847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2273</xdr:rowOff>
    </xdr:from>
    <xdr:to>
      <xdr:col>19</xdr:col>
      <xdr:colOff>177800</xdr:colOff>
      <xdr:row>94</xdr:row>
      <xdr:rowOff>64376</xdr:rowOff>
    </xdr:to>
    <xdr:cxnSp macro="">
      <xdr:nvCxnSpPr>
        <xdr:cNvPr id="238" name="直線コネクタ 237"/>
        <xdr:cNvCxnSpPr/>
      </xdr:nvCxnSpPr>
      <xdr:spPr>
        <a:xfrm flipV="1">
          <a:off x="2908300" y="16118573"/>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127629</xdr:rowOff>
    </xdr:from>
    <xdr:to>
      <xdr:col>20</xdr:col>
      <xdr:colOff>38100</xdr:colOff>
      <xdr:row>95</xdr:row>
      <xdr:rowOff>57779</xdr:rowOff>
    </xdr:to>
    <xdr:sp macro="" textlink="">
      <xdr:nvSpPr>
        <xdr:cNvPr id="239" name="フローチャート: 判断 238"/>
        <xdr:cNvSpPr/>
      </xdr:nvSpPr>
      <xdr:spPr>
        <a:xfrm>
          <a:off x="3746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48906</xdr:rowOff>
    </xdr:from>
    <xdr:ext cx="534377" cy="259045"/>
    <xdr:sp macro="" textlink="">
      <xdr:nvSpPr>
        <xdr:cNvPr id="240" name="テキスト ボックス 239"/>
        <xdr:cNvSpPr txBox="1"/>
      </xdr:nvSpPr>
      <xdr:spPr>
        <a:xfrm>
          <a:off x="3530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64376</xdr:rowOff>
    </xdr:from>
    <xdr:to>
      <xdr:col>15</xdr:col>
      <xdr:colOff>50800</xdr:colOff>
      <xdr:row>94</xdr:row>
      <xdr:rowOff>150197</xdr:rowOff>
    </xdr:to>
    <xdr:cxnSp macro="">
      <xdr:nvCxnSpPr>
        <xdr:cNvPr id="241" name="直線コネクタ 240"/>
        <xdr:cNvCxnSpPr/>
      </xdr:nvCxnSpPr>
      <xdr:spPr>
        <a:xfrm flipV="1">
          <a:off x="2019300" y="16180676"/>
          <a:ext cx="889000" cy="8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25730</xdr:rowOff>
    </xdr:from>
    <xdr:to>
      <xdr:col>15</xdr:col>
      <xdr:colOff>101600</xdr:colOff>
      <xdr:row>95</xdr:row>
      <xdr:rowOff>127330</xdr:rowOff>
    </xdr:to>
    <xdr:sp macro="" textlink="">
      <xdr:nvSpPr>
        <xdr:cNvPr id="242" name="フローチャート: 判断 241"/>
        <xdr:cNvSpPr/>
      </xdr:nvSpPr>
      <xdr:spPr>
        <a:xfrm>
          <a:off x="2857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118457</xdr:rowOff>
    </xdr:from>
    <xdr:ext cx="534377" cy="259045"/>
    <xdr:sp macro="" textlink="">
      <xdr:nvSpPr>
        <xdr:cNvPr id="243" name="テキスト ボックス 242"/>
        <xdr:cNvSpPr txBox="1"/>
      </xdr:nvSpPr>
      <xdr:spPr>
        <a:xfrm>
          <a:off x="2641111" y="164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150197</xdr:rowOff>
    </xdr:from>
    <xdr:to>
      <xdr:col>10</xdr:col>
      <xdr:colOff>114300</xdr:colOff>
      <xdr:row>95</xdr:row>
      <xdr:rowOff>93599</xdr:rowOff>
    </xdr:to>
    <xdr:cxnSp macro="">
      <xdr:nvCxnSpPr>
        <xdr:cNvPr id="244" name="直線コネクタ 243"/>
        <xdr:cNvCxnSpPr/>
      </xdr:nvCxnSpPr>
      <xdr:spPr>
        <a:xfrm flipV="1">
          <a:off x="1130300" y="16266497"/>
          <a:ext cx="889000" cy="11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160071</xdr:rowOff>
    </xdr:from>
    <xdr:to>
      <xdr:col>10</xdr:col>
      <xdr:colOff>165100</xdr:colOff>
      <xdr:row>95</xdr:row>
      <xdr:rowOff>90221</xdr:rowOff>
    </xdr:to>
    <xdr:sp macro="" textlink="">
      <xdr:nvSpPr>
        <xdr:cNvPr id="245" name="フローチャート: 判断 244"/>
        <xdr:cNvSpPr/>
      </xdr:nvSpPr>
      <xdr:spPr>
        <a:xfrm>
          <a:off x="1968500" y="1627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81348</xdr:rowOff>
    </xdr:from>
    <xdr:ext cx="534377" cy="259045"/>
    <xdr:sp macro="" textlink="">
      <xdr:nvSpPr>
        <xdr:cNvPr id="246" name="テキスト ボックス 245"/>
        <xdr:cNvSpPr txBox="1"/>
      </xdr:nvSpPr>
      <xdr:spPr>
        <a:xfrm>
          <a:off x="1752111" y="1636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100712</xdr:rowOff>
    </xdr:from>
    <xdr:to>
      <xdr:col>6</xdr:col>
      <xdr:colOff>38100</xdr:colOff>
      <xdr:row>96</xdr:row>
      <xdr:rowOff>30862</xdr:rowOff>
    </xdr:to>
    <xdr:sp macro="" textlink="">
      <xdr:nvSpPr>
        <xdr:cNvPr id="247" name="フローチャート: 判断 246"/>
        <xdr:cNvSpPr/>
      </xdr:nvSpPr>
      <xdr:spPr>
        <a:xfrm>
          <a:off x="1079500" y="163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21989</xdr:rowOff>
    </xdr:from>
    <xdr:ext cx="534377" cy="259045"/>
    <xdr:sp macro="" textlink="">
      <xdr:nvSpPr>
        <xdr:cNvPr id="248" name="テキスト ボックス 247"/>
        <xdr:cNvSpPr txBox="1"/>
      </xdr:nvSpPr>
      <xdr:spPr>
        <a:xfrm>
          <a:off x="863111" y="1648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65487</xdr:rowOff>
    </xdr:from>
    <xdr:to>
      <xdr:col>24</xdr:col>
      <xdr:colOff>114300</xdr:colOff>
      <xdr:row>93</xdr:row>
      <xdr:rowOff>167087</xdr:rowOff>
    </xdr:to>
    <xdr:sp macro="" textlink="">
      <xdr:nvSpPr>
        <xdr:cNvPr id="254" name="楕円 253"/>
        <xdr:cNvSpPr/>
      </xdr:nvSpPr>
      <xdr:spPr>
        <a:xfrm>
          <a:off x="4584700" y="1601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88364</xdr:rowOff>
    </xdr:from>
    <xdr:ext cx="534377" cy="259045"/>
    <xdr:sp macro="" textlink="">
      <xdr:nvSpPr>
        <xdr:cNvPr id="255" name="扶助費該当値テキスト"/>
        <xdr:cNvSpPr txBox="1"/>
      </xdr:nvSpPr>
      <xdr:spPr>
        <a:xfrm>
          <a:off x="4686300" y="1586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122923</xdr:rowOff>
    </xdr:from>
    <xdr:to>
      <xdr:col>20</xdr:col>
      <xdr:colOff>38100</xdr:colOff>
      <xdr:row>94</xdr:row>
      <xdr:rowOff>53073</xdr:rowOff>
    </xdr:to>
    <xdr:sp macro="" textlink="">
      <xdr:nvSpPr>
        <xdr:cNvPr id="256" name="楕円 255"/>
        <xdr:cNvSpPr/>
      </xdr:nvSpPr>
      <xdr:spPr>
        <a:xfrm>
          <a:off x="3746500" y="1606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69600</xdr:rowOff>
    </xdr:from>
    <xdr:ext cx="534377" cy="259045"/>
    <xdr:sp macro="" textlink="">
      <xdr:nvSpPr>
        <xdr:cNvPr id="257" name="テキスト ボックス 256"/>
        <xdr:cNvSpPr txBox="1"/>
      </xdr:nvSpPr>
      <xdr:spPr>
        <a:xfrm>
          <a:off x="3530111" y="1584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13576</xdr:rowOff>
    </xdr:from>
    <xdr:to>
      <xdr:col>15</xdr:col>
      <xdr:colOff>101600</xdr:colOff>
      <xdr:row>94</xdr:row>
      <xdr:rowOff>115176</xdr:rowOff>
    </xdr:to>
    <xdr:sp macro="" textlink="">
      <xdr:nvSpPr>
        <xdr:cNvPr id="258" name="楕円 257"/>
        <xdr:cNvSpPr/>
      </xdr:nvSpPr>
      <xdr:spPr>
        <a:xfrm>
          <a:off x="2857500" y="161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131703</xdr:rowOff>
    </xdr:from>
    <xdr:ext cx="534377" cy="259045"/>
    <xdr:sp macro="" textlink="">
      <xdr:nvSpPr>
        <xdr:cNvPr id="259" name="テキスト ボックス 258"/>
        <xdr:cNvSpPr txBox="1"/>
      </xdr:nvSpPr>
      <xdr:spPr>
        <a:xfrm>
          <a:off x="2641111" y="159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99397</xdr:rowOff>
    </xdr:from>
    <xdr:to>
      <xdr:col>10</xdr:col>
      <xdr:colOff>165100</xdr:colOff>
      <xdr:row>95</xdr:row>
      <xdr:rowOff>29547</xdr:rowOff>
    </xdr:to>
    <xdr:sp macro="" textlink="">
      <xdr:nvSpPr>
        <xdr:cNvPr id="260" name="楕円 259"/>
        <xdr:cNvSpPr/>
      </xdr:nvSpPr>
      <xdr:spPr>
        <a:xfrm>
          <a:off x="1968500" y="1621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46074</xdr:rowOff>
    </xdr:from>
    <xdr:ext cx="534377" cy="259045"/>
    <xdr:sp macro="" textlink="">
      <xdr:nvSpPr>
        <xdr:cNvPr id="261" name="テキスト ボックス 260"/>
        <xdr:cNvSpPr txBox="1"/>
      </xdr:nvSpPr>
      <xdr:spPr>
        <a:xfrm>
          <a:off x="1752111" y="1599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42799</xdr:rowOff>
    </xdr:from>
    <xdr:to>
      <xdr:col>6</xdr:col>
      <xdr:colOff>38100</xdr:colOff>
      <xdr:row>95</xdr:row>
      <xdr:rowOff>144399</xdr:rowOff>
    </xdr:to>
    <xdr:sp macro="" textlink="">
      <xdr:nvSpPr>
        <xdr:cNvPr id="262" name="楕円 261"/>
        <xdr:cNvSpPr/>
      </xdr:nvSpPr>
      <xdr:spPr>
        <a:xfrm>
          <a:off x="1079500" y="1633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160926</xdr:rowOff>
    </xdr:from>
    <xdr:ext cx="534377" cy="259045"/>
    <xdr:sp macro="" textlink="">
      <xdr:nvSpPr>
        <xdr:cNvPr id="263" name="テキスト ボックス 262"/>
        <xdr:cNvSpPr txBox="1"/>
      </xdr:nvSpPr>
      <xdr:spPr>
        <a:xfrm>
          <a:off x="863111" y="1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164716</xdr:rowOff>
    </xdr:from>
    <xdr:to>
      <xdr:col>54</xdr:col>
      <xdr:colOff>189865</xdr:colOff>
      <xdr:row>38</xdr:row>
      <xdr:rowOff>89340</xdr:rowOff>
    </xdr:to>
    <xdr:cxnSp macro="">
      <xdr:nvCxnSpPr>
        <xdr:cNvPr id="287" name="直線コネクタ 286"/>
        <xdr:cNvCxnSpPr/>
      </xdr:nvCxnSpPr>
      <xdr:spPr>
        <a:xfrm flipV="1">
          <a:off x="10475595" y="5136766"/>
          <a:ext cx="1270" cy="1467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93167</xdr:rowOff>
    </xdr:from>
    <xdr:ext cx="534377" cy="259045"/>
    <xdr:sp macro="" textlink="">
      <xdr:nvSpPr>
        <xdr:cNvPr id="288" name="補助費等最小値テキスト"/>
        <xdr:cNvSpPr txBox="1"/>
      </xdr:nvSpPr>
      <xdr:spPr>
        <a:xfrm>
          <a:off x="10528300" y="660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89340</xdr:rowOff>
    </xdr:from>
    <xdr:to>
      <xdr:col>55</xdr:col>
      <xdr:colOff>88900</xdr:colOff>
      <xdr:row>38</xdr:row>
      <xdr:rowOff>89340</xdr:rowOff>
    </xdr:to>
    <xdr:cxnSp macro="">
      <xdr:nvCxnSpPr>
        <xdr:cNvPr id="289" name="直線コネクタ 288"/>
        <xdr:cNvCxnSpPr/>
      </xdr:nvCxnSpPr>
      <xdr:spPr>
        <a:xfrm>
          <a:off x="10388600" y="66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111393</xdr:rowOff>
    </xdr:from>
    <xdr:ext cx="599010" cy="259045"/>
    <xdr:sp macro="" textlink="">
      <xdr:nvSpPr>
        <xdr:cNvPr id="290" name="補助費等最大値テキスト"/>
        <xdr:cNvSpPr txBox="1"/>
      </xdr:nvSpPr>
      <xdr:spPr>
        <a:xfrm>
          <a:off x="10528300" y="491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164716</xdr:rowOff>
    </xdr:from>
    <xdr:to>
      <xdr:col>55</xdr:col>
      <xdr:colOff>88900</xdr:colOff>
      <xdr:row>29</xdr:row>
      <xdr:rowOff>164716</xdr:rowOff>
    </xdr:to>
    <xdr:cxnSp macro="">
      <xdr:nvCxnSpPr>
        <xdr:cNvPr id="291" name="直線コネクタ 290"/>
        <xdr:cNvCxnSpPr/>
      </xdr:nvCxnSpPr>
      <xdr:spPr>
        <a:xfrm>
          <a:off x="10388600" y="513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80356</xdr:rowOff>
    </xdr:from>
    <xdr:to>
      <xdr:col>55</xdr:col>
      <xdr:colOff>0</xdr:colOff>
      <xdr:row>34</xdr:row>
      <xdr:rowOff>149301</xdr:rowOff>
    </xdr:to>
    <xdr:cxnSp macro="">
      <xdr:nvCxnSpPr>
        <xdr:cNvPr id="292" name="直線コネクタ 291"/>
        <xdr:cNvCxnSpPr/>
      </xdr:nvCxnSpPr>
      <xdr:spPr>
        <a:xfrm flipV="1">
          <a:off x="9639300" y="5909656"/>
          <a:ext cx="838200" cy="6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37327</xdr:rowOff>
    </xdr:from>
    <xdr:ext cx="534377" cy="259045"/>
    <xdr:sp macro="" textlink="">
      <xdr:nvSpPr>
        <xdr:cNvPr id="293" name="補助費等平均値テキスト"/>
        <xdr:cNvSpPr txBox="1"/>
      </xdr:nvSpPr>
      <xdr:spPr>
        <a:xfrm>
          <a:off x="10528300" y="6209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58900</xdr:rowOff>
    </xdr:from>
    <xdr:to>
      <xdr:col>55</xdr:col>
      <xdr:colOff>50800</xdr:colOff>
      <xdr:row>36</xdr:row>
      <xdr:rowOff>160500</xdr:rowOff>
    </xdr:to>
    <xdr:sp macro="" textlink="">
      <xdr:nvSpPr>
        <xdr:cNvPr id="294" name="フローチャート: 判断 293"/>
        <xdr:cNvSpPr/>
      </xdr:nvSpPr>
      <xdr:spPr>
        <a:xfrm>
          <a:off x="104267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149301</xdr:rowOff>
    </xdr:from>
    <xdr:to>
      <xdr:col>50</xdr:col>
      <xdr:colOff>114300</xdr:colOff>
      <xdr:row>34</xdr:row>
      <xdr:rowOff>166400</xdr:rowOff>
    </xdr:to>
    <xdr:cxnSp macro="">
      <xdr:nvCxnSpPr>
        <xdr:cNvPr id="295" name="直線コネクタ 294"/>
        <xdr:cNvCxnSpPr/>
      </xdr:nvCxnSpPr>
      <xdr:spPr>
        <a:xfrm flipV="1">
          <a:off x="8750300" y="5978601"/>
          <a:ext cx="889000" cy="1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65781</xdr:rowOff>
    </xdr:from>
    <xdr:to>
      <xdr:col>50</xdr:col>
      <xdr:colOff>165100</xdr:colOff>
      <xdr:row>36</xdr:row>
      <xdr:rowOff>167381</xdr:rowOff>
    </xdr:to>
    <xdr:sp macro="" textlink="">
      <xdr:nvSpPr>
        <xdr:cNvPr id="296" name="フローチャート: 判断 295"/>
        <xdr:cNvSpPr/>
      </xdr:nvSpPr>
      <xdr:spPr>
        <a:xfrm>
          <a:off x="9588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158508</xdr:rowOff>
    </xdr:from>
    <xdr:ext cx="534377" cy="259045"/>
    <xdr:sp macro="" textlink="">
      <xdr:nvSpPr>
        <xdr:cNvPr id="297" name="テキスト ボックス 296"/>
        <xdr:cNvSpPr txBox="1"/>
      </xdr:nvSpPr>
      <xdr:spPr>
        <a:xfrm>
          <a:off x="9372111" y="633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166400</xdr:rowOff>
    </xdr:from>
    <xdr:to>
      <xdr:col>45</xdr:col>
      <xdr:colOff>177800</xdr:colOff>
      <xdr:row>35</xdr:row>
      <xdr:rowOff>79091</xdr:rowOff>
    </xdr:to>
    <xdr:cxnSp macro="">
      <xdr:nvCxnSpPr>
        <xdr:cNvPr id="298" name="直線コネクタ 297"/>
        <xdr:cNvCxnSpPr/>
      </xdr:nvCxnSpPr>
      <xdr:spPr>
        <a:xfrm flipV="1">
          <a:off x="7861300" y="5995700"/>
          <a:ext cx="889000" cy="8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74475</xdr:rowOff>
    </xdr:from>
    <xdr:to>
      <xdr:col>46</xdr:col>
      <xdr:colOff>38100</xdr:colOff>
      <xdr:row>37</xdr:row>
      <xdr:rowOff>4625</xdr:rowOff>
    </xdr:to>
    <xdr:sp macro="" textlink="">
      <xdr:nvSpPr>
        <xdr:cNvPr id="299" name="フローチャート: 判断 298"/>
        <xdr:cNvSpPr/>
      </xdr:nvSpPr>
      <xdr:spPr>
        <a:xfrm>
          <a:off x="8699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167202</xdr:rowOff>
    </xdr:from>
    <xdr:ext cx="534377" cy="259045"/>
    <xdr:sp macro="" textlink="">
      <xdr:nvSpPr>
        <xdr:cNvPr id="300" name="テキスト ボックス 299"/>
        <xdr:cNvSpPr txBox="1"/>
      </xdr:nvSpPr>
      <xdr:spPr>
        <a:xfrm>
          <a:off x="8483111" y="633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79091</xdr:rowOff>
    </xdr:from>
    <xdr:to>
      <xdr:col>41</xdr:col>
      <xdr:colOff>50800</xdr:colOff>
      <xdr:row>36</xdr:row>
      <xdr:rowOff>100411</xdr:rowOff>
    </xdr:to>
    <xdr:cxnSp macro="">
      <xdr:nvCxnSpPr>
        <xdr:cNvPr id="301" name="直線コネクタ 300"/>
        <xdr:cNvCxnSpPr/>
      </xdr:nvCxnSpPr>
      <xdr:spPr>
        <a:xfrm flipV="1">
          <a:off x="6972300" y="6079841"/>
          <a:ext cx="889000" cy="19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59464</xdr:rowOff>
    </xdr:from>
    <xdr:to>
      <xdr:col>41</xdr:col>
      <xdr:colOff>101600</xdr:colOff>
      <xdr:row>36</xdr:row>
      <xdr:rowOff>161064</xdr:rowOff>
    </xdr:to>
    <xdr:sp macro="" textlink="">
      <xdr:nvSpPr>
        <xdr:cNvPr id="302" name="フローチャート: 判断 301"/>
        <xdr:cNvSpPr/>
      </xdr:nvSpPr>
      <xdr:spPr>
        <a:xfrm>
          <a:off x="7810500" y="62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152191</xdr:rowOff>
    </xdr:from>
    <xdr:ext cx="534377" cy="259045"/>
    <xdr:sp macro="" textlink="">
      <xdr:nvSpPr>
        <xdr:cNvPr id="303" name="テキスト ボックス 302"/>
        <xdr:cNvSpPr txBox="1"/>
      </xdr:nvSpPr>
      <xdr:spPr>
        <a:xfrm>
          <a:off x="7594111" y="632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65583</xdr:rowOff>
    </xdr:from>
    <xdr:to>
      <xdr:col>36</xdr:col>
      <xdr:colOff>165100</xdr:colOff>
      <xdr:row>36</xdr:row>
      <xdr:rowOff>167183</xdr:rowOff>
    </xdr:to>
    <xdr:sp macro="" textlink="">
      <xdr:nvSpPr>
        <xdr:cNvPr id="304" name="フローチャート: 判断 303"/>
        <xdr:cNvSpPr/>
      </xdr:nvSpPr>
      <xdr:spPr>
        <a:xfrm>
          <a:off x="6921500" y="623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158310</xdr:rowOff>
    </xdr:from>
    <xdr:ext cx="534377" cy="259045"/>
    <xdr:sp macro="" textlink="">
      <xdr:nvSpPr>
        <xdr:cNvPr id="305" name="テキスト ボックス 304"/>
        <xdr:cNvSpPr txBox="1"/>
      </xdr:nvSpPr>
      <xdr:spPr>
        <a:xfrm>
          <a:off x="6705111" y="633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29556</xdr:rowOff>
    </xdr:from>
    <xdr:to>
      <xdr:col>55</xdr:col>
      <xdr:colOff>50800</xdr:colOff>
      <xdr:row>34</xdr:row>
      <xdr:rowOff>131156</xdr:rowOff>
    </xdr:to>
    <xdr:sp macro="" textlink="">
      <xdr:nvSpPr>
        <xdr:cNvPr id="311" name="楕円 310"/>
        <xdr:cNvSpPr/>
      </xdr:nvSpPr>
      <xdr:spPr>
        <a:xfrm>
          <a:off x="10426700" y="585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52433</xdr:rowOff>
    </xdr:from>
    <xdr:ext cx="599010" cy="259045"/>
    <xdr:sp macro="" textlink="">
      <xdr:nvSpPr>
        <xdr:cNvPr id="312" name="補助費等該当値テキスト"/>
        <xdr:cNvSpPr txBox="1"/>
      </xdr:nvSpPr>
      <xdr:spPr>
        <a:xfrm>
          <a:off x="10528300" y="571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98501</xdr:rowOff>
    </xdr:from>
    <xdr:to>
      <xdr:col>50</xdr:col>
      <xdr:colOff>165100</xdr:colOff>
      <xdr:row>35</xdr:row>
      <xdr:rowOff>28651</xdr:rowOff>
    </xdr:to>
    <xdr:sp macro="" textlink="">
      <xdr:nvSpPr>
        <xdr:cNvPr id="313" name="楕円 312"/>
        <xdr:cNvSpPr/>
      </xdr:nvSpPr>
      <xdr:spPr>
        <a:xfrm>
          <a:off x="9588500" y="592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45178</xdr:rowOff>
    </xdr:from>
    <xdr:ext cx="534377" cy="259045"/>
    <xdr:sp macro="" textlink="">
      <xdr:nvSpPr>
        <xdr:cNvPr id="314" name="テキスト ボックス 313"/>
        <xdr:cNvSpPr txBox="1"/>
      </xdr:nvSpPr>
      <xdr:spPr>
        <a:xfrm>
          <a:off x="9372111" y="570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115600</xdr:rowOff>
    </xdr:from>
    <xdr:to>
      <xdr:col>46</xdr:col>
      <xdr:colOff>38100</xdr:colOff>
      <xdr:row>35</xdr:row>
      <xdr:rowOff>45750</xdr:rowOff>
    </xdr:to>
    <xdr:sp macro="" textlink="">
      <xdr:nvSpPr>
        <xdr:cNvPr id="315" name="楕円 314"/>
        <xdr:cNvSpPr/>
      </xdr:nvSpPr>
      <xdr:spPr>
        <a:xfrm>
          <a:off x="8699500" y="59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62277</xdr:rowOff>
    </xdr:from>
    <xdr:ext cx="534377" cy="259045"/>
    <xdr:sp macro="" textlink="">
      <xdr:nvSpPr>
        <xdr:cNvPr id="316" name="テキスト ボックス 315"/>
        <xdr:cNvSpPr txBox="1"/>
      </xdr:nvSpPr>
      <xdr:spPr>
        <a:xfrm>
          <a:off x="8483111" y="57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28291</xdr:rowOff>
    </xdr:from>
    <xdr:to>
      <xdr:col>41</xdr:col>
      <xdr:colOff>101600</xdr:colOff>
      <xdr:row>35</xdr:row>
      <xdr:rowOff>129891</xdr:rowOff>
    </xdr:to>
    <xdr:sp macro="" textlink="">
      <xdr:nvSpPr>
        <xdr:cNvPr id="317" name="楕円 316"/>
        <xdr:cNvSpPr/>
      </xdr:nvSpPr>
      <xdr:spPr>
        <a:xfrm>
          <a:off x="7810500" y="602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146418</xdr:rowOff>
    </xdr:from>
    <xdr:ext cx="534377" cy="259045"/>
    <xdr:sp macro="" textlink="">
      <xdr:nvSpPr>
        <xdr:cNvPr id="318" name="テキスト ボックス 317"/>
        <xdr:cNvSpPr txBox="1"/>
      </xdr:nvSpPr>
      <xdr:spPr>
        <a:xfrm>
          <a:off x="7594111" y="580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49611</xdr:rowOff>
    </xdr:from>
    <xdr:to>
      <xdr:col>36</xdr:col>
      <xdr:colOff>165100</xdr:colOff>
      <xdr:row>36</xdr:row>
      <xdr:rowOff>151211</xdr:rowOff>
    </xdr:to>
    <xdr:sp macro="" textlink="">
      <xdr:nvSpPr>
        <xdr:cNvPr id="319" name="楕円 318"/>
        <xdr:cNvSpPr/>
      </xdr:nvSpPr>
      <xdr:spPr>
        <a:xfrm>
          <a:off x="6921500" y="622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167738</xdr:rowOff>
    </xdr:from>
    <xdr:ext cx="534377" cy="259045"/>
    <xdr:sp macro="" textlink="">
      <xdr:nvSpPr>
        <xdr:cNvPr id="320" name="テキスト ボックス 319"/>
        <xdr:cNvSpPr txBox="1"/>
      </xdr:nvSpPr>
      <xdr:spPr>
        <a:xfrm>
          <a:off x="6705111" y="599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13467</xdr:rowOff>
    </xdr:from>
    <xdr:to>
      <xdr:col>54</xdr:col>
      <xdr:colOff>189865</xdr:colOff>
      <xdr:row>59</xdr:row>
      <xdr:rowOff>70093</xdr:rowOff>
    </xdr:to>
    <xdr:cxnSp macro="">
      <xdr:nvCxnSpPr>
        <xdr:cNvPr id="346" name="直線コネクタ 345"/>
        <xdr:cNvCxnSpPr/>
      </xdr:nvCxnSpPr>
      <xdr:spPr>
        <a:xfrm flipV="1">
          <a:off x="10475595" y="8757417"/>
          <a:ext cx="1270" cy="1428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73920</xdr:rowOff>
    </xdr:from>
    <xdr:ext cx="534377" cy="259045"/>
    <xdr:sp macro="" textlink="">
      <xdr:nvSpPr>
        <xdr:cNvPr id="347" name="普通建設事業費最小値テキスト"/>
        <xdr:cNvSpPr txBox="1"/>
      </xdr:nvSpPr>
      <xdr:spPr>
        <a:xfrm>
          <a:off x="10528300" y="101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70093</xdr:rowOff>
    </xdr:from>
    <xdr:to>
      <xdr:col>55</xdr:col>
      <xdr:colOff>88900</xdr:colOff>
      <xdr:row>59</xdr:row>
      <xdr:rowOff>70093</xdr:rowOff>
    </xdr:to>
    <xdr:cxnSp macro="">
      <xdr:nvCxnSpPr>
        <xdr:cNvPr id="348" name="直線コネクタ 347"/>
        <xdr:cNvCxnSpPr/>
      </xdr:nvCxnSpPr>
      <xdr:spPr>
        <a:xfrm>
          <a:off x="10388600" y="1018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131594</xdr:rowOff>
    </xdr:from>
    <xdr:ext cx="599010" cy="259045"/>
    <xdr:sp macro="" textlink="">
      <xdr:nvSpPr>
        <xdr:cNvPr id="349" name="普通建設事業費最大値テキスト"/>
        <xdr:cNvSpPr txBox="1"/>
      </xdr:nvSpPr>
      <xdr:spPr>
        <a:xfrm>
          <a:off x="10528300" y="853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13467</xdr:rowOff>
    </xdr:from>
    <xdr:to>
      <xdr:col>55</xdr:col>
      <xdr:colOff>88900</xdr:colOff>
      <xdr:row>51</xdr:row>
      <xdr:rowOff>13467</xdr:rowOff>
    </xdr:to>
    <xdr:cxnSp macro="">
      <xdr:nvCxnSpPr>
        <xdr:cNvPr id="350" name="直線コネクタ 349"/>
        <xdr:cNvCxnSpPr/>
      </xdr:nvCxnSpPr>
      <xdr:spPr>
        <a:xfrm>
          <a:off x="10388600" y="8757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142977</xdr:rowOff>
    </xdr:from>
    <xdr:to>
      <xdr:col>55</xdr:col>
      <xdr:colOff>0</xdr:colOff>
      <xdr:row>58</xdr:row>
      <xdr:rowOff>167878</xdr:rowOff>
    </xdr:to>
    <xdr:cxnSp macro="">
      <xdr:nvCxnSpPr>
        <xdr:cNvPr id="351" name="直線コネクタ 350"/>
        <xdr:cNvCxnSpPr/>
      </xdr:nvCxnSpPr>
      <xdr:spPr>
        <a:xfrm flipV="1">
          <a:off x="9639300" y="10087077"/>
          <a:ext cx="838200" cy="2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86157</xdr:rowOff>
    </xdr:from>
    <xdr:ext cx="534377" cy="259045"/>
    <xdr:sp macro="" textlink="">
      <xdr:nvSpPr>
        <xdr:cNvPr id="352" name="普通建設事業費平均値テキスト"/>
        <xdr:cNvSpPr txBox="1"/>
      </xdr:nvSpPr>
      <xdr:spPr>
        <a:xfrm>
          <a:off x="10528300" y="1003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107730</xdr:rowOff>
    </xdr:from>
    <xdr:to>
      <xdr:col>55</xdr:col>
      <xdr:colOff>50800</xdr:colOff>
      <xdr:row>59</xdr:row>
      <xdr:rowOff>37880</xdr:rowOff>
    </xdr:to>
    <xdr:sp macro="" textlink="">
      <xdr:nvSpPr>
        <xdr:cNvPr id="353" name="フローチャート: 判断 352"/>
        <xdr:cNvSpPr/>
      </xdr:nvSpPr>
      <xdr:spPr>
        <a:xfrm>
          <a:off x="10426700" y="1005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145203</xdr:rowOff>
    </xdr:from>
    <xdr:to>
      <xdr:col>50</xdr:col>
      <xdr:colOff>114300</xdr:colOff>
      <xdr:row>58</xdr:row>
      <xdr:rowOff>167878</xdr:rowOff>
    </xdr:to>
    <xdr:cxnSp macro="">
      <xdr:nvCxnSpPr>
        <xdr:cNvPr id="354" name="直線コネクタ 353"/>
        <xdr:cNvCxnSpPr/>
      </xdr:nvCxnSpPr>
      <xdr:spPr>
        <a:xfrm>
          <a:off x="8750300" y="10089303"/>
          <a:ext cx="889000" cy="2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111962</xdr:rowOff>
    </xdr:from>
    <xdr:to>
      <xdr:col>50</xdr:col>
      <xdr:colOff>165100</xdr:colOff>
      <xdr:row>59</xdr:row>
      <xdr:rowOff>42112</xdr:rowOff>
    </xdr:to>
    <xdr:sp macro="" textlink="">
      <xdr:nvSpPr>
        <xdr:cNvPr id="355" name="フローチャート: 判断 354"/>
        <xdr:cNvSpPr/>
      </xdr:nvSpPr>
      <xdr:spPr>
        <a:xfrm>
          <a:off x="95885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58639</xdr:rowOff>
    </xdr:from>
    <xdr:ext cx="534377" cy="259045"/>
    <xdr:sp macro="" textlink="">
      <xdr:nvSpPr>
        <xdr:cNvPr id="356" name="テキスト ボックス 355"/>
        <xdr:cNvSpPr txBox="1"/>
      </xdr:nvSpPr>
      <xdr:spPr>
        <a:xfrm>
          <a:off x="9372111" y="983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145203</xdr:rowOff>
    </xdr:from>
    <xdr:to>
      <xdr:col>45</xdr:col>
      <xdr:colOff>177800</xdr:colOff>
      <xdr:row>58</xdr:row>
      <xdr:rowOff>163647</xdr:rowOff>
    </xdr:to>
    <xdr:cxnSp macro="">
      <xdr:nvCxnSpPr>
        <xdr:cNvPr id="357" name="直線コネクタ 356"/>
        <xdr:cNvCxnSpPr/>
      </xdr:nvCxnSpPr>
      <xdr:spPr>
        <a:xfrm flipV="1">
          <a:off x="7861300" y="10089303"/>
          <a:ext cx="889000" cy="1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86013</xdr:rowOff>
    </xdr:from>
    <xdr:to>
      <xdr:col>46</xdr:col>
      <xdr:colOff>38100</xdr:colOff>
      <xdr:row>59</xdr:row>
      <xdr:rowOff>16163</xdr:rowOff>
    </xdr:to>
    <xdr:sp macro="" textlink="">
      <xdr:nvSpPr>
        <xdr:cNvPr id="358" name="フローチャート: 判断 357"/>
        <xdr:cNvSpPr/>
      </xdr:nvSpPr>
      <xdr:spPr>
        <a:xfrm>
          <a:off x="8699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32690</xdr:rowOff>
    </xdr:from>
    <xdr:ext cx="534377" cy="259045"/>
    <xdr:sp macro="" textlink="">
      <xdr:nvSpPr>
        <xdr:cNvPr id="359" name="テキスト ボックス 358"/>
        <xdr:cNvSpPr txBox="1"/>
      </xdr:nvSpPr>
      <xdr:spPr>
        <a:xfrm>
          <a:off x="8483111" y="980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124075</xdr:rowOff>
    </xdr:from>
    <xdr:to>
      <xdr:col>41</xdr:col>
      <xdr:colOff>50800</xdr:colOff>
      <xdr:row>58</xdr:row>
      <xdr:rowOff>163647</xdr:rowOff>
    </xdr:to>
    <xdr:cxnSp macro="">
      <xdr:nvCxnSpPr>
        <xdr:cNvPr id="360" name="直線コネクタ 359"/>
        <xdr:cNvCxnSpPr/>
      </xdr:nvCxnSpPr>
      <xdr:spPr>
        <a:xfrm>
          <a:off x="6972300" y="10068175"/>
          <a:ext cx="889000" cy="3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82984</xdr:rowOff>
    </xdr:from>
    <xdr:to>
      <xdr:col>41</xdr:col>
      <xdr:colOff>101600</xdr:colOff>
      <xdr:row>59</xdr:row>
      <xdr:rowOff>13134</xdr:rowOff>
    </xdr:to>
    <xdr:sp macro="" textlink="">
      <xdr:nvSpPr>
        <xdr:cNvPr id="361" name="フローチャート: 判断 360"/>
        <xdr:cNvSpPr/>
      </xdr:nvSpPr>
      <xdr:spPr>
        <a:xfrm>
          <a:off x="7810500" y="1002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29661</xdr:rowOff>
    </xdr:from>
    <xdr:ext cx="534377" cy="259045"/>
    <xdr:sp macro="" textlink="">
      <xdr:nvSpPr>
        <xdr:cNvPr id="362" name="テキスト ボックス 361"/>
        <xdr:cNvSpPr txBox="1"/>
      </xdr:nvSpPr>
      <xdr:spPr>
        <a:xfrm>
          <a:off x="7594111" y="980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81734</xdr:rowOff>
    </xdr:from>
    <xdr:to>
      <xdr:col>36</xdr:col>
      <xdr:colOff>165100</xdr:colOff>
      <xdr:row>59</xdr:row>
      <xdr:rowOff>11884</xdr:rowOff>
    </xdr:to>
    <xdr:sp macro="" textlink="">
      <xdr:nvSpPr>
        <xdr:cNvPr id="363" name="フローチャート: 判断 362"/>
        <xdr:cNvSpPr/>
      </xdr:nvSpPr>
      <xdr:spPr>
        <a:xfrm>
          <a:off x="6921500" y="1002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3011</xdr:rowOff>
    </xdr:from>
    <xdr:ext cx="534377" cy="259045"/>
    <xdr:sp macro="" textlink="">
      <xdr:nvSpPr>
        <xdr:cNvPr id="364" name="テキスト ボックス 363"/>
        <xdr:cNvSpPr txBox="1"/>
      </xdr:nvSpPr>
      <xdr:spPr>
        <a:xfrm>
          <a:off x="6705111" y="1011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92177</xdr:rowOff>
    </xdr:from>
    <xdr:to>
      <xdr:col>55</xdr:col>
      <xdr:colOff>50800</xdr:colOff>
      <xdr:row>59</xdr:row>
      <xdr:rowOff>22327</xdr:rowOff>
    </xdr:to>
    <xdr:sp macro="" textlink="">
      <xdr:nvSpPr>
        <xdr:cNvPr id="370" name="楕円 369"/>
        <xdr:cNvSpPr/>
      </xdr:nvSpPr>
      <xdr:spPr>
        <a:xfrm>
          <a:off x="10426700" y="1003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51554</xdr:rowOff>
    </xdr:from>
    <xdr:ext cx="534377" cy="259045"/>
    <xdr:sp macro="" textlink="">
      <xdr:nvSpPr>
        <xdr:cNvPr id="371" name="普通建設事業費該当値テキスト"/>
        <xdr:cNvSpPr txBox="1"/>
      </xdr:nvSpPr>
      <xdr:spPr>
        <a:xfrm>
          <a:off x="10528300" y="982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117078</xdr:rowOff>
    </xdr:from>
    <xdr:to>
      <xdr:col>50</xdr:col>
      <xdr:colOff>165100</xdr:colOff>
      <xdr:row>59</xdr:row>
      <xdr:rowOff>47228</xdr:rowOff>
    </xdr:to>
    <xdr:sp macro="" textlink="">
      <xdr:nvSpPr>
        <xdr:cNvPr id="372" name="楕円 371"/>
        <xdr:cNvSpPr/>
      </xdr:nvSpPr>
      <xdr:spPr>
        <a:xfrm>
          <a:off x="9588500" y="1006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38355</xdr:rowOff>
    </xdr:from>
    <xdr:ext cx="534377" cy="259045"/>
    <xdr:sp macro="" textlink="">
      <xdr:nvSpPr>
        <xdr:cNvPr id="373" name="テキスト ボックス 372"/>
        <xdr:cNvSpPr txBox="1"/>
      </xdr:nvSpPr>
      <xdr:spPr>
        <a:xfrm>
          <a:off x="9372111" y="1015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94403</xdr:rowOff>
    </xdr:from>
    <xdr:to>
      <xdr:col>46</xdr:col>
      <xdr:colOff>38100</xdr:colOff>
      <xdr:row>59</xdr:row>
      <xdr:rowOff>24553</xdr:rowOff>
    </xdr:to>
    <xdr:sp macro="" textlink="">
      <xdr:nvSpPr>
        <xdr:cNvPr id="374" name="楕円 373"/>
        <xdr:cNvSpPr/>
      </xdr:nvSpPr>
      <xdr:spPr>
        <a:xfrm>
          <a:off x="8699500" y="1003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15680</xdr:rowOff>
    </xdr:from>
    <xdr:ext cx="534377" cy="259045"/>
    <xdr:sp macro="" textlink="">
      <xdr:nvSpPr>
        <xdr:cNvPr id="375" name="テキスト ボックス 374"/>
        <xdr:cNvSpPr txBox="1"/>
      </xdr:nvSpPr>
      <xdr:spPr>
        <a:xfrm>
          <a:off x="8483111" y="1013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112847</xdr:rowOff>
    </xdr:from>
    <xdr:to>
      <xdr:col>41</xdr:col>
      <xdr:colOff>101600</xdr:colOff>
      <xdr:row>59</xdr:row>
      <xdr:rowOff>42997</xdr:rowOff>
    </xdr:to>
    <xdr:sp macro="" textlink="">
      <xdr:nvSpPr>
        <xdr:cNvPr id="376" name="楕円 375"/>
        <xdr:cNvSpPr/>
      </xdr:nvSpPr>
      <xdr:spPr>
        <a:xfrm>
          <a:off x="7810500" y="1005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34124</xdr:rowOff>
    </xdr:from>
    <xdr:ext cx="534377" cy="259045"/>
    <xdr:sp macro="" textlink="">
      <xdr:nvSpPr>
        <xdr:cNvPr id="377" name="テキスト ボックス 376"/>
        <xdr:cNvSpPr txBox="1"/>
      </xdr:nvSpPr>
      <xdr:spPr>
        <a:xfrm>
          <a:off x="7594111" y="1014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73275</xdr:rowOff>
    </xdr:from>
    <xdr:to>
      <xdr:col>36</xdr:col>
      <xdr:colOff>165100</xdr:colOff>
      <xdr:row>59</xdr:row>
      <xdr:rowOff>3425</xdr:rowOff>
    </xdr:to>
    <xdr:sp macro="" textlink="">
      <xdr:nvSpPr>
        <xdr:cNvPr id="378" name="楕円 377"/>
        <xdr:cNvSpPr/>
      </xdr:nvSpPr>
      <xdr:spPr>
        <a:xfrm>
          <a:off x="6921500" y="1001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19952</xdr:rowOff>
    </xdr:from>
    <xdr:ext cx="534377" cy="259045"/>
    <xdr:sp macro="" textlink="">
      <xdr:nvSpPr>
        <xdr:cNvPr id="379" name="テキスト ボックス 378"/>
        <xdr:cNvSpPr txBox="1"/>
      </xdr:nvSpPr>
      <xdr:spPr>
        <a:xfrm>
          <a:off x="6705111" y="979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50712</xdr:rowOff>
    </xdr:from>
    <xdr:to>
      <xdr:col>54</xdr:col>
      <xdr:colOff>189865</xdr:colOff>
      <xdr:row>79</xdr:row>
      <xdr:rowOff>44450</xdr:rowOff>
    </xdr:to>
    <xdr:cxnSp macro="">
      <xdr:nvCxnSpPr>
        <xdr:cNvPr id="403" name="直線コネクタ 402"/>
        <xdr:cNvCxnSpPr/>
      </xdr:nvCxnSpPr>
      <xdr:spPr>
        <a:xfrm flipV="1">
          <a:off x="10475595" y="12052212"/>
          <a:ext cx="1270" cy="153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53410</xdr:rowOff>
    </xdr:from>
    <xdr:ext cx="249299" cy="259045"/>
    <xdr:sp macro="" textlink="">
      <xdr:nvSpPr>
        <xdr:cNvPr id="404" name="普通建設事業費 （ うち新規整備　）最小値テキスト"/>
        <xdr:cNvSpPr txBox="1"/>
      </xdr:nvSpPr>
      <xdr:spPr>
        <a:xfrm>
          <a:off x="10528300" y="135979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168839</xdr:rowOff>
    </xdr:from>
    <xdr:ext cx="599010" cy="259045"/>
    <xdr:sp macro="" textlink="">
      <xdr:nvSpPr>
        <xdr:cNvPr id="406" name="普通建設事業費 （ うち新規整備　）最大値テキスト"/>
        <xdr:cNvSpPr txBox="1"/>
      </xdr:nvSpPr>
      <xdr:spPr>
        <a:xfrm>
          <a:off x="10528300" y="1182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50712</xdr:rowOff>
    </xdr:from>
    <xdr:to>
      <xdr:col>55</xdr:col>
      <xdr:colOff>88900</xdr:colOff>
      <xdr:row>70</xdr:row>
      <xdr:rowOff>50712</xdr:rowOff>
    </xdr:to>
    <xdr:cxnSp macro="">
      <xdr:nvCxnSpPr>
        <xdr:cNvPr id="407" name="直線コネクタ 406"/>
        <xdr:cNvCxnSpPr/>
      </xdr:nvCxnSpPr>
      <xdr:spPr>
        <a:xfrm>
          <a:off x="10388600" y="120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13395</xdr:rowOff>
    </xdr:from>
    <xdr:to>
      <xdr:col>55</xdr:col>
      <xdr:colOff>0</xdr:colOff>
      <xdr:row>79</xdr:row>
      <xdr:rowOff>30307</xdr:rowOff>
    </xdr:to>
    <xdr:cxnSp macro="">
      <xdr:nvCxnSpPr>
        <xdr:cNvPr id="408" name="直線コネクタ 407"/>
        <xdr:cNvCxnSpPr/>
      </xdr:nvCxnSpPr>
      <xdr:spPr>
        <a:xfrm>
          <a:off x="9639300" y="13557945"/>
          <a:ext cx="838200" cy="1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142310</xdr:rowOff>
    </xdr:from>
    <xdr:ext cx="534377" cy="259045"/>
    <xdr:sp macro="" textlink="">
      <xdr:nvSpPr>
        <xdr:cNvPr id="409" name="普通建設事業費 （ うち新規整備　）平均値テキスト"/>
        <xdr:cNvSpPr txBox="1"/>
      </xdr:nvSpPr>
      <xdr:spPr>
        <a:xfrm>
          <a:off x="10528300" y="13343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119433</xdr:rowOff>
    </xdr:from>
    <xdr:to>
      <xdr:col>55</xdr:col>
      <xdr:colOff>50800</xdr:colOff>
      <xdr:row>79</xdr:row>
      <xdr:rowOff>49583</xdr:rowOff>
    </xdr:to>
    <xdr:sp macro="" textlink="">
      <xdr:nvSpPr>
        <xdr:cNvPr id="410" name="フローチャート: 判断 409"/>
        <xdr:cNvSpPr/>
      </xdr:nvSpPr>
      <xdr:spPr>
        <a:xfrm>
          <a:off x="10426700" y="1349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139430</xdr:rowOff>
    </xdr:from>
    <xdr:to>
      <xdr:col>50</xdr:col>
      <xdr:colOff>114300</xdr:colOff>
      <xdr:row>79</xdr:row>
      <xdr:rowOff>13395</xdr:rowOff>
    </xdr:to>
    <xdr:cxnSp macro="">
      <xdr:nvCxnSpPr>
        <xdr:cNvPr id="411" name="直線コネクタ 410"/>
        <xdr:cNvCxnSpPr/>
      </xdr:nvCxnSpPr>
      <xdr:spPr>
        <a:xfrm>
          <a:off x="8750300" y="13512530"/>
          <a:ext cx="889000" cy="4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123735</xdr:rowOff>
    </xdr:from>
    <xdr:to>
      <xdr:col>50</xdr:col>
      <xdr:colOff>165100</xdr:colOff>
      <xdr:row>79</xdr:row>
      <xdr:rowOff>53885</xdr:rowOff>
    </xdr:to>
    <xdr:sp macro="" textlink="">
      <xdr:nvSpPr>
        <xdr:cNvPr id="412" name="フローチャート: 判断 411"/>
        <xdr:cNvSpPr/>
      </xdr:nvSpPr>
      <xdr:spPr>
        <a:xfrm>
          <a:off x="9588500" y="13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70412</xdr:rowOff>
    </xdr:from>
    <xdr:ext cx="534377" cy="259045"/>
    <xdr:sp macro="" textlink="">
      <xdr:nvSpPr>
        <xdr:cNvPr id="413" name="テキスト ボックス 412"/>
        <xdr:cNvSpPr txBox="1"/>
      </xdr:nvSpPr>
      <xdr:spPr>
        <a:xfrm>
          <a:off x="9372111" y="1327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139430</xdr:rowOff>
    </xdr:from>
    <xdr:to>
      <xdr:col>45</xdr:col>
      <xdr:colOff>177800</xdr:colOff>
      <xdr:row>79</xdr:row>
      <xdr:rowOff>6051</xdr:rowOff>
    </xdr:to>
    <xdr:cxnSp macro="">
      <xdr:nvCxnSpPr>
        <xdr:cNvPr id="414" name="直線コネクタ 413"/>
        <xdr:cNvCxnSpPr/>
      </xdr:nvCxnSpPr>
      <xdr:spPr>
        <a:xfrm flipV="1">
          <a:off x="7861300" y="13512530"/>
          <a:ext cx="889000" cy="3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87187</xdr:rowOff>
    </xdr:from>
    <xdr:to>
      <xdr:col>46</xdr:col>
      <xdr:colOff>38100</xdr:colOff>
      <xdr:row>79</xdr:row>
      <xdr:rowOff>17337</xdr:rowOff>
    </xdr:to>
    <xdr:sp macro="" textlink="">
      <xdr:nvSpPr>
        <xdr:cNvPr id="415" name="フローチャート: 判断 414"/>
        <xdr:cNvSpPr/>
      </xdr:nvSpPr>
      <xdr:spPr>
        <a:xfrm>
          <a:off x="8699500" y="134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33864</xdr:rowOff>
    </xdr:from>
    <xdr:ext cx="534377" cy="259045"/>
    <xdr:sp macro="" textlink="">
      <xdr:nvSpPr>
        <xdr:cNvPr id="416" name="テキスト ボックス 415"/>
        <xdr:cNvSpPr txBox="1"/>
      </xdr:nvSpPr>
      <xdr:spPr>
        <a:xfrm>
          <a:off x="8483111" y="1323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96859</xdr:rowOff>
    </xdr:from>
    <xdr:to>
      <xdr:col>41</xdr:col>
      <xdr:colOff>101600</xdr:colOff>
      <xdr:row>79</xdr:row>
      <xdr:rowOff>27009</xdr:rowOff>
    </xdr:to>
    <xdr:sp macro="" textlink="">
      <xdr:nvSpPr>
        <xdr:cNvPr id="417" name="フローチャート: 判断 416"/>
        <xdr:cNvSpPr/>
      </xdr:nvSpPr>
      <xdr:spPr>
        <a:xfrm>
          <a:off x="7810500" y="1346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43536</xdr:rowOff>
    </xdr:from>
    <xdr:ext cx="534377" cy="259045"/>
    <xdr:sp macro="" textlink="">
      <xdr:nvSpPr>
        <xdr:cNvPr id="418" name="テキスト ボックス 417"/>
        <xdr:cNvSpPr txBox="1"/>
      </xdr:nvSpPr>
      <xdr:spPr>
        <a:xfrm>
          <a:off x="7594111" y="1324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150957</xdr:rowOff>
    </xdr:from>
    <xdr:to>
      <xdr:col>55</xdr:col>
      <xdr:colOff>50800</xdr:colOff>
      <xdr:row>79</xdr:row>
      <xdr:rowOff>81107</xdr:rowOff>
    </xdr:to>
    <xdr:sp macro="" textlink="">
      <xdr:nvSpPr>
        <xdr:cNvPr id="424" name="楕円 423"/>
        <xdr:cNvSpPr/>
      </xdr:nvSpPr>
      <xdr:spPr>
        <a:xfrm>
          <a:off x="10426700" y="1352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97860</xdr:rowOff>
    </xdr:from>
    <xdr:ext cx="469744" cy="259045"/>
    <xdr:sp macro="" textlink="">
      <xdr:nvSpPr>
        <xdr:cNvPr id="425" name="普通建設事業費 （ うち新規整備　）該当値テキスト"/>
        <xdr:cNvSpPr txBox="1"/>
      </xdr:nvSpPr>
      <xdr:spPr>
        <a:xfrm>
          <a:off x="10528300" y="1347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134045</xdr:rowOff>
    </xdr:from>
    <xdr:to>
      <xdr:col>50</xdr:col>
      <xdr:colOff>165100</xdr:colOff>
      <xdr:row>79</xdr:row>
      <xdr:rowOff>64195</xdr:rowOff>
    </xdr:to>
    <xdr:sp macro="" textlink="">
      <xdr:nvSpPr>
        <xdr:cNvPr id="426" name="楕円 425"/>
        <xdr:cNvSpPr/>
      </xdr:nvSpPr>
      <xdr:spPr>
        <a:xfrm>
          <a:off x="9588500" y="1350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55322</xdr:rowOff>
    </xdr:from>
    <xdr:ext cx="534377" cy="259045"/>
    <xdr:sp macro="" textlink="">
      <xdr:nvSpPr>
        <xdr:cNvPr id="427" name="テキスト ボックス 426"/>
        <xdr:cNvSpPr txBox="1"/>
      </xdr:nvSpPr>
      <xdr:spPr>
        <a:xfrm>
          <a:off x="9372111" y="1359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88630</xdr:rowOff>
    </xdr:from>
    <xdr:to>
      <xdr:col>46</xdr:col>
      <xdr:colOff>38100</xdr:colOff>
      <xdr:row>79</xdr:row>
      <xdr:rowOff>18780</xdr:rowOff>
    </xdr:to>
    <xdr:sp macro="" textlink="">
      <xdr:nvSpPr>
        <xdr:cNvPr id="428" name="楕円 427"/>
        <xdr:cNvSpPr/>
      </xdr:nvSpPr>
      <xdr:spPr>
        <a:xfrm>
          <a:off x="8699500" y="1346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9907</xdr:rowOff>
    </xdr:from>
    <xdr:ext cx="534377" cy="259045"/>
    <xdr:sp macro="" textlink="">
      <xdr:nvSpPr>
        <xdr:cNvPr id="429" name="テキスト ボックス 428"/>
        <xdr:cNvSpPr txBox="1"/>
      </xdr:nvSpPr>
      <xdr:spPr>
        <a:xfrm>
          <a:off x="8483111" y="1355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126701</xdr:rowOff>
    </xdr:from>
    <xdr:to>
      <xdr:col>41</xdr:col>
      <xdr:colOff>101600</xdr:colOff>
      <xdr:row>79</xdr:row>
      <xdr:rowOff>56851</xdr:rowOff>
    </xdr:to>
    <xdr:sp macro="" textlink="">
      <xdr:nvSpPr>
        <xdr:cNvPr id="430" name="楕円 429"/>
        <xdr:cNvSpPr/>
      </xdr:nvSpPr>
      <xdr:spPr>
        <a:xfrm>
          <a:off x="7810500" y="1349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47978</xdr:rowOff>
    </xdr:from>
    <xdr:ext cx="534377" cy="259045"/>
    <xdr:sp macro="" textlink="">
      <xdr:nvSpPr>
        <xdr:cNvPr id="431" name="テキスト ボックス 430"/>
        <xdr:cNvSpPr txBox="1"/>
      </xdr:nvSpPr>
      <xdr:spPr>
        <a:xfrm>
          <a:off x="7594111" y="1359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92329</xdr:rowOff>
    </xdr:from>
    <xdr:to>
      <xdr:col>54</xdr:col>
      <xdr:colOff>189865</xdr:colOff>
      <xdr:row>98</xdr:row>
      <xdr:rowOff>133350</xdr:rowOff>
    </xdr:to>
    <xdr:cxnSp macro="">
      <xdr:nvCxnSpPr>
        <xdr:cNvPr id="455" name="直線コネクタ 454"/>
        <xdr:cNvCxnSpPr/>
      </xdr:nvCxnSpPr>
      <xdr:spPr>
        <a:xfrm flipV="1">
          <a:off x="10475595" y="15522829"/>
          <a:ext cx="1270" cy="14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137177</xdr:rowOff>
    </xdr:from>
    <xdr:ext cx="469744" cy="259045"/>
    <xdr:sp macro="" textlink="">
      <xdr:nvSpPr>
        <xdr:cNvPr id="456" name="普通建設事業費 （ うち更新整備　）最小値テキスト"/>
        <xdr:cNvSpPr txBox="1"/>
      </xdr:nvSpPr>
      <xdr:spPr>
        <a:xfrm>
          <a:off x="105283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133350</xdr:rowOff>
    </xdr:from>
    <xdr:to>
      <xdr:col>55</xdr:col>
      <xdr:colOff>88900</xdr:colOff>
      <xdr:row>98</xdr:row>
      <xdr:rowOff>133350</xdr:rowOff>
    </xdr:to>
    <xdr:cxnSp macro="">
      <xdr:nvCxnSpPr>
        <xdr:cNvPr id="457" name="直線コネクタ 456"/>
        <xdr:cNvCxnSpPr/>
      </xdr:nvCxnSpPr>
      <xdr:spPr>
        <a:xfrm>
          <a:off x="10388600" y="1693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39006</xdr:rowOff>
    </xdr:from>
    <xdr:ext cx="599010" cy="259045"/>
    <xdr:sp macro="" textlink="">
      <xdr:nvSpPr>
        <xdr:cNvPr id="458" name="普通建設事業費 （ うち更新整備　）最大値テキスト"/>
        <xdr:cNvSpPr txBox="1"/>
      </xdr:nvSpPr>
      <xdr:spPr>
        <a:xfrm>
          <a:off x="10528300" y="1529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92329</xdr:rowOff>
    </xdr:from>
    <xdr:to>
      <xdr:col>55</xdr:col>
      <xdr:colOff>88900</xdr:colOff>
      <xdr:row>90</xdr:row>
      <xdr:rowOff>92329</xdr:rowOff>
    </xdr:to>
    <xdr:cxnSp macro="">
      <xdr:nvCxnSpPr>
        <xdr:cNvPr id="459" name="直線コネクタ 458"/>
        <xdr:cNvCxnSpPr/>
      </xdr:nvCxnSpPr>
      <xdr:spPr>
        <a:xfrm>
          <a:off x="10388600" y="1552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170662</xdr:rowOff>
    </xdr:from>
    <xdr:to>
      <xdr:col>55</xdr:col>
      <xdr:colOff>0</xdr:colOff>
      <xdr:row>96</xdr:row>
      <xdr:rowOff>120814</xdr:rowOff>
    </xdr:to>
    <xdr:cxnSp macro="">
      <xdr:nvCxnSpPr>
        <xdr:cNvPr id="460" name="直線コネクタ 459"/>
        <xdr:cNvCxnSpPr/>
      </xdr:nvCxnSpPr>
      <xdr:spPr>
        <a:xfrm flipV="1">
          <a:off x="9639300" y="16286962"/>
          <a:ext cx="838200" cy="29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67085</xdr:rowOff>
    </xdr:from>
    <xdr:ext cx="534377" cy="259045"/>
    <xdr:sp macro="" textlink="">
      <xdr:nvSpPr>
        <xdr:cNvPr id="461" name="普通建設事業費 （ うち更新整備　）平均値テキスト"/>
        <xdr:cNvSpPr txBox="1"/>
      </xdr:nvSpPr>
      <xdr:spPr>
        <a:xfrm>
          <a:off x="10528300" y="16526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88658</xdr:rowOff>
    </xdr:from>
    <xdr:to>
      <xdr:col>55</xdr:col>
      <xdr:colOff>50800</xdr:colOff>
      <xdr:row>97</xdr:row>
      <xdr:rowOff>18808</xdr:rowOff>
    </xdr:to>
    <xdr:sp macro="" textlink="">
      <xdr:nvSpPr>
        <xdr:cNvPr id="462" name="フローチャート: 判断 461"/>
        <xdr:cNvSpPr/>
      </xdr:nvSpPr>
      <xdr:spPr>
        <a:xfrm>
          <a:off x="10426700" y="16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120814</xdr:rowOff>
    </xdr:from>
    <xdr:to>
      <xdr:col>50</xdr:col>
      <xdr:colOff>114300</xdr:colOff>
      <xdr:row>97</xdr:row>
      <xdr:rowOff>59613</xdr:rowOff>
    </xdr:to>
    <xdr:cxnSp macro="">
      <xdr:nvCxnSpPr>
        <xdr:cNvPr id="463" name="直線コネクタ 462"/>
        <xdr:cNvCxnSpPr/>
      </xdr:nvCxnSpPr>
      <xdr:spPr>
        <a:xfrm flipV="1">
          <a:off x="8750300" y="16580014"/>
          <a:ext cx="889000" cy="1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88582</xdr:rowOff>
    </xdr:from>
    <xdr:to>
      <xdr:col>50</xdr:col>
      <xdr:colOff>165100</xdr:colOff>
      <xdr:row>97</xdr:row>
      <xdr:rowOff>18732</xdr:rowOff>
    </xdr:to>
    <xdr:sp macro="" textlink="">
      <xdr:nvSpPr>
        <xdr:cNvPr id="464" name="フローチャート: 判断 463"/>
        <xdr:cNvSpPr/>
      </xdr:nvSpPr>
      <xdr:spPr>
        <a:xfrm>
          <a:off x="95885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9859</xdr:rowOff>
    </xdr:from>
    <xdr:ext cx="534377" cy="259045"/>
    <xdr:sp macro="" textlink="">
      <xdr:nvSpPr>
        <xdr:cNvPr id="465" name="テキスト ボックス 464"/>
        <xdr:cNvSpPr txBox="1"/>
      </xdr:nvSpPr>
      <xdr:spPr>
        <a:xfrm>
          <a:off x="9372111" y="1664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131687</xdr:rowOff>
    </xdr:from>
    <xdr:to>
      <xdr:col>45</xdr:col>
      <xdr:colOff>177800</xdr:colOff>
      <xdr:row>97</xdr:row>
      <xdr:rowOff>59613</xdr:rowOff>
    </xdr:to>
    <xdr:cxnSp macro="">
      <xdr:nvCxnSpPr>
        <xdr:cNvPr id="466" name="直線コネクタ 465"/>
        <xdr:cNvCxnSpPr/>
      </xdr:nvCxnSpPr>
      <xdr:spPr>
        <a:xfrm>
          <a:off x="7861300" y="16590887"/>
          <a:ext cx="889000" cy="9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147701</xdr:rowOff>
    </xdr:from>
    <xdr:to>
      <xdr:col>46</xdr:col>
      <xdr:colOff>38100</xdr:colOff>
      <xdr:row>97</xdr:row>
      <xdr:rowOff>77851</xdr:rowOff>
    </xdr:to>
    <xdr:sp macro="" textlink="">
      <xdr:nvSpPr>
        <xdr:cNvPr id="467" name="フローチャート: 判断 466"/>
        <xdr:cNvSpPr/>
      </xdr:nvSpPr>
      <xdr:spPr>
        <a:xfrm>
          <a:off x="8699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94378</xdr:rowOff>
    </xdr:from>
    <xdr:ext cx="534377" cy="259045"/>
    <xdr:sp macro="" textlink="">
      <xdr:nvSpPr>
        <xdr:cNvPr id="468" name="テキスト ボックス 467"/>
        <xdr:cNvSpPr txBox="1"/>
      </xdr:nvSpPr>
      <xdr:spPr>
        <a:xfrm>
          <a:off x="8483111" y="163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79375</xdr:rowOff>
    </xdr:from>
    <xdr:to>
      <xdr:col>41</xdr:col>
      <xdr:colOff>101600</xdr:colOff>
      <xdr:row>97</xdr:row>
      <xdr:rowOff>9525</xdr:rowOff>
    </xdr:to>
    <xdr:sp macro="" textlink="">
      <xdr:nvSpPr>
        <xdr:cNvPr id="469" name="フローチャート: 判断 468"/>
        <xdr:cNvSpPr/>
      </xdr:nvSpPr>
      <xdr:spPr>
        <a:xfrm>
          <a:off x="781050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26052</xdr:rowOff>
    </xdr:from>
    <xdr:ext cx="534377" cy="259045"/>
    <xdr:sp macro="" textlink="">
      <xdr:nvSpPr>
        <xdr:cNvPr id="470" name="テキスト ボックス 469"/>
        <xdr:cNvSpPr txBox="1"/>
      </xdr:nvSpPr>
      <xdr:spPr>
        <a:xfrm>
          <a:off x="7594111" y="163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119862</xdr:rowOff>
    </xdr:from>
    <xdr:to>
      <xdr:col>55</xdr:col>
      <xdr:colOff>50800</xdr:colOff>
      <xdr:row>95</xdr:row>
      <xdr:rowOff>50012</xdr:rowOff>
    </xdr:to>
    <xdr:sp macro="" textlink="">
      <xdr:nvSpPr>
        <xdr:cNvPr id="476" name="楕円 475"/>
        <xdr:cNvSpPr/>
      </xdr:nvSpPr>
      <xdr:spPr>
        <a:xfrm>
          <a:off x="10426700" y="1623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142739</xdr:rowOff>
    </xdr:from>
    <xdr:ext cx="534377" cy="259045"/>
    <xdr:sp macro="" textlink="">
      <xdr:nvSpPr>
        <xdr:cNvPr id="477" name="普通建設事業費 （ うち更新整備　）該当値テキスト"/>
        <xdr:cNvSpPr txBox="1"/>
      </xdr:nvSpPr>
      <xdr:spPr>
        <a:xfrm>
          <a:off x="10528300" y="1608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70014</xdr:rowOff>
    </xdr:from>
    <xdr:to>
      <xdr:col>50</xdr:col>
      <xdr:colOff>165100</xdr:colOff>
      <xdr:row>97</xdr:row>
      <xdr:rowOff>164</xdr:rowOff>
    </xdr:to>
    <xdr:sp macro="" textlink="">
      <xdr:nvSpPr>
        <xdr:cNvPr id="478" name="楕円 477"/>
        <xdr:cNvSpPr/>
      </xdr:nvSpPr>
      <xdr:spPr>
        <a:xfrm>
          <a:off x="9588500" y="1652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16691</xdr:rowOff>
    </xdr:from>
    <xdr:ext cx="534377" cy="259045"/>
    <xdr:sp macro="" textlink="">
      <xdr:nvSpPr>
        <xdr:cNvPr id="479" name="テキスト ボックス 478"/>
        <xdr:cNvSpPr txBox="1"/>
      </xdr:nvSpPr>
      <xdr:spPr>
        <a:xfrm>
          <a:off x="9372111" y="1630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8813</xdr:rowOff>
    </xdr:from>
    <xdr:to>
      <xdr:col>46</xdr:col>
      <xdr:colOff>38100</xdr:colOff>
      <xdr:row>97</xdr:row>
      <xdr:rowOff>110413</xdr:rowOff>
    </xdr:to>
    <xdr:sp macro="" textlink="">
      <xdr:nvSpPr>
        <xdr:cNvPr id="480" name="楕円 479"/>
        <xdr:cNvSpPr/>
      </xdr:nvSpPr>
      <xdr:spPr>
        <a:xfrm>
          <a:off x="8699500" y="1663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101540</xdr:rowOff>
    </xdr:from>
    <xdr:ext cx="534377" cy="259045"/>
    <xdr:sp macro="" textlink="">
      <xdr:nvSpPr>
        <xdr:cNvPr id="481" name="テキスト ボックス 480"/>
        <xdr:cNvSpPr txBox="1"/>
      </xdr:nvSpPr>
      <xdr:spPr>
        <a:xfrm>
          <a:off x="8483111" y="1673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80887</xdr:rowOff>
    </xdr:from>
    <xdr:to>
      <xdr:col>41</xdr:col>
      <xdr:colOff>101600</xdr:colOff>
      <xdr:row>97</xdr:row>
      <xdr:rowOff>11037</xdr:rowOff>
    </xdr:to>
    <xdr:sp macro="" textlink="">
      <xdr:nvSpPr>
        <xdr:cNvPr id="482" name="楕円 481"/>
        <xdr:cNvSpPr/>
      </xdr:nvSpPr>
      <xdr:spPr>
        <a:xfrm>
          <a:off x="7810500" y="1654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2164</xdr:rowOff>
    </xdr:from>
    <xdr:ext cx="534377" cy="259045"/>
    <xdr:sp macro="" textlink="">
      <xdr:nvSpPr>
        <xdr:cNvPr id="483" name="テキスト ボックス 482"/>
        <xdr:cNvSpPr txBox="1"/>
      </xdr:nvSpPr>
      <xdr:spPr>
        <a:xfrm>
          <a:off x="7594111" y="1663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5" name="テキスト ボックス 49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7" name="テキスト ボックス 49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8" name="直線コネクタ 49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9" name="テキスト ボックス 49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26017</xdr:rowOff>
    </xdr:from>
    <xdr:to>
      <xdr:col>85</xdr:col>
      <xdr:colOff>126364</xdr:colOff>
      <xdr:row>38</xdr:row>
      <xdr:rowOff>25400</xdr:rowOff>
    </xdr:to>
    <xdr:cxnSp macro="">
      <xdr:nvCxnSpPr>
        <xdr:cNvPr id="503" name="直線コネクタ 502"/>
        <xdr:cNvCxnSpPr/>
      </xdr:nvCxnSpPr>
      <xdr:spPr>
        <a:xfrm flipV="1">
          <a:off x="16317595" y="5340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53978</xdr:rowOff>
    </xdr:from>
    <xdr:ext cx="249299" cy="259045"/>
    <xdr:sp macro="" textlink="">
      <xdr:nvSpPr>
        <xdr:cNvPr id="504" name="災害復旧事業費最小値テキスト"/>
        <xdr:cNvSpPr txBox="1"/>
      </xdr:nvSpPr>
      <xdr:spPr>
        <a:xfrm>
          <a:off x="16370300" y="6569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5" name="直線コネクタ 50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144144</xdr:rowOff>
    </xdr:from>
    <xdr:ext cx="599010" cy="259045"/>
    <xdr:sp macro="" textlink="">
      <xdr:nvSpPr>
        <xdr:cNvPr id="506" name="災害復旧事業費最大値テキスト"/>
        <xdr:cNvSpPr txBox="1"/>
      </xdr:nvSpPr>
      <xdr:spPr>
        <a:xfrm>
          <a:off x="16370300" y="511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26017</xdr:rowOff>
    </xdr:from>
    <xdr:to>
      <xdr:col>86</xdr:col>
      <xdr:colOff>25400</xdr:colOff>
      <xdr:row>31</xdr:row>
      <xdr:rowOff>26017</xdr:rowOff>
    </xdr:to>
    <xdr:cxnSp macro="">
      <xdr:nvCxnSpPr>
        <xdr:cNvPr id="507" name="直線コネクタ 506"/>
        <xdr:cNvCxnSpPr/>
      </xdr:nvCxnSpPr>
      <xdr:spPr>
        <a:xfrm>
          <a:off x="16230600" y="534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23702</xdr:rowOff>
    </xdr:from>
    <xdr:to>
      <xdr:col>85</xdr:col>
      <xdr:colOff>127000</xdr:colOff>
      <xdr:row>38</xdr:row>
      <xdr:rowOff>25400</xdr:rowOff>
    </xdr:to>
    <xdr:cxnSp macro="">
      <xdr:nvCxnSpPr>
        <xdr:cNvPr id="508" name="直線コネクタ 507"/>
        <xdr:cNvCxnSpPr/>
      </xdr:nvCxnSpPr>
      <xdr:spPr>
        <a:xfrm flipV="1">
          <a:off x="15481300" y="6538802"/>
          <a:ext cx="8382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142878</xdr:rowOff>
    </xdr:from>
    <xdr:ext cx="469744" cy="259045"/>
    <xdr:sp macro="" textlink="">
      <xdr:nvSpPr>
        <xdr:cNvPr id="509" name="災害復旧事業費平均値テキスト"/>
        <xdr:cNvSpPr txBox="1"/>
      </xdr:nvSpPr>
      <xdr:spPr>
        <a:xfrm>
          <a:off x="16370300" y="6315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120001</xdr:rowOff>
    </xdr:from>
    <xdr:to>
      <xdr:col>85</xdr:col>
      <xdr:colOff>177800</xdr:colOff>
      <xdr:row>38</xdr:row>
      <xdr:rowOff>50151</xdr:rowOff>
    </xdr:to>
    <xdr:sp macro="" textlink="">
      <xdr:nvSpPr>
        <xdr:cNvPr id="510" name="フローチャート: 判断 509"/>
        <xdr:cNvSpPr/>
      </xdr:nvSpPr>
      <xdr:spPr>
        <a:xfrm>
          <a:off x="16268700" y="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23731</xdr:rowOff>
    </xdr:from>
    <xdr:to>
      <xdr:col>81</xdr:col>
      <xdr:colOff>50800</xdr:colOff>
      <xdr:row>38</xdr:row>
      <xdr:rowOff>25400</xdr:rowOff>
    </xdr:to>
    <xdr:cxnSp macro="">
      <xdr:nvCxnSpPr>
        <xdr:cNvPr id="511" name="直線コネクタ 510"/>
        <xdr:cNvCxnSpPr/>
      </xdr:nvCxnSpPr>
      <xdr:spPr>
        <a:xfrm>
          <a:off x="14592300" y="6538831"/>
          <a:ext cx="8890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134774</xdr:rowOff>
    </xdr:from>
    <xdr:to>
      <xdr:col>81</xdr:col>
      <xdr:colOff>101600</xdr:colOff>
      <xdr:row>38</xdr:row>
      <xdr:rowOff>64925</xdr:rowOff>
    </xdr:to>
    <xdr:sp macro="" textlink="">
      <xdr:nvSpPr>
        <xdr:cNvPr id="512" name="フローチャート: 判断 511"/>
        <xdr:cNvSpPr/>
      </xdr:nvSpPr>
      <xdr:spPr>
        <a:xfrm>
          <a:off x="15430500" y="64784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81451</xdr:rowOff>
    </xdr:from>
    <xdr:ext cx="469744" cy="259045"/>
    <xdr:sp macro="" textlink="">
      <xdr:nvSpPr>
        <xdr:cNvPr id="513" name="テキスト ボックス 512"/>
        <xdr:cNvSpPr txBox="1"/>
      </xdr:nvSpPr>
      <xdr:spPr>
        <a:xfrm>
          <a:off x="15246428" y="625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23377</xdr:rowOff>
    </xdr:from>
    <xdr:to>
      <xdr:col>76</xdr:col>
      <xdr:colOff>114300</xdr:colOff>
      <xdr:row>38</xdr:row>
      <xdr:rowOff>23731</xdr:rowOff>
    </xdr:to>
    <xdr:cxnSp macro="">
      <xdr:nvCxnSpPr>
        <xdr:cNvPr id="514" name="直線コネクタ 513"/>
        <xdr:cNvCxnSpPr/>
      </xdr:nvCxnSpPr>
      <xdr:spPr>
        <a:xfrm>
          <a:off x="13703300" y="6538477"/>
          <a:ext cx="889000" cy="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129368</xdr:rowOff>
    </xdr:from>
    <xdr:to>
      <xdr:col>76</xdr:col>
      <xdr:colOff>165100</xdr:colOff>
      <xdr:row>38</xdr:row>
      <xdr:rowOff>59518</xdr:rowOff>
    </xdr:to>
    <xdr:sp macro="" textlink="">
      <xdr:nvSpPr>
        <xdr:cNvPr id="515" name="フローチャート: 判断 514"/>
        <xdr:cNvSpPr/>
      </xdr:nvSpPr>
      <xdr:spPr>
        <a:xfrm>
          <a:off x="145415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76045</xdr:rowOff>
    </xdr:from>
    <xdr:ext cx="469744" cy="259045"/>
    <xdr:sp macro="" textlink="">
      <xdr:nvSpPr>
        <xdr:cNvPr id="516" name="テキスト ボックス 515"/>
        <xdr:cNvSpPr txBox="1"/>
      </xdr:nvSpPr>
      <xdr:spPr>
        <a:xfrm>
          <a:off x="14357428" y="624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19593</xdr:rowOff>
    </xdr:from>
    <xdr:to>
      <xdr:col>71</xdr:col>
      <xdr:colOff>177800</xdr:colOff>
      <xdr:row>38</xdr:row>
      <xdr:rowOff>23377</xdr:rowOff>
    </xdr:to>
    <xdr:cxnSp macro="">
      <xdr:nvCxnSpPr>
        <xdr:cNvPr id="517" name="直線コネクタ 516"/>
        <xdr:cNvCxnSpPr/>
      </xdr:nvCxnSpPr>
      <xdr:spPr>
        <a:xfrm>
          <a:off x="12814300" y="6534693"/>
          <a:ext cx="889000" cy="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120544</xdr:rowOff>
    </xdr:from>
    <xdr:to>
      <xdr:col>72</xdr:col>
      <xdr:colOff>38100</xdr:colOff>
      <xdr:row>38</xdr:row>
      <xdr:rowOff>50694</xdr:rowOff>
    </xdr:to>
    <xdr:sp macro="" textlink="">
      <xdr:nvSpPr>
        <xdr:cNvPr id="518" name="フローチャート: 判断 517"/>
        <xdr:cNvSpPr/>
      </xdr:nvSpPr>
      <xdr:spPr>
        <a:xfrm>
          <a:off x="13652500" y="646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67221</xdr:rowOff>
    </xdr:from>
    <xdr:ext cx="469744" cy="259045"/>
    <xdr:sp macro="" textlink="">
      <xdr:nvSpPr>
        <xdr:cNvPr id="519" name="テキスト ボックス 518"/>
        <xdr:cNvSpPr txBox="1"/>
      </xdr:nvSpPr>
      <xdr:spPr>
        <a:xfrm>
          <a:off x="13468428" y="623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106302</xdr:rowOff>
    </xdr:from>
    <xdr:to>
      <xdr:col>67</xdr:col>
      <xdr:colOff>101600</xdr:colOff>
      <xdr:row>38</xdr:row>
      <xdr:rowOff>36452</xdr:rowOff>
    </xdr:to>
    <xdr:sp macro="" textlink="">
      <xdr:nvSpPr>
        <xdr:cNvPr id="520" name="フローチャート: 判断 519"/>
        <xdr:cNvSpPr/>
      </xdr:nvSpPr>
      <xdr:spPr>
        <a:xfrm>
          <a:off x="12763500" y="64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52979</xdr:rowOff>
    </xdr:from>
    <xdr:ext cx="469744" cy="259045"/>
    <xdr:sp macro="" textlink="">
      <xdr:nvSpPr>
        <xdr:cNvPr id="521" name="テキスト ボックス 520"/>
        <xdr:cNvSpPr txBox="1"/>
      </xdr:nvSpPr>
      <xdr:spPr>
        <a:xfrm>
          <a:off x="12579428" y="622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144353</xdr:rowOff>
    </xdr:from>
    <xdr:to>
      <xdr:col>85</xdr:col>
      <xdr:colOff>177800</xdr:colOff>
      <xdr:row>38</xdr:row>
      <xdr:rowOff>74502</xdr:rowOff>
    </xdr:to>
    <xdr:sp macro="" textlink="">
      <xdr:nvSpPr>
        <xdr:cNvPr id="527" name="楕円 526"/>
        <xdr:cNvSpPr/>
      </xdr:nvSpPr>
      <xdr:spPr>
        <a:xfrm>
          <a:off x="16268700" y="64880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98428</xdr:rowOff>
    </xdr:from>
    <xdr:ext cx="378565" cy="259045"/>
    <xdr:sp macro="" textlink="">
      <xdr:nvSpPr>
        <xdr:cNvPr id="528" name="災害復旧事業費該当値テキスト"/>
        <xdr:cNvSpPr txBox="1"/>
      </xdr:nvSpPr>
      <xdr:spPr>
        <a:xfrm>
          <a:off x="16370300" y="6442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29" name="楕円 528"/>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0" name="テキスト ボックス 529"/>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144381</xdr:rowOff>
    </xdr:from>
    <xdr:to>
      <xdr:col>76</xdr:col>
      <xdr:colOff>165100</xdr:colOff>
      <xdr:row>38</xdr:row>
      <xdr:rowOff>74531</xdr:rowOff>
    </xdr:to>
    <xdr:sp macro="" textlink="">
      <xdr:nvSpPr>
        <xdr:cNvPr id="531" name="楕円 530"/>
        <xdr:cNvSpPr/>
      </xdr:nvSpPr>
      <xdr:spPr>
        <a:xfrm>
          <a:off x="14541500" y="648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65658</xdr:rowOff>
    </xdr:from>
    <xdr:ext cx="378565" cy="259045"/>
    <xdr:sp macro="" textlink="">
      <xdr:nvSpPr>
        <xdr:cNvPr id="532" name="テキスト ボックス 531"/>
        <xdr:cNvSpPr txBox="1"/>
      </xdr:nvSpPr>
      <xdr:spPr>
        <a:xfrm>
          <a:off x="14403017" y="6580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144027</xdr:rowOff>
    </xdr:from>
    <xdr:to>
      <xdr:col>72</xdr:col>
      <xdr:colOff>38100</xdr:colOff>
      <xdr:row>38</xdr:row>
      <xdr:rowOff>74177</xdr:rowOff>
    </xdr:to>
    <xdr:sp macro="" textlink="">
      <xdr:nvSpPr>
        <xdr:cNvPr id="533" name="楕円 532"/>
        <xdr:cNvSpPr/>
      </xdr:nvSpPr>
      <xdr:spPr>
        <a:xfrm>
          <a:off x="13652500" y="648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65304</xdr:rowOff>
    </xdr:from>
    <xdr:ext cx="378565" cy="259045"/>
    <xdr:sp macro="" textlink="">
      <xdr:nvSpPr>
        <xdr:cNvPr id="534" name="テキスト ボックス 533"/>
        <xdr:cNvSpPr txBox="1"/>
      </xdr:nvSpPr>
      <xdr:spPr>
        <a:xfrm>
          <a:off x="13514017" y="6580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140243</xdr:rowOff>
    </xdr:from>
    <xdr:to>
      <xdr:col>67</xdr:col>
      <xdr:colOff>101600</xdr:colOff>
      <xdr:row>38</xdr:row>
      <xdr:rowOff>70393</xdr:rowOff>
    </xdr:to>
    <xdr:sp macro="" textlink="">
      <xdr:nvSpPr>
        <xdr:cNvPr id="535" name="楕円 534"/>
        <xdr:cNvSpPr/>
      </xdr:nvSpPr>
      <xdr:spPr>
        <a:xfrm>
          <a:off x="12763500" y="648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61520</xdr:rowOff>
    </xdr:from>
    <xdr:ext cx="469744" cy="259045"/>
    <xdr:sp macro="" textlink="">
      <xdr:nvSpPr>
        <xdr:cNvPr id="536" name="テキスト ボックス 535"/>
        <xdr:cNvSpPr txBox="1"/>
      </xdr:nvSpPr>
      <xdr:spPr>
        <a:xfrm>
          <a:off x="12579428" y="657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6" name="直線コネクタ 59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7" name="テキスト ボックス 59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8" name="直線コネクタ 59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9" name="テキスト ボックス 59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1" name="テキスト ボックス 60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2" name="直線コネクタ 60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3" name="テキスト ボックス 60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4" name="直線コネクタ 60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5" name="テキスト ボックス 60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36093</xdr:rowOff>
    </xdr:from>
    <xdr:to>
      <xdr:col>85</xdr:col>
      <xdr:colOff>126364</xdr:colOff>
      <xdr:row>77</xdr:row>
      <xdr:rowOff>161074</xdr:rowOff>
    </xdr:to>
    <xdr:cxnSp macro="">
      <xdr:nvCxnSpPr>
        <xdr:cNvPr id="609" name="直線コネクタ 608"/>
        <xdr:cNvCxnSpPr/>
      </xdr:nvCxnSpPr>
      <xdr:spPr>
        <a:xfrm flipV="1">
          <a:off x="16317595" y="12037593"/>
          <a:ext cx="1269" cy="13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164901</xdr:rowOff>
    </xdr:from>
    <xdr:ext cx="534377" cy="259045"/>
    <xdr:sp macro="" textlink="">
      <xdr:nvSpPr>
        <xdr:cNvPr id="610" name="公債費最小値テキスト"/>
        <xdr:cNvSpPr txBox="1"/>
      </xdr:nvSpPr>
      <xdr:spPr>
        <a:xfrm>
          <a:off x="16370300" y="1336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161074</xdr:rowOff>
    </xdr:from>
    <xdr:to>
      <xdr:col>86</xdr:col>
      <xdr:colOff>25400</xdr:colOff>
      <xdr:row>77</xdr:row>
      <xdr:rowOff>161074</xdr:rowOff>
    </xdr:to>
    <xdr:cxnSp macro="">
      <xdr:nvCxnSpPr>
        <xdr:cNvPr id="611" name="直線コネクタ 610"/>
        <xdr:cNvCxnSpPr/>
      </xdr:nvCxnSpPr>
      <xdr:spPr>
        <a:xfrm>
          <a:off x="16230600" y="133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154220</xdr:rowOff>
    </xdr:from>
    <xdr:ext cx="599010" cy="259045"/>
    <xdr:sp macro="" textlink="">
      <xdr:nvSpPr>
        <xdr:cNvPr id="612" name="公債費最大値テキスト"/>
        <xdr:cNvSpPr txBox="1"/>
      </xdr:nvSpPr>
      <xdr:spPr>
        <a:xfrm>
          <a:off x="16370300" y="1181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36093</xdr:rowOff>
    </xdr:from>
    <xdr:to>
      <xdr:col>86</xdr:col>
      <xdr:colOff>25400</xdr:colOff>
      <xdr:row>70</xdr:row>
      <xdr:rowOff>36093</xdr:rowOff>
    </xdr:to>
    <xdr:cxnSp macro="">
      <xdr:nvCxnSpPr>
        <xdr:cNvPr id="613" name="直線コネクタ 612"/>
        <xdr:cNvCxnSpPr/>
      </xdr:nvCxnSpPr>
      <xdr:spPr>
        <a:xfrm>
          <a:off x="16230600" y="12037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17526</xdr:rowOff>
    </xdr:from>
    <xdr:to>
      <xdr:col>85</xdr:col>
      <xdr:colOff>127000</xdr:colOff>
      <xdr:row>73</xdr:row>
      <xdr:rowOff>53873</xdr:rowOff>
    </xdr:to>
    <xdr:cxnSp macro="">
      <xdr:nvCxnSpPr>
        <xdr:cNvPr id="614" name="直線コネクタ 613"/>
        <xdr:cNvCxnSpPr/>
      </xdr:nvCxnSpPr>
      <xdr:spPr>
        <a:xfrm>
          <a:off x="15481300" y="12361926"/>
          <a:ext cx="838200" cy="20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11168</xdr:rowOff>
    </xdr:from>
    <xdr:ext cx="534377" cy="259045"/>
    <xdr:sp macro="" textlink="">
      <xdr:nvSpPr>
        <xdr:cNvPr id="615" name="公債費平均値テキスト"/>
        <xdr:cNvSpPr txBox="1"/>
      </xdr:nvSpPr>
      <xdr:spPr>
        <a:xfrm>
          <a:off x="16370300" y="12869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32741</xdr:rowOff>
    </xdr:from>
    <xdr:to>
      <xdr:col>85</xdr:col>
      <xdr:colOff>177800</xdr:colOff>
      <xdr:row>75</xdr:row>
      <xdr:rowOff>134341</xdr:rowOff>
    </xdr:to>
    <xdr:sp macro="" textlink="">
      <xdr:nvSpPr>
        <xdr:cNvPr id="616" name="フローチャート: 判断 615"/>
        <xdr:cNvSpPr/>
      </xdr:nvSpPr>
      <xdr:spPr>
        <a:xfrm>
          <a:off x="162687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105956</xdr:rowOff>
    </xdr:from>
    <xdr:to>
      <xdr:col>81</xdr:col>
      <xdr:colOff>50800</xdr:colOff>
      <xdr:row>72</xdr:row>
      <xdr:rowOff>17526</xdr:rowOff>
    </xdr:to>
    <xdr:cxnSp macro="">
      <xdr:nvCxnSpPr>
        <xdr:cNvPr id="617" name="直線コネクタ 616"/>
        <xdr:cNvCxnSpPr/>
      </xdr:nvCxnSpPr>
      <xdr:spPr>
        <a:xfrm>
          <a:off x="14592300" y="12278906"/>
          <a:ext cx="889000" cy="8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11075</xdr:rowOff>
    </xdr:from>
    <xdr:to>
      <xdr:col>81</xdr:col>
      <xdr:colOff>101600</xdr:colOff>
      <xdr:row>75</xdr:row>
      <xdr:rowOff>112675</xdr:rowOff>
    </xdr:to>
    <xdr:sp macro="" textlink="">
      <xdr:nvSpPr>
        <xdr:cNvPr id="618" name="フローチャート: 判断 617"/>
        <xdr:cNvSpPr/>
      </xdr:nvSpPr>
      <xdr:spPr>
        <a:xfrm>
          <a:off x="15430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103802</xdr:rowOff>
    </xdr:from>
    <xdr:ext cx="534377" cy="259045"/>
    <xdr:sp macro="" textlink="">
      <xdr:nvSpPr>
        <xdr:cNvPr id="619" name="テキスト ボックス 618"/>
        <xdr:cNvSpPr txBox="1"/>
      </xdr:nvSpPr>
      <xdr:spPr>
        <a:xfrm>
          <a:off x="15214111" y="1296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10858</xdr:rowOff>
    </xdr:from>
    <xdr:to>
      <xdr:col>76</xdr:col>
      <xdr:colOff>114300</xdr:colOff>
      <xdr:row>71</xdr:row>
      <xdr:rowOff>105956</xdr:rowOff>
    </xdr:to>
    <xdr:cxnSp macro="">
      <xdr:nvCxnSpPr>
        <xdr:cNvPr id="620" name="直線コネクタ 619"/>
        <xdr:cNvCxnSpPr/>
      </xdr:nvCxnSpPr>
      <xdr:spPr>
        <a:xfrm>
          <a:off x="13703300" y="12183808"/>
          <a:ext cx="889000" cy="9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150990</xdr:rowOff>
    </xdr:from>
    <xdr:to>
      <xdr:col>76</xdr:col>
      <xdr:colOff>165100</xdr:colOff>
      <xdr:row>75</xdr:row>
      <xdr:rowOff>81140</xdr:rowOff>
    </xdr:to>
    <xdr:sp macro="" textlink="">
      <xdr:nvSpPr>
        <xdr:cNvPr id="621" name="フローチャート: 判断 620"/>
        <xdr:cNvSpPr/>
      </xdr:nvSpPr>
      <xdr:spPr>
        <a:xfrm>
          <a:off x="14541500" y="128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72267</xdr:rowOff>
    </xdr:from>
    <xdr:ext cx="534377" cy="259045"/>
    <xdr:sp macro="" textlink="">
      <xdr:nvSpPr>
        <xdr:cNvPr id="622" name="テキスト ボックス 621"/>
        <xdr:cNvSpPr txBox="1"/>
      </xdr:nvSpPr>
      <xdr:spPr>
        <a:xfrm>
          <a:off x="14325111" y="1293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10858</xdr:rowOff>
    </xdr:from>
    <xdr:to>
      <xdr:col>71</xdr:col>
      <xdr:colOff>177800</xdr:colOff>
      <xdr:row>72</xdr:row>
      <xdr:rowOff>7086</xdr:rowOff>
    </xdr:to>
    <xdr:cxnSp macro="">
      <xdr:nvCxnSpPr>
        <xdr:cNvPr id="623" name="直線コネクタ 622"/>
        <xdr:cNvCxnSpPr/>
      </xdr:nvCxnSpPr>
      <xdr:spPr>
        <a:xfrm flipV="1">
          <a:off x="12814300" y="12183808"/>
          <a:ext cx="889000" cy="16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30023</xdr:rowOff>
    </xdr:from>
    <xdr:to>
      <xdr:col>72</xdr:col>
      <xdr:colOff>38100</xdr:colOff>
      <xdr:row>74</xdr:row>
      <xdr:rowOff>131623</xdr:rowOff>
    </xdr:to>
    <xdr:sp macro="" textlink="">
      <xdr:nvSpPr>
        <xdr:cNvPr id="624" name="フローチャート: 判断 623"/>
        <xdr:cNvSpPr/>
      </xdr:nvSpPr>
      <xdr:spPr>
        <a:xfrm>
          <a:off x="13652500" y="1271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122750</xdr:rowOff>
    </xdr:from>
    <xdr:ext cx="534377" cy="259045"/>
    <xdr:sp macro="" textlink="">
      <xdr:nvSpPr>
        <xdr:cNvPr id="625" name="テキスト ボックス 624"/>
        <xdr:cNvSpPr txBox="1"/>
      </xdr:nvSpPr>
      <xdr:spPr>
        <a:xfrm>
          <a:off x="13436111" y="1281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37249</xdr:rowOff>
    </xdr:from>
    <xdr:to>
      <xdr:col>67</xdr:col>
      <xdr:colOff>101600</xdr:colOff>
      <xdr:row>74</xdr:row>
      <xdr:rowOff>138849</xdr:rowOff>
    </xdr:to>
    <xdr:sp macro="" textlink="">
      <xdr:nvSpPr>
        <xdr:cNvPr id="626" name="フローチャート: 判断 625"/>
        <xdr:cNvSpPr/>
      </xdr:nvSpPr>
      <xdr:spPr>
        <a:xfrm>
          <a:off x="12763500" y="1272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129976</xdr:rowOff>
    </xdr:from>
    <xdr:ext cx="534377" cy="259045"/>
    <xdr:sp macro="" textlink="">
      <xdr:nvSpPr>
        <xdr:cNvPr id="627" name="テキスト ボックス 626"/>
        <xdr:cNvSpPr txBox="1"/>
      </xdr:nvSpPr>
      <xdr:spPr>
        <a:xfrm>
          <a:off x="12547111" y="1281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3073</xdr:rowOff>
    </xdr:from>
    <xdr:to>
      <xdr:col>85</xdr:col>
      <xdr:colOff>177800</xdr:colOff>
      <xdr:row>73</xdr:row>
      <xdr:rowOff>104673</xdr:rowOff>
    </xdr:to>
    <xdr:sp macro="" textlink="">
      <xdr:nvSpPr>
        <xdr:cNvPr id="633" name="楕円 632"/>
        <xdr:cNvSpPr/>
      </xdr:nvSpPr>
      <xdr:spPr>
        <a:xfrm>
          <a:off x="16268700" y="1251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25950</xdr:rowOff>
    </xdr:from>
    <xdr:ext cx="534377" cy="259045"/>
    <xdr:sp macro="" textlink="">
      <xdr:nvSpPr>
        <xdr:cNvPr id="634" name="公債費該当値テキスト"/>
        <xdr:cNvSpPr txBox="1"/>
      </xdr:nvSpPr>
      <xdr:spPr>
        <a:xfrm>
          <a:off x="16370300" y="1237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138176</xdr:rowOff>
    </xdr:from>
    <xdr:to>
      <xdr:col>81</xdr:col>
      <xdr:colOff>101600</xdr:colOff>
      <xdr:row>72</xdr:row>
      <xdr:rowOff>68326</xdr:rowOff>
    </xdr:to>
    <xdr:sp macro="" textlink="">
      <xdr:nvSpPr>
        <xdr:cNvPr id="635" name="楕円 634"/>
        <xdr:cNvSpPr/>
      </xdr:nvSpPr>
      <xdr:spPr>
        <a:xfrm>
          <a:off x="15430500" y="1231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84853</xdr:rowOff>
    </xdr:from>
    <xdr:ext cx="534377" cy="259045"/>
    <xdr:sp macro="" textlink="">
      <xdr:nvSpPr>
        <xdr:cNvPr id="636" name="テキスト ボックス 635"/>
        <xdr:cNvSpPr txBox="1"/>
      </xdr:nvSpPr>
      <xdr:spPr>
        <a:xfrm>
          <a:off x="15214111" y="1208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55156</xdr:rowOff>
    </xdr:from>
    <xdr:to>
      <xdr:col>76</xdr:col>
      <xdr:colOff>165100</xdr:colOff>
      <xdr:row>71</xdr:row>
      <xdr:rowOff>156756</xdr:rowOff>
    </xdr:to>
    <xdr:sp macro="" textlink="">
      <xdr:nvSpPr>
        <xdr:cNvPr id="637" name="楕円 636"/>
        <xdr:cNvSpPr/>
      </xdr:nvSpPr>
      <xdr:spPr>
        <a:xfrm>
          <a:off x="14541500" y="1222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1833</xdr:rowOff>
    </xdr:from>
    <xdr:ext cx="599010" cy="259045"/>
    <xdr:sp macro="" textlink="">
      <xdr:nvSpPr>
        <xdr:cNvPr id="638" name="テキスト ボックス 637"/>
        <xdr:cNvSpPr txBox="1"/>
      </xdr:nvSpPr>
      <xdr:spPr>
        <a:xfrm>
          <a:off x="14292795" y="1200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131508</xdr:rowOff>
    </xdr:from>
    <xdr:to>
      <xdr:col>72</xdr:col>
      <xdr:colOff>38100</xdr:colOff>
      <xdr:row>71</xdr:row>
      <xdr:rowOff>61658</xdr:rowOff>
    </xdr:to>
    <xdr:sp macro="" textlink="">
      <xdr:nvSpPr>
        <xdr:cNvPr id="639" name="楕円 638"/>
        <xdr:cNvSpPr/>
      </xdr:nvSpPr>
      <xdr:spPr>
        <a:xfrm>
          <a:off x="13652500" y="121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78185</xdr:rowOff>
    </xdr:from>
    <xdr:ext cx="599010" cy="259045"/>
    <xdr:sp macro="" textlink="">
      <xdr:nvSpPr>
        <xdr:cNvPr id="640" name="テキスト ボックス 639"/>
        <xdr:cNvSpPr txBox="1"/>
      </xdr:nvSpPr>
      <xdr:spPr>
        <a:xfrm>
          <a:off x="13403795" y="11908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127736</xdr:rowOff>
    </xdr:from>
    <xdr:to>
      <xdr:col>67</xdr:col>
      <xdr:colOff>101600</xdr:colOff>
      <xdr:row>72</xdr:row>
      <xdr:rowOff>57886</xdr:rowOff>
    </xdr:to>
    <xdr:sp macro="" textlink="">
      <xdr:nvSpPr>
        <xdr:cNvPr id="641" name="楕円 640"/>
        <xdr:cNvSpPr/>
      </xdr:nvSpPr>
      <xdr:spPr>
        <a:xfrm>
          <a:off x="12763500" y="123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74413</xdr:rowOff>
    </xdr:from>
    <xdr:ext cx="534377" cy="259045"/>
    <xdr:sp macro="" textlink="">
      <xdr:nvSpPr>
        <xdr:cNvPr id="642" name="テキスト ボックス 641"/>
        <xdr:cNvSpPr txBox="1"/>
      </xdr:nvSpPr>
      <xdr:spPr>
        <a:xfrm>
          <a:off x="12547111" y="1207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4" name="テキスト ボックス 65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6" name="テキスト ボックス 65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8" name="テキスト ボックス 65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0" name="テキスト ボックス 65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2" name="テキスト ボックス 66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107803</xdr:rowOff>
    </xdr:from>
    <xdr:to>
      <xdr:col>85</xdr:col>
      <xdr:colOff>126364</xdr:colOff>
      <xdr:row>99</xdr:row>
      <xdr:rowOff>44397</xdr:rowOff>
    </xdr:to>
    <xdr:cxnSp macro="">
      <xdr:nvCxnSpPr>
        <xdr:cNvPr id="666" name="直線コネクタ 665"/>
        <xdr:cNvCxnSpPr/>
      </xdr:nvCxnSpPr>
      <xdr:spPr>
        <a:xfrm flipV="1">
          <a:off x="16317595" y="15538303"/>
          <a:ext cx="1269" cy="147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48224</xdr:rowOff>
    </xdr:from>
    <xdr:ext cx="249299" cy="259045"/>
    <xdr:sp macro="" textlink="">
      <xdr:nvSpPr>
        <xdr:cNvPr id="667" name="積立金最小値テキスト"/>
        <xdr:cNvSpPr txBox="1"/>
      </xdr:nvSpPr>
      <xdr:spPr>
        <a:xfrm>
          <a:off x="16370300" y="1702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44397</xdr:rowOff>
    </xdr:from>
    <xdr:to>
      <xdr:col>86</xdr:col>
      <xdr:colOff>25400</xdr:colOff>
      <xdr:row>99</xdr:row>
      <xdr:rowOff>44397</xdr:rowOff>
    </xdr:to>
    <xdr:cxnSp macro="">
      <xdr:nvCxnSpPr>
        <xdr:cNvPr id="668" name="直線コネクタ 667"/>
        <xdr:cNvCxnSpPr/>
      </xdr:nvCxnSpPr>
      <xdr:spPr>
        <a:xfrm>
          <a:off x="16230600" y="1701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54480</xdr:rowOff>
    </xdr:from>
    <xdr:ext cx="599010" cy="259045"/>
    <xdr:sp macro="" textlink="">
      <xdr:nvSpPr>
        <xdr:cNvPr id="669" name="積立金最大値テキスト"/>
        <xdr:cNvSpPr txBox="1"/>
      </xdr:nvSpPr>
      <xdr:spPr>
        <a:xfrm>
          <a:off x="16370300" y="1531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107803</xdr:rowOff>
    </xdr:from>
    <xdr:to>
      <xdr:col>86</xdr:col>
      <xdr:colOff>25400</xdr:colOff>
      <xdr:row>90</xdr:row>
      <xdr:rowOff>107803</xdr:rowOff>
    </xdr:to>
    <xdr:cxnSp macro="">
      <xdr:nvCxnSpPr>
        <xdr:cNvPr id="670" name="直線コネクタ 669"/>
        <xdr:cNvCxnSpPr/>
      </xdr:nvCxnSpPr>
      <xdr:spPr>
        <a:xfrm>
          <a:off x="16230600" y="1553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17407</xdr:rowOff>
    </xdr:from>
    <xdr:to>
      <xdr:col>85</xdr:col>
      <xdr:colOff>127000</xdr:colOff>
      <xdr:row>99</xdr:row>
      <xdr:rowOff>19456</xdr:rowOff>
    </xdr:to>
    <xdr:cxnSp macro="">
      <xdr:nvCxnSpPr>
        <xdr:cNvPr id="671" name="直線コネクタ 670"/>
        <xdr:cNvCxnSpPr/>
      </xdr:nvCxnSpPr>
      <xdr:spPr>
        <a:xfrm>
          <a:off x="15481300" y="16990957"/>
          <a:ext cx="838200" cy="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84658</xdr:rowOff>
    </xdr:from>
    <xdr:ext cx="534377" cy="259045"/>
    <xdr:sp macro="" textlink="">
      <xdr:nvSpPr>
        <xdr:cNvPr id="672" name="積立金平均値テキスト"/>
        <xdr:cNvSpPr txBox="1"/>
      </xdr:nvSpPr>
      <xdr:spPr>
        <a:xfrm>
          <a:off x="16370300" y="16715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61781</xdr:rowOff>
    </xdr:from>
    <xdr:to>
      <xdr:col>85</xdr:col>
      <xdr:colOff>177800</xdr:colOff>
      <xdr:row>98</xdr:row>
      <xdr:rowOff>163381</xdr:rowOff>
    </xdr:to>
    <xdr:sp macro="" textlink="">
      <xdr:nvSpPr>
        <xdr:cNvPr id="673" name="フローチャート: 判断 672"/>
        <xdr:cNvSpPr/>
      </xdr:nvSpPr>
      <xdr:spPr>
        <a:xfrm>
          <a:off x="16268700" y="168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150513</xdr:rowOff>
    </xdr:from>
    <xdr:to>
      <xdr:col>81</xdr:col>
      <xdr:colOff>50800</xdr:colOff>
      <xdr:row>99</xdr:row>
      <xdr:rowOff>17407</xdr:rowOff>
    </xdr:to>
    <xdr:cxnSp macro="">
      <xdr:nvCxnSpPr>
        <xdr:cNvPr id="674" name="直線コネクタ 673"/>
        <xdr:cNvCxnSpPr/>
      </xdr:nvCxnSpPr>
      <xdr:spPr>
        <a:xfrm>
          <a:off x="14592300" y="16952613"/>
          <a:ext cx="889000" cy="3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71793</xdr:rowOff>
    </xdr:from>
    <xdr:to>
      <xdr:col>81</xdr:col>
      <xdr:colOff>101600</xdr:colOff>
      <xdr:row>99</xdr:row>
      <xdr:rowOff>1943</xdr:rowOff>
    </xdr:to>
    <xdr:sp macro="" textlink="">
      <xdr:nvSpPr>
        <xdr:cNvPr id="675" name="フローチャート: 判断 674"/>
        <xdr:cNvSpPr/>
      </xdr:nvSpPr>
      <xdr:spPr>
        <a:xfrm>
          <a:off x="15430500" y="1687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18470</xdr:rowOff>
    </xdr:from>
    <xdr:ext cx="534377" cy="259045"/>
    <xdr:sp macro="" textlink="">
      <xdr:nvSpPr>
        <xdr:cNvPr id="676" name="テキスト ボックス 675"/>
        <xdr:cNvSpPr txBox="1"/>
      </xdr:nvSpPr>
      <xdr:spPr>
        <a:xfrm>
          <a:off x="15214111" y="1664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150513</xdr:rowOff>
    </xdr:from>
    <xdr:to>
      <xdr:col>76</xdr:col>
      <xdr:colOff>114300</xdr:colOff>
      <xdr:row>99</xdr:row>
      <xdr:rowOff>4978</xdr:rowOff>
    </xdr:to>
    <xdr:cxnSp macro="">
      <xdr:nvCxnSpPr>
        <xdr:cNvPr id="677" name="直線コネクタ 676"/>
        <xdr:cNvCxnSpPr/>
      </xdr:nvCxnSpPr>
      <xdr:spPr>
        <a:xfrm flipV="1">
          <a:off x="13703300" y="16952613"/>
          <a:ext cx="889000" cy="2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57978</xdr:rowOff>
    </xdr:from>
    <xdr:to>
      <xdr:col>76</xdr:col>
      <xdr:colOff>165100</xdr:colOff>
      <xdr:row>98</xdr:row>
      <xdr:rowOff>159578</xdr:rowOff>
    </xdr:to>
    <xdr:sp macro="" textlink="">
      <xdr:nvSpPr>
        <xdr:cNvPr id="678" name="フローチャート: 判断 677"/>
        <xdr:cNvSpPr/>
      </xdr:nvSpPr>
      <xdr:spPr>
        <a:xfrm>
          <a:off x="14541500" y="168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4655</xdr:rowOff>
    </xdr:from>
    <xdr:ext cx="534377" cy="259045"/>
    <xdr:sp macro="" textlink="">
      <xdr:nvSpPr>
        <xdr:cNvPr id="679" name="テキスト ボックス 678"/>
        <xdr:cNvSpPr txBox="1"/>
      </xdr:nvSpPr>
      <xdr:spPr>
        <a:xfrm>
          <a:off x="14325111" y="1663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112398</xdr:rowOff>
    </xdr:from>
    <xdr:to>
      <xdr:col>71</xdr:col>
      <xdr:colOff>177800</xdr:colOff>
      <xdr:row>99</xdr:row>
      <xdr:rowOff>4978</xdr:rowOff>
    </xdr:to>
    <xdr:cxnSp macro="">
      <xdr:nvCxnSpPr>
        <xdr:cNvPr id="680" name="直線コネクタ 679"/>
        <xdr:cNvCxnSpPr/>
      </xdr:nvCxnSpPr>
      <xdr:spPr>
        <a:xfrm>
          <a:off x="12814300" y="16914498"/>
          <a:ext cx="889000" cy="6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62429</xdr:rowOff>
    </xdr:from>
    <xdr:to>
      <xdr:col>72</xdr:col>
      <xdr:colOff>38100</xdr:colOff>
      <xdr:row>98</xdr:row>
      <xdr:rowOff>164029</xdr:rowOff>
    </xdr:to>
    <xdr:sp macro="" textlink="">
      <xdr:nvSpPr>
        <xdr:cNvPr id="681" name="フローチャート: 判断 680"/>
        <xdr:cNvSpPr/>
      </xdr:nvSpPr>
      <xdr:spPr>
        <a:xfrm>
          <a:off x="13652500" y="168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9106</xdr:rowOff>
    </xdr:from>
    <xdr:ext cx="534377" cy="259045"/>
    <xdr:sp macro="" textlink="">
      <xdr:nvSpPr>
        <xdr:cNvPr id="682" name="テキスト ボックス 681"/>
        <xdr:cNvSpPr txBox="1"/>
      </xdr:nvSpPr>
      <xdr:spPr>
        <a:xfrm>
          <a:off x="13436111" y="1663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162006</xdr:rowOff>
    </xdr:from>
    <xdr:to>
      <xdr:col>67</xdr:col>
      <xdr:colOff>101600</xdr:colOff>
      <xdr:row>98</xdr:row>
      <xdr:rowOff>92156</xdr:rowOff>
    </xdr:to>
    <xdr:sp macro="" textlink="">
      <xdr:nvSpPr>
        <xdr:cNvPr id="683" name="フローチャート: 判断 682"/>
        <xdr:cNvSpPr/>
      </xdr:nvSpPr>
      <xdr:spPr>
        <a:xfrm>
          <a:off x="12763500" y="1679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108683</xdr:rowOff>
    </xdr:from>
    <xdr:ext cx="534377" cy="259045"/>
    <xdr:sp macro="" textlink="">
      <xdr:nvSpPr>
        <xdr:cNvPr id="684" name="テキスト ボックス 683"/>
        <xdr:cNvSpPr txBox="1"/>
      </xdr:nvSpPr>
      <xdr:spPr>
        <a:xfrm>
          <a:off x="12547111" y="1656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140106</xdr:rowOff>
    </xdr:from>
    <xdr:to>
      <xdr:col>85</xdr:col>
      <xdr:colOff>177800</xdr:colOff>
      <xdr:row>99</xdr:row>
      <xdr:rowOff>70256</xdr:rowOff>
    </xdr:to>
    <xdr:sp macro="" textlink="">
      <xdr:nvSpPr>
        <xdr:cNvPr id="690" name="楕円 689"/>
        <xdr:cNvSpPr/>
      </xdr:nvSpPr>
      <xdr:spPr>
        <a:xfrm>
          <a:off x="16268700" y="1694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55033</xdr:rowOff>
    </xdr:from>
    <xdr:ext cx="469744" cy="259045"/>
    <xdr:sp macro="" textlink="">
      <xdr:nvSpPr>
        <xdr:cNvPr id="691" name="積立金該当値テキスト"/>
        <xdr:cNvSpPr txBox="1"/>
      </xdr:nvSpPr>
      <xdr:spPr>
        <a:xfrm>
          <a:off x="16370300" y="1685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138057</xdr:rowOff>
    </xdr:from>
    <xdr:to>
      <xdr:col>81</xdr:col>
      <xdr:colOff>101600</xdr:colOff>
      <xdr:row>99</xdr:row>
      <xdr:rowOff>68207</xdr:rowOff>
    </xdr:to>
    <xdr:sp macro="" textlink="">
      <xdr:nvSpPr>
        <xdr:cNvPr id="692" name="楕円 691"/>
        <xdr:cNvSpPr/>
      </xdr:nvSpPr>
      <xdr:spPr>
        <a:xfrm>
          <a:off x="15430500" y="1694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59334</xdr:rowOff>
    </xdr:from>
    <xdr:ext cx="469744" cy="259045"/>
    <xdr:sp macro="" textlink="">
      <xdr:nvSpPr>
        <xdr:cNvPr id="693" name="テキスト ボックス 692"/>
        <xdr:cNvSpPr txBox="1"/>
      </xdr:nvSpPr>
      <xdr:spPr>
        <a:xfrm>
          <a:off x="15246428" y="1703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99713</xdr:rowOff>
    </xdr:from>
    <xdr:to>
      <xdr:col>76</xdr:col>
      <xdr:colOff>165100</xdr:colOff>
      <xdr:row>99</xdr:row>
      <xdr:rowOff>29863</xdr:rowOff>
    </xdr:to>
    <xdr:sp macro="" textlink="">
      <xdr:nvSpPr>
        <xdr:cNvPr id="694" name="楕円 693"/>
        <xdr:cNvSpPr/>
      </xdr:nvSpPr>
      <xdr:spPr>
        <a:xfrm>
          <a:off x="14541500" y="1690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20990</xdr:rowOff>
    </xdr:from>
    <xdr:ext cx="469744" cy="259045"/>
    <xdr:sp macro="" textlink="">
      <xdr:nvSpPr>
        <xdr:cNvPr id="695" name="テキスト ボックス 694"/>
        <xdr:cNvSpPr txBox="1"/>
      </xdr:nvSpPr>
      <xdr:spPr>
        <a:xfrm>
          <a:off x="14357428" y="1699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125628</xdr:rowOff>
    </xdr:from>
    <xdr:to>
      <xdr:col>72</xdr:col>
      <xdr:colOff>38100</xdr:colOff>
      <xdr:row>99</xdr:row>
      <xdr:rowOff>55778</xdr:rowOff>
    </xdr:to>
    <xdr:sp macro="" textlink="">
      <xdr:nvSpPr>
        <xdr:cNvPr id="696" name="楕円 695"/>
        <xdr:cNvSpPr/>
      </xdr:nvSpPr>
      <xdr:spPr>
        <a:xfrm>
          <a:off x="13652500" y="169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46905</xdr:rowOff>
    </xdr:from>
    <xdr:ext cx="469744" cy="259045"/>
    <xdr:sp macro="" textlink="">
      <xdr:nvSpPr>
        <xdr:cNvPr id="697" name="テキスト ボックス 696"/>
        <xdr:cNvSpPr txBox="1"/>
      </xdr:nvSpPr>
      <xdr:spPr>
        <a:xfrm>
          <a:off x="13468428" y="1702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61598</xdr:rowOff>
    </xdr:from>
    <xdr:to>
      <xdr:col>67</xdr:col>
      <xdr:colOff>101600</xdr:colOff>
      <xdr:row>98</xdr:row>
      <xdr:rowOff>163198</xdr:rowOff>
    </xdr:to>
    <xdr:sp macro="" textlink="">
      <xdr:nvSpPr>
        <xdr:cNvPr id="698" name="楕円 697"/>
        <xdr:cNvSpPr/>
      </xdr:nvSpPr>
      <xdr:spPr>
        <a:xfrm>
          <a:off x="12763500" y="1686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154325</xdr:rowOff>
    </xdr:from>
    <xdr:ext cx="534377" cy="259045"/>
    <xdr:sp macro="" textlink="">
      <xdr:nvSpPr>
        <xdr:cNvPr id="699" name="テキスト ボックス 698"/>
        <xdr:cNvSpPr txBox="1"/>
      </xdr:nvSpPr>
      <xdr:spPr>
        <a:xfrm>
          <a:off x="12547111" y="1695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0" name="直線コネクタ 70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1" name="テキスト ボックス 71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2" name="直線コネクタ 71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3" name="テキスト ボックス 71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4" name="直線コネクタ 71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5" name="テキスト ボックス 71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6" name="直線コネクタ 71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7" name="テキスト ボックス 71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8" name="直線コネクタ 71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9" name="テキスト ボックス 71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0" name="直線コネクタ 71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1" name="テキスト ボックス 72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49697</xdr:rowOff>
    </xdr:from>
    <xdr:to>
      <xdr:col>116</xdr:col>
      <xdr:colOff>62864</xdr:colOff>
      <xdr:row>39</xdr:row>
      <xdr:rowOff>98878</xdr:rowOff>
    </xdr:to>
    <xdr:cxnSp macro="">
      <xdr:nvCxnSpPr>
        <xdr:cNvPr id="725" name="直線コネクタ 724"/>
        <xdr:cNvCxnSpPr/>
      </xdr:nvCxnSpPr>
      <xdr:spPr>
        <a:xfrm flipV="1">
          <a:off x="22159595" y="5193197"/>
          <a:ext cx="1269" cy="1592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7" name="直線コネクタ 72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167824</xdr:rowOff>
    </xdr:from>
    <xdr:ext cx="534377" cy="259045"/>
    <xdr:sp macro="" textlink="">
      <xdr:nvSpPr>
        <xdr:cNvPr id="728" name="投資及び出資金最大値テキスト"/>
        <xdr:cNvSpPr txBox="1"/>
      </xdr:nvSpPr>
      <xdr:spPr>
        <a:xfrm>
          <a:off x="22212300" y="49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49697</xdr:rowOff>
    </xdr:from>
    <xdr:to>
      <xdr:col>116</xdr:col>
      <xdr:colOff>152400</xdr:colOff>
      <xdr:row>30</xdr:row>
      <xdr:rowOff>49697</xdr:rowOff>
    </xdr:to>
    <xdr:cxnSp macro="">
      <xdr:nvCxnSpPr>
        <xdr:cNvPr id="729" name="直線コネクタ 728"/>
        <xdr:cNvCxnSpPr/>
      </xdr:nvCxnSpPr>
      <xdr:spPr>
        <a:xfrm>
          <a:off x="22072600" y="519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0" name="直線コネクタ 72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162820</xdr:rowOff>
    </xdr:from>
    <xdr:ext cx="469744" cy="259045"/>
    <xdr:sp macro="" textlink="">
      <xdr:nvSpPr>
        <xdr:cNvPr id="731" name="投資及び出資金平均値テキスト"/>
        <xdr:cNvSpPr txBox="1"/>
      </xdr:nvSpPr>
      <xdr:spPr>
        <a:xfrm>
          <a:off x="22212300" y="6506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139943</xdr:rowOff>
    </xdr:from>
    <xdr:to>
      <xdr:col>116</xdr:col>
      <xdr:colOff>114300</xdr:colOff>
      <xdr:row>39</xdr:row>
      <xdr:rowOff>70093</xdr:rowOff>
    </xdr:to>
    <xdr:sp macro="" textlink="">
      <xdr:nvSpPr>
        <xdr:cNvPr id="732" name="フローチャート: 判断 731"/>
        <xdr:cNvSpPr/>
      </xdr:nvSpPr>
      <xdr:spPr>
        <a:xfrm>
          <a:off x="221107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74419</xdr:rowOff>
    </xdr:from>
    <xdr:to>
      <xdr:col>111</xdr:col>
      <xdr:colOff>177800</xdr:colOff>
      <xdr:row>39</xdr:row>
      <xdr:rowOff>98878</xdr:rowOff>
    </xdr:to>
    <xdr:cxnSp macro="">
      <xdr:nvCxnSpPr>
        <xdr:cNvPr id="733" name="直線コネクタ 732"/>
        <xdr:cNvCxnSpPr/>
      </xdr:nvCxnSpPr>
      <xdr:spPr>
        <a:xfrm>
          <a:off x="20434300" y="6760969"/>
          <a:ext cx="889000" cy="2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133020</xdr:rowOff>
    </xdr:from>
    <xdr:to>
      <xdr:col>112</xdr:col>
      <xdr:colOff>38100</xdr:colOff>
      <xdr:row>39</xdr:row>
      <xdr:rowOff>63170</xdr:rowOff>
    </xdr:to>
    <xdr:sp macro="" textlink="">
      <xdr:nvSpPr>
        <xdr:cNvPr id="734" name="フローチャート: 判断 733"/>
        <xdr:cNvSpPr/>
      </xdr:nvSpPr>
      <xdr:spPr>
        <a:xfrm>
          <a:off x="21272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79697</xdr:rowOff>
    </xdr:from>
    <xdr:ext cx="469744" cy="259045"/>
    <xdr:sp macro="" textlink="">
      <xdr:nvSpPr>
        <xdr:cNvPr id="735" name="テキスト ボックス 734"/>
        <xdr:cNvSpPr txBox="1"/>
      </xdr:nvSpPr>
      <xdr:spPr>
        <a:xfrm>
          <a:off x="21088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74419</xdr:rowOff>
    </xdr:from>
    <xdr:to>
      <xdr:col>107</xdr:col>
      <xdr:colOff>50800</xdr:colOff>
      <xdr:row>39</xdr:row>
      <xdr:rowOff>98878</xdr:rowOff>
    </xdr:to>
    <xdr:cxnSp macro="">
      <xdr:nvCxnSpPr>
        <xdr:cNvPr id="736" name="直線コネクタ 735"/>
        <xdr:cNvCxnSpPr/>
      </xdr:nvCxnSpPr>
      <xdr:spPr>
        <a:xfrm flipV="1">
          <a:off x="19545300" y="6760969"/>
          <a:ext cx="889000" cy="2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149152</xdr:rowOff>
    </xdr:from>
    <xdr:to>
      <xdr:col>107</xdr:col>
      <xdr:colOff>101600</xdr:colOff>
      <xdr:row>39</xdr:row>
      <xdr:rowOff>79302</xdr:rowOff>
    </xdr:to>
    <xdr:sp macro="" textlink="">
      <xdr:nvSpPr>
        <xdr:cNvPr id="737" name="フローチャート: 判断 736"/>
        <xdr:cNvSpPr/>
      </xdr:nvSpPr>
      <xdr:spPr>
        <a:xfrm>
          <a:off x="20383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95830</xdr:rowOff>
    </xdr:from>
    <xdr:ext cx="469744" cy="259045"/>
    <xdr:sp macro="" textlink="">
      <xdr:nvSpPr>
        <xdr:cNvPr id="738" name="テキスト ボックス 737"/>
        <xdr:cNvSpPr txBox="1"/>
      </xdr:nvSpPr>
      <xdr:spPr>
        <a:xfrm>
          <a:off x="20199428" y="643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9" name="直線コネクタ 73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128252</xdr:rowOff>
    </xdr:from>
    <xdr:to>
      <xdr:col>102</xdr:col>
      <xdr:colOff>165100</xdr:colOff>
      <xdr:row>39</xdr:row>
      <xdr:rowOff>58402</xdr:rowOff>
    </xdr:to>
    <xdr:sp macro="" textlink="">
      <xdr:nvSpPr>
        <xdr:cNvPr id="740" name="フローチャート: 判断 739"/>
        <xdr:cNvSpPr/>
      </xdr:nvSpPr>
      <xdr:spPr>
        <a:xfrm>
          <a:off x="19494500" y="6643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74929</xdr:rowOff>
    </xdr:from>
    <xdr:ext cx="469744" cy="259045"/>
    <xdr:sp macro="" textlink="">
      <xdr:nvSpPr>
        <xdr:cNvPr id="741" name="テキスト ボックス 740"/>
        <xdr:cNvSpPr txBox="1"/>
      </xdr:nvSpPr>
      <xdr:spPr>
        <a:xfrm>
          <a:off x="19310428" y="6418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146932</xdr:rowOff>
    </xdr:from>
    <xdr:to>
      <xdr:col>98</xdr:col>
      <xdr:colOff>38100</xdr:colOff>
      <xdr:row>39</xdr:row>
      <xdr:rowOff>77082</xdr:rowOff>
    </xdr:to>
    <xdr:sp macro="" textlink="">
      <xdr:nvSpPr>
        <xdr:cNvPr id="742" name="フローチャート: 判断 741"/>
        <xdr:cNvSpPr/>
      </xdr:nvSpPr>
      <xdr:spPr>
        <a:xfrm>
          <a:off x="18605500" y="666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93609</xdr:rowOff>
    </xdr:from>
    <xdr:ext cx="469744" cy="259045"/>
    <xdr:sp macro="" textlink="">
      <xdr:nvSpPr>
        <xdr:cNvPr id="743" name="テキスト ボックス 742"/>
        <xdr:cNvSpPr txBox="1"/>
      </xdr:nvSpPr>
      <xdr:spPr>
        <a:xfrm>
          <a:off x="18421428" y="643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9" name="楕円 74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0"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1" name="楕円 75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2" name="テキスト ボックス 75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23619</xdr:rowOff>
    </xdr:from>
    <xdr:to>
      <xdr:col>107</xdr:col>
      <xdr:colOff>101600</xdr:colOff>
      <xdr:row>39</xdr:row>
      <xdr:rowOff>125219</xdr:rowOff>
    </xdr:to>
    <xdr:sp macro="" textlink="">
      <xdr:nvSpPr>
        <xdr:cNvPr id="753" name="楕円 752"/>
        <xdr:cNvSpPr/>
      </xdr:nvSpPr>
      <xdr:spPr>
        <a:xfrm>
          <a:off x="20383500" y="671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116346</xdr:rowOff>
    </xdr:from>
    <xdr:ext cx="378565" cy="259045"/>
    <xdr:sp macro="" textlink="">
      <xdr:nvSpPr>
        <xdr:cNvPr id="754" name="テキスト ボックス 753"/>
        <xdr:cNvSpPr txBox="1"/>
      </xdr:nvSpPr>
      <xdr:spPr>
        <a:xfrm>
          <a:off x="20245017" y="6802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5" name="楕円 75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6" name="テキスト ボックス 75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7" name="楕円 75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8" name="テキスト ボックス 75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152319</xdr:rowOff>
    </xdr:from>
    <xdr:to>
      <xdr:col>116</xdr:col>
      <xdr:colOff>62864</xdr:colOff>
      <xdr:row>58</xdr:row>
      <xdr:rowOff>139700</xdr:rowOff>
    </xdr:to>
    <xdr:cxnSp macro="">
      <xdr:nvCxnSpPr>
        <xdr:cNvPr id="780" name="直線コネクタ 779"/>
        <xdr:cNvCxnSpPr/>
      </xdr:nvCxnSpPr>
      <xdr:spPr>
        <a:xfrm flipV="1">
          <a:off x="22159595" y="8724819"/>
          <a:ext cx="1269" cy="1358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98996</xdr:rowOff>
    </xdr:from>
    <xdr:ext cx="534377" cy="259045"/>
    <xdr:sp macro="" textlink="">
      <xdr:nvSpPr>
        <xdr:cNvPr id="783" name="貸付金最大値テキスト"/>
        <xdr:cNvSpPr txBox="1"/>
      </xdr:nvSpPr>
      <xdr:spPr>
        <a:xfrm>
          <a:off x="22212300" y="85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152319</xdr:rowOff>
    </xdr:from>
    <xdr:to>
      <xdr:col>116</xdr:col>
      <xdr:colOff>152400</xdr:colOff>
      <xdr:row>50</xdr:row>
      <xdr:rowOff>152319</xdr:rowOff>
    </xdr:to>
    <xdr:cxnSp macro="">
      <xdr:nvCxnSpPr>
        <xdr:cNvPr id="784" name="直線コネクタ 783"/>
        <xdr:cNvCxnSpPr/>
      </xdr:nvCxnSpPr>
      <xdr:spPr>
        <a:xfrm>
          <a:off x="22072600" y="872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86527</xdr:rowOff>
    </xdr:from>
    <xdr:to>
      <xdr:col>116</xdr:col>
      <xdr:colOff>63500</xdr:colOff>
      <xdr:row>56</xdr:row>
      <xdr:rowOff>93386</xdr:rowOff>
    </xdr:to>
    <xdr:cxnSp macro="">
      <xdr:nvCxnSpPr>
        <xdr:cNvPr id="785" name="直線コネクタ 784"/>
        <xdr:cNvCxnSpPr/>
      </xdr:nvCxnSpPr>
      <xdr:spPr>
        <a:xfrm flipV="1">
          <a:off x="21323300" y="9687727"/>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158264</xdr:rowOff>
    </xdr:from>
    <xdr:ext cx="469744" cy="259045"/>
    <xdr:sp macro="" textlink="">
      <xdr:nvSpPr>
        <xdr:cNvPr id="786" name="貸付金平均値テキスト"/>
        <xdr:cNvSpPr txBox="1"/>
      </xdr:nvSpPr>
      <xdr:spPr>
        <a:xfrm>
          <a:off x="22212300" y="9759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8387</xdr:rowOff>
    </xdr:from>
    <xdr:to>
      <xdr:col>116</xdr:col>
      <xdr:colOff>114300</xdr:colOff>
      <xdr:row>57</xdr:row>
      <xdr:rowOff>109987</xdr:rowOff>
    </xdr:to>
    <xdr:sp macro="" textlink="">
      <xdr:nvSpPr>
        <xdr:cNvPr id="787" name="フローチャート: 判断 786"/>
        <xdr:cNvSpPr/>
      </xdr:nvSpPr>
      <xdr:spPr>
        <a:xfrm>
          <a:off x="221107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93386</xdr:rowOff>
    </xdr:from>
    <xdr:to>
      <xdr:col>111</xdr:col>
      <xdr:colOff>177800</xdr:colOff>
      <xdr:row>56</xdr:row>
      <xdr:rowOff>100289</xdr:rowOff>
    </xdr:to>
    <xdr:cxnSp macro="">
      <xdr:nvCxnSpPr>
        <xdr:cNvPr id="788" name="直線コネクタ 787"/>
        <xdr:cNvCxnSpPr/>
      </xdr:nvCxnSpPr>
      <xdr:spPr>
        <a:xfrm flipV="1">
          <a:off x="20434300" y="9694586"/>
          <a:ext cx="889000" cy="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123739</xdr:rowOff>
    </xdr:from>
    <xdr:to>
      <xdr:col>112</xdr:col>
      <xdr:colOff>38100</xdr:colOff>
      <xdr:row>57</xdr:row>
      <xdr:rowOff>53889</xdr:rowOff>
    </xdr:to>
    <xdr:sp macro="" textlink="">
      <xdr:nvSpPr>
        <xdr:cNvPr id="789" name="フローチャート: 判断 788"/>
        <xdr:cNvSpPr/>
      </xdr:nvSpPr>
      <xdr:spPr>
        <a:xfrm>
          <a:off x="21272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45016</xdr:rowOff>
    </xdr:from>
    <xdr:ext cx="469744" cy="259045"/>
    <xdr:sp macro="" textlink="">
      <xdr:nvSpPr>
        <xdr:cNvPr id="790" name="テキスト ボックス 789"/>
        <xdr:cNvSpPr txBox="1"/>
      </xdr:nvSpPr>
      <xdr:spPr>
        <a:xfrm>
          <a:off x="21088428" y="98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95443</xdr:rowOff>
    </xdr:from>
    <xdr:to>
      <xdr:col>107</xdr:col>
      <xdr:colOff>50800</xdr:colOff>
      <xdr:row>56</xdr:row>
      <xdr:rowOff>100289</xdr:rowOff>
    </xdr:to>
    <xdr:cxnSp macro="">
      <xdr:nvCxnSpPr>
        <xdr:cNvPr id="791" name="直線コネクタ 790"/>
        <xdr:cNvCxnSpPr/>
      </xdr:nvCxnSpPr>
      <xdr:spPr>
        <a:xfrm>
          <a:off x="19545300" y="9696643"/>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114274</xdr:rowOff>
    </xdr:from>
    <xdr:to>
      <xdr:col>107</xdr:col>
      <xdr:colOff>101600</xdr:colOff>
      <xdr:row>57</xdr:row>
      <xdr:rowOff>44424</xdr:rowOff>
    </xdr:to>
    <xdr:sp macro="" textlink="">
      <xdr:nvSpPr>
        <xdr:cNvPr id="792" name="フローチャート: 判断 791"/>
        <xdr:cNvSpPr/>
      </xdr:nvSpPr>
      <xdr:spPr>
        <a:xfrm>
          <a:off x="20383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35551</xdr:rowOff>
    </xdr:from>
    <xdr:ext cx="469744" cy="259045"/>
    <xdr:sp macro="" textlink="">
      <xdr:nvSpPr>
        <xdr:cNvPr id="793" name="テキスト ボックス 792"/>
        <xdr:cNvSpPr txBox="1"/>
      </xdr:nvSpPr>
      <xdr:spPr>
        <a:xfrm>
          <a:off x="20199428" y="980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95443</xdr:rowOff>
    </xdr:from>
    <xdr:to>
      <xdr:col>102</xdr:col>
      <xdr:colOff>114300</xdr:colOff>
      <xdr:row>56</xdr:row>
      <xdr:rowOff>101981</xdr:rowOff>
    </xdr:to>
    <xdr:cxnSp macro="">
      <xdr:nvCxnSpPr>
        <xdr:cNvPr id="794" name="直線コネクタ 793"/>
        <xdr:cNvCxnSpPr/>
      </xdr:nvCxnSpPr>
      <xdr:spPr>
        <a:xfrm flipV="1">
          <a:off x="18656300" y="9696643"/>
          <a:ext cx="8890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5735</xdr:rowOff>
    </xdr:from>
    <xdr:to>
      <xdr:col>102</xdr:col>
      <xdr:colOff>165100</xdr:colOff>
      <xdr:row>57</xdr:row>
      <xdr:rowOff>107335</xdr:rowOff>
    </xdr:to>
    <xdr:sp macro="" textlink="">
      <xdr:nvSpPr>
        <xdr:cNvPr id="795" name="フローチャート: 判断 794"/>
        <xdr:cNvSpPr/>
      </xdr:nvSpPr>
      <xdr:spPr>
        <a:xfrm>
          <a:off x="19494500" y="977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98462</xdr:rowOff>
    </xdr:from>
    <xdr:ext cx="469744" cy="259045"/>
    <xdr:sp macro="" textlink="">
      <xdr:nvSpPr>
        <xdr:cNvPr id="796" name="テキスト ボックス 795"/>
        <xdr:cNvSpPr txBox="1"/>
      </xdr:nvSpPr>
      <xdr:spPr>
        <a:xfrm>
          <a:off x="19310428" y="987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157754</xdr:rowOff>
    </xdr:from>
    <xdr:to>
      <xdr:col>98</xdr:col>
      <xdr:colOff>38100</xdr:colOff>
      <xdr:row>57</xdr:row>
      <xdr:rowOff>87904</xdr:rowOff>
    </xdr:to>
    <xdr:sp macro="" textlink="">
      <xdr:nvSpPr>
        <xdr:cNvPr id="797" name="フローチャート: 判断 796"/>
        <xdr:cNvSpPr/>
      </xdr:nvSpPr>
      <xdr:spPr>
        <a:xfrm>
          <a:off x="18605500" y="975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79031</xdr:rowOff>
    </xdr:from>
    <xdr:ext cx="469744" cy="259045"/>
    <xdr:sp macro="" textlink="">
      <xdr:nvSpPr>
        <xdr:cNvPr id="798" name="テキスト ボックス 797"/>
        <xdr:cNvSpPr txBox="1"/>
      </xdr:nvSpPr>
      <xdr:spPr>
        <a:xfrm>
          <a:off x="18421428" y="985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35727</xdr:rowOff>
    </xdr:from>
    <xdr:to>
      <xdr:col>116</xdr:col>
      <xdr:colOff>114300</xdr:colOff>
      <xdr:row>56</xdr:row>
      <xdr:rowOff>137327</xdr:rowOff>
    </xdr:to>
    <xdr:sp macro="" textlink="">
      <xdr:nvSpPr>
        <xdr:cNvPr id="804" name="楕円 803"/>
        <xdr:cNvSpPr/>
      </xdr:nvSpPr>
      <xdr:spPr>
        <a:xfrm>
          <a:off x="22110700" y="963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58604</xdr:rowOff>
    </xdr:from>
    <xdr:ext cx="469744" cy="259045"/>
    <xdr:sp macro="" textlink="">
      <xdr:nvSpPr>
        <xdr:cNvPr id="805" name="貸付金該当値テキスト"/>
        <xdr:cNvSpPr txBox="1"/>
      </xdr:nvSpPr>
      <xdr:spPr>
        <a:xfrm>
          <a:off x="22212300" y="948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42586</xdr:rowOff>
    </xdr:from>
    <xdr:to>
      <xdr:col>112</xdr:col>
      <xdr:colOff>38100</xdr:colOff>
      <xdr:row>56</xdr:row>
      <xdr:rowOff>144186</xdr:rowOff>
    </xdr:to>
    <xdr:sp macro="" textlink="">
      <xdr:nvSpPr>
        <xdr:cNvPr id="806" name="楕円 805"/>
        <xdr:cNvSpPr/>
      </xdr:nvSpPr>
      <xdr:spPr>
        <a:xfrm>
          <a:off x="21272500" y="964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160713</xdr:rowOff>
    </xdr:from>
    <xdr:ext cx="469744" cy="259045"/>
    <xdr:sp macro="" textlink="">
      <xdr:nvSpPr>
        <xdr:cNvPr id="807" name="テキスト ボックス 806"/>
        <xdr:cNvSpPr txBox="1"/>
      </xdr:nvSpPr>
      <xdr:spPr>
        <a:xfrm>
          <a:off x="21088428" y="94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49489</xdr:rowOff>
    </xdr:from>
    <xdr:to>
      <xdr:col>107</xdr:col>
      <xdr:colOff>101600</xdr:colOff>
      <xdr:row>56</xdr:row>
      <xdr:rowOff>151089</xdr:rowOff>
    </xdr:to>
    <xdr:sp macro="" textlink="">
      <xdr:nvSpPr>
        <xdr:cNvPr id="808" name="楕円 807"/>
        <xdr:cNvSpPr/>
      </xdr:nvSpPr>
      <xdr:spPr>
        <a:xfrm>
          <a:off x="20383500" y="965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167616</xdr:rowOff>
    </xdr:from>
    <xdr:ext cx="469744" cy="259045"/>
    <xdr:sp macro="" textlink="">
      <xdr:nvSpPr>
        <xdr:cNvPr id="809" name="テキスト ボックス 808"/>
        <xdr:cNvSpPr txBox="1"/>
      </xdr:nvSpPr>
      <xdr:spPr>
        <a:xfrm>
          <a:off x="20199428" y="9425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44643</xdr:rowOff>
    </xdr:from>
    <xdr:to>
      <xdr:col>102</xdr:col>
      <xdr:colOff>165100</xdr:colOff>
      <xdr:row>56</xdr:row>
      <xdr:rowOff>146243</xdr:rowOff>
    </xdr:to>
    <xdr:sp macro="" textlink="">
      <xdr:nvSpPr>
        <xdr:cNvPr id="810" name="楕円 809"/>
        <xdr:cNvSpPr/>
      </xdr:nvSpPr>
      <xdr:spPr>
        <a:xfrm>
          <a:off x="19494500" y="964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162770</xdr:rowOff>
    </xdr:from>
    <xdr:ext cx="469744" cy="259045"/>
    <xdr:sp macro="" textlink="">
      <xdr:nvSpPr>
        <xdr:cNvPr id="811" name="テキスト ボックス 810"/>
        <xdr:cNvSpPr txBox="1"/>
      </xdr:nvSpPr>
      <xdr:spPr>
        <a:xfrm>
          <a:off x="19310428" y="942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51181</xdr:rowOff>
    </xdr:from>
    <xdr:to>
      <xdr:col>98</xdr:col>
      <xdr:colOff>38100</xdr:colOff>
      <xdr:row>56</xdr:row>
      <xdr:rowOff>152781</xdr:rowOff>
    </xdr:to>
    <xdr:sp macro="" textlink="">
      <xdr:nvSpPr>
        <xdr:cNvPr id="812" name="楕円 811"/>
        <xdr:cNvSpPr/>
      </xdr:nvSpPr>
      <xdr:spPr>
        <a:xfrm>
          <a:off x="18605500" y="965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169308</xdr:rowOff>
    </xdr:from>
    <xdr:ext cx="469744" cy="259045"/>
    <xdr:sp macro="" textlink="">
      <xdr:nvSpPr>
        <xdr:cNvPr id="813" name="テキスト ボックス 812"/>
        <xdr:cNvSpPr txBox="1"/>
      </xdr:nvSpPr>
      <xdr:spPr>
        <a:xfrm>
          <a:off x="18421428" y="942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133509</xdr:rowOff>
    </xdr:from>
    <xdr:to>
      <xdr:col>116</xdr:col>
      <xdr:colOff>62864</xdr:colOff>
      <xdr:row>79</xdr:row>
      <xdr:rowOff>11303</xdr:rowOff>
    </xdr:to>
    <xdr:cxnSp macro="">
      <xdr:nvCxnSpPr>
        <xdr:cNvPr id="838" name="直線コネクタ 837"/>
        <xdr:cNvCxnSpPr/>
      </xdr:nvCxnSpPr>
      <xdr:spPr>
        <a:xfrm flipV="1">
          <a:off x="22159595" y="12135009"/>
          <a:ext cx="1269" cy="142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15130</xdr:rowOff>
    </xdr:from>
    <xdr:ext cx="534377" cy="259045"/>
    <xdr:sp macro="" textlink="">
      <xdr:nvSpPr>
        <xdr:cNvPr id="839" name="繰出金最小値テキスト"/>
        <xdr:cNvSpPr txBox="1"/>
      </xdr:nvSpPr>
      <xdr:spPr>
        <a:xfrm>
          <a:off x="22212300" y="135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11303</xdr:rowOff>
    </xdr:from>
    <xdr:to>
      <xdr:col>116</xdr:col>
      <xdr:colOff>152400</xdr:colOff>
      <xdr:row>79</xdr:row>
      <xdr:rowOff>11303</xdr:rowOff>
    </xdr:to>
    <xdr:cxnSp macro="">
      <xdr:nvCxnSpPr>
        <xdr:cNvPr id="840" name="直線コネクタ 839"/>
        <xdr:cNvCxnSpPr/>
      </xdr:nvCxnSpPr>
      <xdr:spPr>
        <a:xfrm>
          <a:off x="22072600" y="1355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80186</xdr:rowOff>
    </xdr:from>
    <xdr:ext cx="534377" cy="259045"/>
    <xdr:sp macro="" textlink="">
      <xdr:nvSpPr>
        <xdr:cNvPr id="841" name="繰出金最大値テキスト"/>
        <xdr:cNvSpPr txBox="1"/>
      </xdr:nvSpPr>
      <xdr:spPr>
        <a:xfrm>
          <a:off x="22212300" y="119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133509</xdr:rowOff>
    </xdr:from>
    <xdr:to>
      <xdr:col>116</xdr:col>
      <xdr:colOff>152400</xdr:colOff>
      <xdr:row>70</xdr:row>
      <xdr:rowOff>133509</xdr:rowOff>
    </xdr:to>
    <xdr:cxnSp macro="">
      <xdr:nvCxnSpPr>
        <xdr:cNvPr id="842" name="直線コネクタ 841"/>
        <xdr:cNvCxnSpPr/>
      </xdr:nvCxnSpPr>
      <xdr:spPr>
        <a:xfrm>
          <a:off x="22072600" y="1213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169113</xdr:rowOff>
    </xdr:from>
    <xdr:to>
      <xdr:col>116</xdr:col>
      <xdr:colOff>63500</xdr:colOff>
      <xdr:row>72</xdr:row>
      <xdr:rowOff>32868</xdr:rowOff>
    </xdr:to>
    <xdr:cxnSp macro="">
      <xdr:nvCxnSpPr>
        <xdr:cNvPr id="843" name="直線コネクタ 842"/>
        <xdr:cNvCxnSpPr/>
      </xdr:nvCxnSpPr>
      <xdr:spPr>
        <a:xfrm>
          <a:off x="21323300" y="12342063"/>
          <a:ext cx="8382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44810</xdr:rowOff>
    </xdr:from>
    <xdr:ext cx="534377" cy="259045"/>
    <xdr:sp macro="" textlink="">
      <xdr:nvSpPr>
        <xdr:cNvPr id="844" name="繰出金平均値テキスト"/>
        <xdr:cNvSpPr txBox="1"/>
      </xdr:nvSpPr>
      <xdr:spPr>
        <a:xfrm>
          <a:off x="22212300" y="1290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66383</xdr:rowOff>
    </xdr:from>
    <xdr:to>
      <xdr:col>116</xdr:col>
      <xdr:colOff>114300</xdr:colOff>
      <xdr:row>75</xdr:row>
      <xdr:rowOff>167984</xdr:rowOff>
    </xdr:to>
    <xdr:sp macro="" textlink="">
      <xdr:nvSpPr>
        <xdr:cNvPr id="845" name="フローチャート: 判断 844"/>
        <xdr:cNvSpPr/>
      </xdr:nvSpPr>
      <xdr:spPr>
        <a:xfrm>
          <a:off x="221107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169113</xdr:rowOff>
    </xdr:from>
    <xdr:to>
      <xdr:col>111</xdr:col>
      <xdr:colOff>177800</xdr:colOff>
      <xdr:row>72</xdr:row>
      <xdr:rowOff>129546</xdr:rowOff>
    </xdr:to>
    <xdr:cxnSp macro="">
      <xdr:nvCxnSpPr>
        <xdr:cNvPr id="846" name="直線コネクタ 845"/>
        <xdr:cNvCxnSpPr/>
      </xdr:nvCxnSpPr>
      <xdr:spPr>
        <a:xfrm flipV="1">
          <a:off x="20434300" y="12342063"/>
          <a:ext cx="889000" cy="13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42742</xdr:rowOff>
    </xdr:from>
    <xdr:to>
      <xdr:col>112</xdr:col>
      <xdr:colOff>38100</xdr:colOff>
      <xdr:row>75</xdr:row>
      <xdr:rowOff>144342</xdr:rowOff>
    </xdr:to>
    <xdr:sp macro="" textlink="">
      <xdr:nvSpPr>
        <xdr:cNvPr id="847" name="フローチャート: 判断 846"/>
        <xdr:cNvSpPr/>
      </xdr:nvSpPr>
      <xdr:spPr>
        <a:xfrm>
          <a:off x="21272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135469</xdr:rowOff>
    </xdr:from>
    <xdr:ext cx="534377" cy="259045"/>
    <xdr:sp macro="" textlink="">
      <xdr:nvSpPr>
        <xdr:cNvPr id="848" name="テキスト ボックス 847"/>
        <xdr:cNvSpPr txBox="1"/>
      </xdr:nvSpPr>
      <xdr:spPr>
        <a:xfrm>
          <a:off x="21056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129546</xdr:rowOff>
    </xdr:from>
    <xdr:to>
      <xdr:col>107</xdr:col>
      <xdr:colOff>50800</xdr:colOff>
      <xdr:row>73</xdr:row>
      <xdr:rowOff>43897</xdr:rowOff>
    </xdr:to>
    <xdr:cxnSp macro="">
      <xdr:nvCxnSpPr>
        <xdr:cNvPr id="849" name="直線コネクタ 848"/>
        <xdr:cNvCxnSpPr/>
      </xdr:nvCxnSpPr>
      <xdr:spPr>
        <a:xfrm flipV="1">
          <a:off x="19545300" y="12473946"/>
          <a:ext cx="889000" cy="8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45104</xdr:rowOff>
    </xdr:from>
    <xdr:to>
      <xdr:col>107</xdr:col>
      <xdr:colOff>101600</xdr:colOff>
      <xdr:row>75</xdr:row>
      <xdr:rowOff>146704</xdr:rowOff>
    </xdr:to>
    <xdr:sp macro="" textlink="">
      <xdr:nvSpPr>
        <xdr:cNvPr id="850" name="フローチャート: 判断 849"/>
        <xdr:cNvSpPr/>
      </xdr:nvSpPr>
      <xdr:spPr>
        <a:xfrm>
          <a:off x="20383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137831</xdr:rowOff>
    </xdr:from>
    <xdr:ext cx="534377" cy="259045"/>
    <xdr:sp macro="" textlink="">
      <xdr:nvSpPr>
        <xdr:cNvPr id="851" name="テキスト ボックス 850"/>
        <xdr:cNvSpPr txBox="1"/>
      </xdr:nvSpPr>
      <xdr:spPr>
        <a:xfrm>
          <a:off x="20167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5169</xdr:rowOff>
    </xdr:from>
    <xdr:to>
      <xdr:col>102</xdr:col>
      <xdr:colOff>114300</xdr:colOff>
      <xdr:row>73</xdr:row>
      <xdr:rowOff>43897</xdr:rowOff>
    </xdr:to>
    <xdr:cxnSp macro="">
      <xdr:nvCxnSpPr>
        <xdr:cNvPr id="852" name="直線コネクタ 851"/>
        <xdr:cNvCxnSpPr/>
      </xdr:nvCxnSpPr>
      <xdr:spPr>
        <a:xfrm>
          <a:off x="18656300" y="12349569"/>
          <a:ext cx="889000" cy="21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16567</xdr:rowOff>
    </xdr:from>
    <xdr:to>
      <xdr:col>102</xdr:col>
      <xdr:colOff>165100</xdr:colOff>
      <xdr:row>75</xdr:row>
      <xdr:rowOff>118167</xdr:rowOff>
    </xdr:to>
    <xdr:sp macro="" textlink="">
      <xdr:nvSpPr>
        <xdr:cNvPr id="853" name="フローチャート: 判断 852"/>
        <xdr:cNvSpPr/>
      </xdr:nvSpPr>
      <xdr:spPr>
        <a:xfrm>
          <a:off x="19494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109294</xdr:rowOff>
    </xdr:from>
    <xdr:ext cx="534377" cy="259045"/>
    <xdr:sp macro="" textlink="">
      <xdr:nvSpPr>
        <xdr:cNvPr id="854" name="テキスト ボックス 853"/>
        <xdr:cNvSpPr txBox="1"/>
      </xdr:nvSpPr>
      <xdr:spPr>
        <a:xfrm>
          <a:off x="19278111" y="1296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42018</xdr:rowOff>
    </xdr:from>
    <xdr:to>
      <xdr:col>98</xdr:col>
      <xdr:colOff>38100</xdr:colOff>
      <xdr:row>75</xdr:row>
      <xdr:rowOff>143618</xdr:rowOff>
    </xdr:to>
    <xdr:sp macro="" textlink="">
      <xdr:nvSpPr>
        <xdr:cNvPr id="855" name="フローチャート: 判断 854"/>
        <xdr:cNvSpPr/>
      </xdr:nvSpPr>
      <xdr:spPr>
        <a:xfrm>
          <a:off x="18605500" y="129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134745</xdr:rowOff>
    </xdr:from>
    <xdr:ext cx="534377" cy="259045"/>
    <xdr:sp macro="" textlink="">
      <xdr:nvSpPr>
        <xdr:cNvPr id="856" name="テキスト ボックス 855"/>
        <xdr:cNvSpPr txBox="1"/>
      </xdr:nvSpPr>
      <xdr:spPr>
        <a:xfrm>
          <a:off x="18389111" y="1299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153518</xdr:rowOff>
    </xdr:from>
    <xdr:to>
      <xdr:col>116</xdr:col>
      <xdr:colOff>114300</xdr:colOff>
      <xdr:row>72</xdr:row>
      <xdr:rowOff>83668</xdr:rowOff>
    </xdr:to>
    <xdr:sp macro="" textlink="">
      <xdr:nvSpPr>
        <xdr:cNvPr id="862" name="楕円 861"/>
        <xdr:cNvSpPr/>
      </xdr:nvSpPr>
      <xdr:spPr>
        <a:xfrm>
          <a:off x="22110700" y="1232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4945</xdr:rowOff>
    </xdr:from>
    <xdr:ext cx="534377" cy="259045"/>
    <xdr:sp macro="" textlink="">
      <xdr:nvSpPr>
        <xdr:cNvPr id="863" name="繰出金該当値テキスト"/>
        <xdr:cNvSpPr txBox="1"/>
      </xdr:nvSpPr>
      <xdr:spPr>
        <a:xfrm>
          <a:off x="22212300" y="1217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118313</xdr:rowOff>
    </xdr:from>
    <xdr:to>
      <xdr:col>112</xdr:col>
      <xdr:colOff>38100</xdr:colOff>
      <xdr:row>72</xdr:row>
      <xdr:rowOff>48463</xdr:rowOff>
    </xdr:to>
    <xdr:sp macro="" textlink="">
      <xdr:nvSpPr>
        <xdr:cNvPr id="864" name="楕円 863"/>
        <xdr:cNvSpPr/>
      </xdr:nvSpPr>
      <xdr:spPr>
        <a:xfrm>
          <a:off x="21272500" y="1229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64990</xdr:rowOff>
    </xdr:from>
    <xdr:ext cx="534377" cy="259045"/>
    <xdr:sp macro="" textlink="">
      <xdr:nvSpPr>
        <xdr:cNvPr id="865" name="テキスト ボックス 864"/>
        <xdr:cNvSpPr txBox="1"/>
      </xdr:nvSpPr>
      <xdr:spPr>
        <a:xfrm>
          <a:off x="21056111" y="1206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78746</xdr:rowOff>
    </xdr:from>
    <xdr:to>
      <xdr:col>107</xdr:col>
      <xdr:colOff>101600</xdr:colOff>
      <xdr:row>73</xdr:row>
      <xdr:rowOff>8896</xdr:rowOff>
    </xdr:to>
    <xdr:sp macro="" textlink="">
      <xdr:nvSpPr>
        <xdr:cNvPr id="866" name="楕円 865"/>
        <xdr:cNvSpPr/>
      </xdr:nvSpPr>
      <xdr:spPr>
        <a:xfrm>
          <a:off x="20383500" y="1242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25423</xdr:rowOff>
    </xdr:from>
    <xdr:ext cx="534377" cy="259045"/>
    <xdr:sp macro="" textlink="">
      <xdr:nvSpPr>
        <xdr:cNvPr id="867" name="テキスト ボックス 866"/>
        <xdr:cNvSpPr txBox="1"/>
      </xdr:nvSpPr>
      <xdr:spPr>
        <a:xfrm>
          <a:off x="20167111" y="1219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164547</xdr:rowOff>
    </xdr:from>
    <xdr:to>
      <xdr:col>102</xdr:col>
      <xdr:colOff>165100</xdr:colOff>
      <xdr:row>73</xdr:row>
      <xdr:rowOff>94697</xdr:rowOff>
    </xdr:to>
    <xdr:sp macro="" textlink="">
      <xdr:nvSpPr>
        <xdr:cNvPr id="868" name="楕円 867"/>
        <xdr:cNvSpPr/>
      </xdr:nvSpPr>
      <xdr:spPr>
        <a:xfrm>
          <a:off x="19494500" y="1250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111224</xdr:rowOff>
    </xdr:from>
    <xdr:ext cx="534377" cy="259045"/>
    <xdr:sp macro="" textlink="">
      <xdr:nvSpPr>
        <xdr:cNvPr id="869" name="テキスト ボックス 868"/>
        <xdr:cNvSpPr txBox="1"/>
      </xdr:nvSpPr>
      <xdr:spPr>
        <a:xfrm>
          <a:off x="19278111" y="1228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125819</xdr:rowOff>
    </xdr:from>
    <xdr:to>
      <xdr:col>98</xdr:col>
      <xdr:colOff>38100</xdr:colOff>
      <xdr:row>72</xdr:row>
      <xdr:rowOff>55969</xdr:rowOff>
    </xdr:to>
    <xdr:sp macro="" textlink="">
      <xdr:nvSpPr>
        <xdr:cNvPr id="870" name="楕円 869"/>
        <xdr:cNvSpPr/>
      </xdr:nvSpPr>
      <xdr:spPr>
        <a:xfrm>
          <a:off x="18605500" y="1229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72496</xdr:rowOff>
    </xdr:from>
    <xdr:ext cx="534377" cy="259045"/>
    <xdr:sp macro="" textlink="">
      <xdr:nvSpPr>
        <xdr:cNvPr id="871" name="テキスト ボックス 870"/>
        <xdr:cNvSpPr txBox="1"/>
      </xdr:nvSpPr>
      <xdr:spPr>
        <a:xfrm>
          <a:off x="18389111" y="1207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82" name="直線コネクタ 881"/>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83" name="テキスト ボックス 882"/>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93</xdr:row>
      <xdr:rowOff>168927</xdr:rowOff>
    </xdr:from>
    <xdr:ext cx="377026" cy="259045"/>
    <xdr:sp macro="" textlink="">
      <xdr:nvSpPr>
        <xdr:cNvPr id="885" name="テキスト ボックス 884"/>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86" name="直線コネクタ 885"/>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90</xdr:row>
      <xdr:rowOff>111777</xdr:rowOff>
    </xdr:from>
    <xdr:ext cx="377026" cy="259045"/>
    <xdr:sp macro="" textlink="">
      <xdr:nvSpPr>
        <xdr:cNvPr id="887" name="テキスト ボックス 886"/>
        <xdr:cNvSpPr txBox="1"/>
      </xdr:nvSpPr>
      <xdr:spPr>
        <a:xfrm>
          <a:off x="17910974" y="15542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89" name="テキスト ボックス 888"/>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8255</xdr:rowOff>
    </xdr:from>
    <xdr:to>
      <xdr:col>116</xdr:col>
      <xdr:colOff>62864</xdr:colOff>
      <xdr:row>98</xdr:row>
      <xdr:rowOff>25400</xdr:rowOff>
    </xdr:to>
    <xdr:cxnSp macro="">
      <xdr:nvCxnSpPr>
        <xdr:cNvPr id="891" name="直線コネクタ 890"/>
        <xdr:cNvCxnSpPr/>
      </xdr:nvCxnSpPr>
      <xdr:spPr>
        <a:xfrm flipV="1">
          <a:off x="22159595" y="15610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68597</xdr:rowOff>
    </xdr:from>
    <xdr:ext cx="249299" cy="259045"/>
    <xdr:sp macro="" textlink="">
      <xdr:nvSpPr>
        <xdr:cNvPr id="892" name="前年度繰上充用金最小値テキスト"/>
        <xdr:cNvSpPr txBox="1"/>
      </xdr:nvSpPr>
      <xdr:spPr>
        <a:xfrm>
          <a:off x="22212300" y="1687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893" name="直線コネクタ 892"/>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126382</xdr:rowOff>
    </xdr:from>
    <xdr:ext cx="378565" cy="259045"/>
    <xdr:sp macro="" textlink="">
      <xdr:nvSpPr>
        <xdr:cNvPr id="894" name="前年度繰上充用金最大値テキスト"/>
        <xdr:cNvSpPr txBox="1"/>
      </xdr:nvSpPr>
      <xdr:spPr>
        <a:xfrm>
          <a:off x="22212300" y="15385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8255</xdr:rowOff>
    </xdr:from>
    <xdr:to>
      <xdr:col>116</xdr:col>
      <xdr:colOff>152400</xdr:colOff>
      <xdr:row>91</xdr:row>
      <xdr:rowOff>8255</xdr:rowOff>
    </xdr:to>
    <xdr:cxnSp macro="">
      <xdr:nvCxnSpPr>
        <xdr:cNvPr id="895" name="直線コネクタ 894"/>
        <xdr:cNvCxnSpPr/>
      </xdr:nvCxnSpPr>
      <xdr:spPr>
        <a:xfrm>
          <a:off x="22072600" y="15610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896" name="直線コネクタ 895"/>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157497</xdr:rowOff>
    </xdr:from>
    <xdr:ext cx="249299" cy="259045"/>
    <xdr:sp macro="" textlink="">
      <xdr:nvSpPr>
        <xdr:cNvPr id="897" name="前年度繰上充用金平均値テキスト"/>
        <xdr:cNvSpPr txBox="1"/>
      </xdr:nvSpPr>
      <xdr:spPr>
        <a:xfrm>
          <a:off x="22212300" y="16616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134620</xdr:rowOff>
    </xdr:from>
    <xdr:to>
      <xdr:col>116</xdr:col>
      <xdr:colOff>114300</xdr:colOff>
      <xdr:row>98</xdr:row>
      <xdr:rowOff>64770</xdr:rowOff>
    </xdr:to>
    <xdr:sp macro="" textlink="">
      <xdr:nvSpPr>
        <xdr:cNvPr id="898" name="フローチャート: 判断 897"/>
        <xdr:cNvSpPr/>
      </xdr:nvSpPr>
      <xdr:spPr>
        <a:xfrm>
          <a:off x="221107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899" name="直線コネクタ 898"/>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106045</xdr:rowOff>
    </xdr:from>
    <xdr:to>
      <xdr:col>112</xdr:col>
      <xdr:colOff>38100</xdr:colOff>
      <xdr:row>98</xdr:row>
      <xdr:rowOff>36195</xdr:rowOff>
    </xdr:to>
    <xdr:sp macro="" textlink="">
      <xdr:nvSpPr>
        <xdr:cNvPr id="900" name="フローチャート: 判断 899"/>
        <xdr:cNvSpPr/>
      </xdr:nvSpPr>
      <xdr:spPr>
        <a:xfrm>
          <a:off x="21272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52722</xdr:rowOff>
    </xdr:from>
    <xdr:ext cx="249299" cy="259045"/>
    <xdr:sp macro="" textlink="">
      <xdr:nvSpPr>
        <xdr:cNvPr id="901" name="テキスト ボックス 900"/>
        <xdr:cNvSpPr txBox="1"/>
      </xdr:nvSpPr>
      <xdr:spPr>
        <a:xfrm>
          <a:off x="21198650" y="16511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02" name="直線コネクタ 901"/>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03" name="フローチャート: 判断 902"/>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04" name="テキスト ボックス 903"/>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05" name="直線コネクタ 904"/>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06" name="フローチャート: 判断 905"/>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07" name="テキスト ボックス 906"/>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08" name="フローチャート: 判断 907"/>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09" name="テキスト ボックス 908"/>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5" name="楕円 914"/>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113047</xdr:rowOff>
    </xdr:from>
    <xdr:ext cx="249299" cy="259045"/>
    <xdr:sp macro="" textlink="">
      <xdr:nvSpPr>
        <xdr:cNvPr id="916" name="前年度繰上充用金該当値テキスト"/>
        <xdr:cNvSpPr txBox="1"/>
      </xdr:nvSpPr>
      <xdr:spPr>
        <a:xfrm>
          <a:off x="22212300" y="16743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17" name="楕円 916"/>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8" name="テキスト ボックス 917"/>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19" name="楕円 918"/>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0" name="テキスト ボックス 919"/>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1" name="楕円 920"/>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22" name="テキスト ボックス 921"/>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3" name="楕円 922"/>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24" name="テキスト ボックス 923"/>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618</a:t>
          </a:r>
          <a:r>
            <a:rPr kumimoji="1" lang="ja-JP" altLang="en-US" sz="1300">
              <a:latin typeface="ＭＳ Ｐゴシック" panose="020B0600070205080204" pitchFamily="50" charset="-128"/>
              <a:ea typeface="ＭＳ Ｐゴシック" panose="020B0600070205080204" pitchFamily="50" charset="-128"/>
            </a:rPr>
            <a:t>千円となっており、殆どの構成項目において類似団体平均を上回っている。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には人件費・補助費・公債費・繰出金が類似団体と比較して一人当たりコストが高くなっているが、これは、宍粟市が類似団体のなかでも広大な面積を所有し、施設や交通網の整備に多くの経費を要すること、また、中山間地域が多くを占めるなどの地理的要因により、下水道をはじめ過去の資本費整備コストが嵩んでいることに起因する。また、扶助費において生活保護および障害サービス給付費などが増加傾向にあることから、少子高齢化が進行していく状況も考慮し、生活困窮者対策（就労支援等）および少子化対策を含め、扶助事業全体の見直し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の生産年齢人口の減少による税収等の減収も見込まれる一方で、扶助費をはじめ住民１人当たりのコストが高くなることが想定されるため、収入源の確保による財政基盤の維持、および事業の見直しや公共施設の集約化など適切な管理による経常経費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38,669
38,480
658.54
24,420,769
23,900,045
447,697
14,887,644
30,257,785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22134</xdr:rowOff>
    </xdr:from>
    <xdr:to>
      <xdr:col>24</xdr:col>
      <xdr:colOff>62865</xdr:colOff>
      <xdr:row>39</xdr:row>
      <xdr:rowOff>67854</xdr:rowOff>
    </xdr:to>
    <xdr:cxnSp macro="">
      <xdr:nvCxnSpPr>
        <xdr:cNvPr id="58" name="直線コネクタ 57"/>
        <xdr:cNvCxnSpPr/>
      </xdr:nvCxnSpPr>
      <xdr:spPr>
        <a:xfrm flipV="1">
          <a:off x="4633595" y="5165634"/>
          <a:ext cx="127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71681</xdr:rowOff>
    </xdr:from>
    <xdr:ext cx="469744" cy="259045"/>
    <xdr:sp macro="" textlink="">
      <xdr:nvSpPr>
        <xdr:cNvPr id="59" name="議会費最小値テキスト"/>
        <xdr:cNvSpPr txBox="1"/>
      </xdr:nvSpPr>
      <xdr:spPr>
        <a:xfrm>
          <a:off x="4686300" y="675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67854</xdr:rowOff>
    </xdr:from>
    <xdr:to>
      <xdr:col>24</xdr:col>
      <xdr:colOff>152400</xdr:colOff>
      <xdr:row>39</xdr:row>
      <xdr:rowOff>67854</xdr:rowOff>
    </xdr:to>
    <xdr:cxnSp macro="">
      <xdr:nvCxnSpPr>
        <xdr:cNvPr id="60" name="直線コネクタ 59"/>
        <xdr:cNvCxnSpPr/>
      </xdr:nvCxnSpPr>
      <xdr:spPr>
        <a:xfrm>
          <a:off x="4546600" y="67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140261</xdr:rowOff>
    </xdr:from>
    <xdr:ext cx="469744" cy="259045"/>
    <xdr:sp macro="" textlink="">
      <xdr:nvSpPr>
        <xdr:cNvPr id="61" name="議会費最大値テキスト"/>
        <xdr:cNvSpPr txBox="1"/>
      </xdr:nvSpPr>
      <xdr:spPr>
        <a:xfrm>
          <a:off x="4686300" y="494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22134</xdr:rowOff>
    </xdr:from>
    <xdr:to>
      <xdr:col>24</xdr:col>
      <xdr:colOff>152400</xdr:colOff>
      <xdr:row>30</xdr:row>
      <xdr:rowOff>22134</xdr:rowOff>
    </xdr:to>
    <xdr:cxnSp macro="">
      <xdr:nvCxnSpPr>
        <xdr:cNvPr id="62" name="直線コネクタ 61"/>
        <xdr:cNvCxnSpPr/>
      </xdr:nvCxnSpPr>
      <xdr:spPr>
        <a:xfrm>
          <a:off x="4546600" y="516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119452</xdr:rowOff>
    </xdr:from>
    <xdr:to>
      <xdr:col>24</xdr:col>
      <xdr:colOff>63500</xdr:colOff>
      <xdr:row>37</xdr:row>
      <xdr:rowOff>23440</xdr:rowOff>
    </xdr:to>
    <xdr:cxnSp macro="">
      <xdr:nvCxnSpPr>
        <xdr:cNvPr id="63" name="直線コネクタ 62"/>
        <xdr:cNvCxnSpPr/>
      </xdr:nvCxnSpPr>
      <xdr:spPr>
        <a:xfrm>
          <a:off x="3797300" y="6291652"/>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30787</xdr:rowOff>
    </xdr:from>
    <xdr:ext cx="469744" cy="259045"/>
    <xdr:sp macro="" textlink="">
      <xdr:nvSpPr>
        <xdr:cNvPr id="64" name="議会費平均値テキスト"/>
        <xdr:cNvSpPr txBox="1"/>
      </xdr:nvSpPr>
      <xdr:spPr>
        <a:xfrm>
          <a:off x="4686300" y="6031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7910</xdr:rowOff>
    </xdr:from>
    <xdr:to>
      <xdr:col>24</xdr:col>
      <xdr:colOff>114300</xdr:colOff>
      <xdr:row>36</xdr:row>
      <xdr:rowOff>109510</xdr:rowOff>
    </xdr:to>
    <xdr:sp macro="" textlink="">
      <xdr:nvSpPr>
        <xdr:cNvPr id="65" name="フローチャート: 判断 64"/>
        <xdr:cNvSpPr/>
      </xdr:nvSpPr>
      <xdr:spPr>
        <a:xfrm>
          <a:off x="45847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28339</xdr:rowOff>
    </xdr:from>
    <xdr:to>
      <xdr:col>19</xdr:col>
      <xdr:colOff>177800</xdr:colOff>
      <xdr:row>36</xdr:row>
      <xdr:rowOff>119452</xdr:rowOff>
    </xdr:to>
    <xdr:cxnSp macro="">
      <xdr:nvCxnSpPr>
        <xdr:cNvPr id="66" name="直線コネクタ 65"/>
        <xdr:cNvCxnSpPr/>
      </xdr:nvCxnSpPr>
      <xdr:spPr>
        <a:xfrm>
          <a:off x="2908300" y="6200539"/>
          <a:ext cx="889000" cy="9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166951</xdr:rowOff>
    </xdr:from>
    <xdr:to>
      <xdr:col>20</xdr:col>
      <xdr:colOff>38100</xdr:colOff>
      <xdr:row>36</xdr:row>
      <xdr:rowOff>97101</xdr:rowOff>
    </xdr:to>
    <xdr:sp macro="" textlink="">
      <xdr:nvSpPr>
        <xdr:cNvPr id="67" name="フローチャート: 判断 66"/>
        <xdr:cNvSpPr/>
      </xdr:nvSpPr>
      <xdr:spPr>
        <a:xfrm>
          <a:off x="3746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113628</xdr:rowOff>
    </xdr:from>
    <xdr:ext cx="469744" cy="259045"/>
    <xdr:sp macro="" textlink="">
      <xdr:nvSpPr>
        <xdr:cNvPr id="68" name="テキスト ボックス 67"/>
        <xdr:cNvSpPr txBox="1"/>
      </xdr:nvSpPr>
      <xdr:spPr>
        <a:xfrm>
          <a:off x="3562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28339</xdr:rowOff>
    </xdr:from>
    <xdr:to>
      <xdr:col>15</xdr:col>
      <xdr:colOff>50800</xdr:colOff>
      <xdr:row>36</xdr:row>
      <xdr:rowOff>133169</xdr:rowOff>
    </xdr:to>
    <xdr:cxnSp macro="">
      <xdr:nvCxnSpPr>
        <xdr:cNvPr id="69" name="直線コネクタ 68"/>
        <xdr:cNvCxnSpPr/>
      </xdr:nvCxnSpPr>
      <xdr:spPr>
        <a:xfrm flipV="1">
          <a:off x="2019300" y="6200539"/>
          <a:ext cx="889000" cy="10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53957</xdr:rowOff>
    </xdr:from>
    <xdr:to>
      <xdr:col>15</xdr:col>
      <xdr:colOff>101600</xdr:colOff>
      <xdr:row>35</xdr:row>
      <xdr:rowOff>155557</xdr:rowOff>
    </xdr:to>
    <xdr:sp macro="" textlink="">
      <xdr:nvSpPr>
        <xdr:cNvPr id="70" name="フローチャート: 判断 69"/>
        <xdr:cNvSpPr/>
      </xdr:nvSpPr>
      <xdr:spPr>
        <a:xfrm>
          <a:off x="2857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634</xdr:rowOff>
    </xdr:from>
    <xdr:ext cx="469744" cy="259045"/>
    <xdr:sp macro="" textlink="">
      <xdr:nvSpPr>
        <xdr:cNvPr id="71" name="テキスト ボックス 70"/>
        <xdr:cNvSpPr txBox="1"/>
      </xdr:nvSpPr>
      <xdr:spPr>
        <a:xfrm>
          <a:off x="2673428"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133169</xdr:rowOff>
    </xdr:from>
    <xdr:to>
      <xdr:col>10</xdr:col>
      <xdr:colOff>114300</xdr:colOff>
      <xdr:row>36</xdr:row>
      <xdr:rowOff>157661</xdr:rowOff>
    </xdr:to>
    <xdr:cxnSp macro="">
      <xdr:nvCxnSpPr>
        <xdr:cNvPr id="72" name="直線コネクタ 71"/>
        <xdr:cNvCxnSpPr/>
      </xdr:nvCxnSpPr>
      <xdr:spPr>
        <a:xfrm flipV="1">
          <a:off x="1130300" y="630536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98371</xdr:rowOff>
    </xdr:from>
    <xdr:to>
      <xdr:col>10</xdr:col>
      <xdr:colOff>165100</xdr:colOff>
      <xdr:row>36</xdr:row>
      <xdr:rowOff>28521</xdr:rowOff>
    </xdr:to>
    <xdr:sp macro="" textlink="">
      <xdr:nvSpPr>
        <xdr:cNvPr id="73" name="フローチャート: 判断 72"/>
        <xdr:cNvSpPr/>
      </xdr:nvSpPr>
      <xdr:spPr>
        <a:xfrm>
          <a:off x="1968500" y="609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45048</xdr:rowOff>
    </xdr:from>
    <xdr:ext cx="469744" cy="259045"/>
    <xdr:sp macro="" textlink="">
      <xdr:nvSpPr>
        <xdr:cNvPr id="74" name="テキスト ボックス 73"/>
        <xdr:cNvSpPr txBox="1"/>
      </xdr:nvSpPr>
      <xdr:spPr>
        <a:xfrm>
          <a:off x="1784428" y="587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117312</xdr:rowOff>
    </xdr:from>
    <xdr:to>
      <xdr:col>6</xdr:col>
      <xdr:colOff>38100</xdr:colOff>
      <xdr:row>36</xdr:row>
      <xdr:rowOff>47462</xdr:rowOff>
    </xdr:to>
    <xdr:sp macro="" textlink="">
      <xdr:nvSpPr>
        <xdr:cNvPr id="75" name="フローチャート: 判断 74"/>
        <xdr:cNvSpPr/>
      </xdr:nvSpPr>
      <xdr:spPr>
        <a:xfrm>
          <a:off x="1079500" y="611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63989</xdr:rowOff>
    </xdr:from>
    <xdr:ext cx="469744" cy="259045"/>
    <xdr:sp macro="" textlink="">
      <xdr:nvSpPr>
        <xdr:cNvPr id="76" name="テキスト ボックス 75"/>
        <xdr:cNvSpPr txBox="1"/>
      </xdr:nvSpPr>
      <xdr:spPr>
        <a:xfrm>
          <a:off x="895428" y="589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144090</xdr:rowOff>
    </xdr:from>
    <xdr:to>
      <xdr:col>24</xdr:col>
      <xdr:colOff>114300</xdr:colOff>
      <xdr:row>37</xdr:row>
      <xdr:rowOff>74240</xdr:rowOff>
    </xdr:to>
    <xdr:sp macro="" textlink="">
      <xdr:nvSpPr>
        <xdr:cNvPr id="82" name="楕円 81"/>
        <xdr:cNvSpPr/>
      </xdr:nvSpPr>
      <xdr:spPr>
        <a:xfrm>
          <a:off x="4584700" y="631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122517</xdr:rowOff>
    </xdr:from>
    <xdr:ext cx="469744" cy="259045"/>
    <xdr:sp macro="" textlink="">
      <xdr:nvSpPr>
        <xdr:cNvPr id="83" name="議会費該当値テキスト"/>
        <xdr:cNvSpPr txBox="1"/>
      </xdr:nvSpPr>
      <xdr:spPr>
        <a:xfrm>
          <a:off x="4686300" y="629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68652</xdr:rowOff>
    </xdr:from>
    <xdr:to>
      <xdr:col>20</xdr:col>
      <xdr:colOff>38100</xdr:colOff>
      <xdr:row>36</xdr:row>
      <xdr:rowOff>170252</xdr:rowOff>
    </xdr:to>
    <xdr:sp macro="" textlink="">
      <xdr:nvSpPr>
        <xdr:cNvPr id="84" name="楕円 83"/>
        <xdr:cNvSpPr/>
      </xdr:nvSpPr>
      <xdr:spPr>
        <a:xfrm>
          <a:off x="3746500" y="624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161379</xdr:rowOff>
    </xdr:from>
    <xdr:ext cx="469744" cy="259045"/>
    <xdr:sp macro="" textlink="">
      <xdr:nvSpPr>
        <xdr:cNvPr id="85" name="テキスト ボックス 84"/>
        <xdr:cNvSpPr txBox="1"/>
      </xdr:nvSpPr>
      <xdr:spPr>
        <a:xfrm>
          <a:off x="3562428" y="633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148989</xdr:rowOff>
    </xdr:from>
    <xdr:to>
      <xdr:col>15</xdr:col>
      <xdr:colOff>101600</xdr:colOff>
      <xdr:row>36</xdr:row>
      <xdr:rowOff>79139</xdr:rowOff>
    </xdr:to>
    <xdr:sp macro="" textlink="">
      <xdr:nvSpPr>
        <xdr:cNvPr id="86" name="楕円 85"/>
        <xdr:cNvSpPr/>
      </xdr:nvSpPr>
      <xdr:spPr>
        <a:xfrm>
          <a:off x="2857500" y="614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70266</xdr:rowOff>
    </xdr:from>
    <xdr:ext cx="469744" cy="259045"/>
    <xdr:sp macro="" textlink="">
      <xdr:nvSpPr>
        <xdr:cNvPr id="87" name="テキスト ボックス 86"/>
        <xdr:cNvSpPr txBox="1"/>
      </xdr:nvSpPr>
      <xdr:spPr>
        <a:xfrm>
          <a:off x="2673428" y="624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82369</xdr:rowOff>
    </xdr:from>
    <xdr:to>
      <xdr:col>10</xdr:col>
      <xdr:colOff>165100</xdr:colOff>
      <xdr:row>37</xdr:row>
      <xdr:rowOff>12519</xdr:rowOff>
    </xdr:to>
    <xdr:sp macro="" textlink="">
      <xdr:nvSpPr>
        <xdr:cNvPr id="88" name="楕円 87"/>
        <xdr:cNvSpPr/>
      </xdr:nvSpPr>
      <xdr:spPr>
        <a:xfrm>
          <a:off x="1968500" y="625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3646</xdr:rowOff>
    </xdr:from>
    <xdr:ext cx="469744" cy="259045"/>
    <xdr:sp macro="" textlink="">
      <xdr:nvSpPr>
        <xdr:cNvPr id="89" name="テキスト ボックス 88"/>
        <xdr:cNvSpPr txBox="1"/>
      </xdr:nvSpPr>
      <xdr:spPr>
        <a:xfrm>
          <a:off x="1784428" y="634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106861</xdr:rowOff>
    </xdr:from>
    <xdr:to>
      <xdr:col>6</xdr:col>
      <xdr:colOff>38100</xdr:colOff>
      <xdr:row>37</xdr:row>
      <xdr:rowOff>37011</xdr:rowOff>
    </xdr:to>
    <xdr:sp macro="" textlink="">
      <xdr:nvSpPr>
        <xdr:cNvPr id="90" name="楕円 89"/>
        <xdr:cNvSpPr/>
      </xdr:nvSpPr>
      <xdr:spPr>
        <a:xfrm>
          <a:off x="1079500" y="62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28138</xdr:rowOff>
    </xdr:from>
    <xdr:ext cx="469744" cy="259045"/>
    <xdr:sp macro="" textlink="">
      <xdr:nvSpPr>
        <xdr:cNvPr id="91" name="テキスト ボックス 90"/>
        <xdr:cNvSpPr txBox="1"/>
      </xdr:nvSpPr>
      <xdr:spPr>
        <a:xfrm>
          <a:off x="895428" y="63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47876</xdr:rowOff>
    </xdr:from>
    <xdr:to>
      <xdr:col>24</xdr:col>
      <xdr:colOff>62865</xdr:colOff>
      <xdr:row>57</xdr:row>
      <xdr:rowOff>153946</xdr:rowOff>
    </xdr:to>
    <xdr:cxnSp macro="">
      <xdr:nvCxnSpPr>
        <xdr:cNvPr id="113" name="直線コネクタ 112"/>
        <xdr:cNvCxnSpPr/>
      </xdr:nvCxnSpPr>
      <xdr:spPr>
        <a:xfrm flipV="1">
          <a:off x="4633595" y="8620376"/>
          <a:ext cx="1270" cy="13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157773</xdr:rowOff>
    </xdr:from>
    <xdr:ext cx="534377" cy="259045"/>
    <xdr:sp macro="" textlink="">
      <xdr:nvSpPr>
        <xdr:cNvPr id="114" name="総務費最小値テキスト"/>
        <xdr:cNvSpPr txBox="1"/>
      </xdr:nvSpPr>
      <xdr:spPr>
        <a:xfrm>
          <a:off x="4686300" y="993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153946</xdr:rowOff>
    </xdr:from>
    <xdr:to>
      <xdr:col>24</xdr:col>
      <xdr:colOff>152400</xdr:colOff>
      <xdr:row>57</xdr:row>
      <xdr:rowOff>153946</xdr:rowOff>
    </xdr:to>
    <xdr:cxnSp macro="">
      <xdr:nvCxnSpPr>
        <xdr:cNvPr id="115" name="直線コネクタ 114"/>
        <xdr:cNvCxnSpPr/>
      </xdr:nvCxnSpPr>
      <xdr:spPr>
        <a:xfrm>
          <a:off x="4546600" y="992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166003</xdr:rowOff>
    </xdr:from>
    <xdr:ext cx="599010" cy="259045"/>
    <xdr:sp macro="" textlink="">
      <xdr:nvSpPr>
        <xdr:cNvPr id="116" name="総務費最大値テキスト"/>
        <xdr:cNvSpPr txBox="1"/>
      </xdr:nvSpPr>
      <xdr:spPr>
        <a:xfrm>
          <a:off x="4686300" y="839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47876</xdr:rowOff>
    </xdr:from>
    <xdr:to>
      <xdr:col>24</xdr:col>
      <xdr:colOff>152400</xdr:colOff>
      <xdr:row>50</xdr:row>
      <xdr:rowOff>47876</xdr:rowOff>
    </xdr:to>
    <xdr:cxnSp macro="">
      <xdr:nvCxnSpPr>
        <xdr:cNvPr id="117" name="直線コネクタ 116"/>
        <xdr:cNvCxnSpPr/>
      </xdr:nvCxnSpPr>
      <xdr:spPr>
        <a:xfrm>
          <a:off x="4546600" y="862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11254</xdr:rowOff>
    </xdr:from>
    <xdr:to>
      <xdr:col>24</xdr:col>
      <xdr:colOff>63500</xdr:colOff>
      <xdr:row>57</xdr:row>
      <xdr:rowOff>33886</xdr:rowOff>
    </xdr:to>
    <xdr:cxnSp macro="">
      <xdr:nvCxnSpPr>
        <xdr:cNvPr id="118" name="直線コネクタ 117"/>
        <xdr:cNvCxnSpPr/>
      </xdr:nvCxnSpPr>
      <xdr:spPr>
        <a:xfrm>
          <a:off x="3797300" y="9783904"/>
          <a:ext cx="8382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161786</xdr:rowOff>
    </xdr:from>
    <xdr:ext cx="534377" cy="259045"/>
    <xdr:sp macro="" textlink="">
      <xdr:nvSpPr>
        <xdr:cNvPr id="119" name="総務費平均値テキスト"/>
        <xdr:cNvSpPr txBox="1"/>
      </xdr:nvSpPr>
      <xdr:spPr>
        <a:xfrm>
          <a:off x="4686300" y="959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138909</xdr:rowOff>
    </xdr:from>
    <xdr:to>
      <xdr:col>24</xdr:col>
      <xdr:colOff>114300</xdr:colOff>
      <xdr:row>57</xdr:row>
      <xdr:rowOff>69059</xdr:rowOff>
    </xdr:to>
    <xdr:sp macro="" textlink="">
      <xdr:nvSpPr>
        <xdr:cNvPr id="120" name="フローチャート: 判断 119"/>
        <xdr:cNvSpPr/>
      </xdr:nvSpPr>
      <xdr:spPr>
        <a:xfrm>
          <a:off x="4584700" y="974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167146</xdr:rowOff>
    </xdr:from>
    <xdr:to>
      <xdr:col>19</xdr:col>
      <xdr:colOff>177800</xdr:colOff>
      <xdr:row>57</xdr:row>
      <xdr:rowOff>11254</xdr:rowOff>
    </xdr:to>
    <xdr:cxnSp macro="">
      <xdr:nvCxnSpPr>
        <xdr:cNvPr id="121" name="直線コネクタ 120"/>
        <xdr:cNvCxnSpPr/>
      </xdr:nvCxnSpPr>
      <xdr:spPr>
        <a:xfrm>
          <a:off x="2908300" y="9768346"/>
          <a:ext cx="889000" cy="1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130441</xdr:rowOff>
    </xdr:from>
    <xdr:to>
      <xdr:col>20</xdr:col>
      <xdr:colOff>38100</xdr:colOff>
      <xdr:row>57</xdr:row>
      <xdr:rowOff>60591</xdr:rowOff>
    </xdr:to>
    <xdr:sp macro="" textlink="">
      <xdr:nvSpPr>
        <xdr:cNvPr id="122" name="フローチャート: 判断 121"/>
        <xdr:cNvSpPr/>
      </xdr:nvSpPr>
      <xdr:spPr>
        <a:xfrm>
          <a:off x="3746500" y="973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77118</xdr:rowOff>
    </xdr:from>
    <xdr:ext cx="534377" cy="259045"/>
    <xdr:sp macro="" textlink="">
      <xdr:nvSpPr>
        <xdr:cNvPr id="123" name="テキスト ボックス 122"/>
        <xdr:cNvSpPr txBox="1"/>
      </xdr:nvSpPr>
      <xdr:spPr>
        <a:xfrm>
          <a:off x="3530111" y="950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167146</xdr:rowOff>
    </xdr:from>
    <xdr:to>
      <xdr:col>15</xdr:col>
      <xdr:colOff>50800</xdr:colOff>
      <xdr:row>57</xdr:row>
      <xdr:rowOff>43089</xdr:rowOff>
    </xdr:to>
    <xdr:cxnSp macro="">
      <xdr:nvCxnSpPr>
        <xdr:cNvPr id="124" name="直線コネクタ 123"/>
        <xdr:cNvCxnSpPr/>
      </xdr:nvCxnSpPr>
      <xdr:spPr>
        <a:xfrm flipV="1">
          <a:off x="2019300" y="9768346"/>
          <a:ext cx="889000" cy="4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126020</xdr:rowOff>
    </xdr:from>
    <xdr:to>
      <xdr:col>15</xdr:col>
      <xdr:colOff>101600</xdr:colOff>
      <xdr:row>57</xdr:row>
      <xdr:rowOff>56170</xdr:rowOff>
    </xdr:to>
    <xdr:sp macro="" textlink="">
      <xdr:nvSpPr>
        <xdr:cNvPr id="125" name="フローチャート: 判断 124"/>
        <xdr:cNvSpPr/>
      </xdr:nvSpPr>
      <xdr:spPr>
        <a:xfrm>
          <a:off x="2857500" y="972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47297</xdr:rowOff>
    </xdr:from>
    <xdr:ext cx="534377" cy="259045"/>
    <xdr:sp macro="" textlink="">
      <xdr:nvSpPr>
        <xdr:cNvPr id="126" name="テキスト ボックス 125"/>
        <xdr:cNvSpPr txBox="1"/>
      </xdr:nvSpPr>
      <xdr:spPr>
        <a:xfrm>
          <a:off x="2641111" y="981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8589</xdr:rowOff>
    </xdr:from>
    <xdr:to>
      <xdr:col>10</xdr:col>
      <xdr:colOff>114300</xdr:colOff>
      <xdr:row>57</xdr:row>
      <xdr:rowOff>43089</xdr:rowOff>
    </xdr:to>
    <xdr:cxnSp macro="">
      <xdr:nvCxnSpPr>
        <xdr:cNvPr id="127" name="直線コネクタ 126"/>
        <xdr:cNvCxnSpPr/>
      </xdr:nvCxnSpPr>
      <xdr:spPr>
        <a:xfrm>
          <a:off x="1130300" y="9781239"/>
          <a:ext cx="889000" cy="3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92635</xdr:rowOff>
    </xdr:from>
    <xdr:to>
      <xdr:col>10</xdr:col>
      <xdr:colOff>165100</xdr:colOff>
      <xdr:row>57</xdr:row>
      <xdr:rowOff>22785</xdr:rowOff>
    </xdr:to>
    <xdr:sp macro="" textlink="">
      <xdr:nvSpPr>
        <xdr:cNvPr id="128" name="フローチャート: 判断 127"/>
        <xdr:cNvSpPr/>
      </xdr:nvSpPr>
      <xdr:spPr>
        <a:xfrm>
          <a:off x="1968500" y="969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39312</xdr:rowOff>
    </xdr:from>
    <xdr:ext cx="534377" cy="259045"/>
    <xdr:sp macro="" textlink="">
      <xdr:nvSpPr>
        <xdr:cNvPr id="129" name="テキスト ボックス 128"/>
        <xdr:cNvSpPr txBox="1"/>
      </xdr:nvSpPr>
      <xdr:spPr>
        <a:xfrm>
          <a:off x="1752111" y="946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77955</xdr:rowOff>
    </xdr:from>
    <xdr:to>
      <xdr:col>6</xdr:col>
      <xdr:colOff>38100</xdr:colOff>
      <xdr:row>57</xdr:row>
      <xdr:rowOff>8105</xdr:rowOff>
    </xdr:to>
    <xdr:sp macro="" textlink="">
      <xdr:nvSpPr>
        <xdr:cNvPr id="130" name="フローチャート: 判断 129"/>
        <xdr:cNvSpPr/>
      </xdr:nvSpPr>
      <xdr:spPr>
        <a:xfrm>
          <a:off x="1079500" y="967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24632</xdr:rowOff>
    </xdr:from>
    <xdr:ext cx="534377" cy="259045"/>
    <xdr:sp macro="" textlink="">
      <xdr:nvSpPr>
        <xdr:cNvPr id="131" name="テキスト ボックス 130"/>
        <xdr:cNvSpPr txBox="1"/>
      </xdr:nvSpPr>
      <xdr:spPr>
        <a:xfrm>
          <a:off x="863111" y="945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154536</xdr:rowOff>
    </xdr:from>
    <xdr:to>
      <xdr:col>24</xdr:col>
      <xdr:colOff>114300</xdr:colOff>
      <xdr:row>57</xdr:row>
      <xdr:rowOff>84686</xdr:rowOff>
    </xdr:to>
    <xdr:sp macro="" textlink="">
      <xdr:nvSpPr>
        <xdr:cNvPr id="137" name="楕円 136"/>
        <xdr:cNvSpPr/>
      </xdr:nvSpPr>
      <xdr:spPr>
        <a:xfrm>
          <a:off x="4584700" y="975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117336</xdr:rowOff>
    </xdr:from>
    <xdr:ext cx="534377" cy="259045"/>
    <xdr:sp macro="" textlink="">
      <xdr:nvSpPr>
        <xdr:cNvPr id="138" name="総務費該当値テキスト"/>
        <xdr:cNvSpPr txBox="1"/>
      </xdr:nvSpPr>
      <xdr:spPr>
        <a:xfrm>
          <a:off x="4686300" y="971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131904</xdr:rowOff>
    </xdr:from>
    <xdr:to>
      <xdr:col>20</xdr:col>
      <xdr:colOff>38100</xdr:colOff>
      <xdr:row>57</xdr:row>
      <xdr:rowOff>62054</xdr:rowOff>
    </xdr:to>
    <xdr:sp macro="" textlink="">
      <xdr:nvSpPr>
        <xdr:cNvPr id="139" name="楕円 138"/>
        <xdr:cNvSpPr/>
      </xdr:nvSpPr>
      <xdr:spPr>
        <a:xfrm>
          <a:off x="3746500" y="973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53181</xdr:rowOff>
    </xdr:from>
    <xdr:ext cx="534377" cy="259045"/>
    <xdr:sp macro="" textlink="">
      <xdr:nvSpPr>
        <xdr:cNvPr id="140" name="テキスト ボックス 139"/>
        <xdr:cNvSpPr txBox="1"/>
      </xdr:nvSpPr>
      <xdr:spPr>
        <a:xfrm>
          <a:off x="3530111" y="98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116346</xdr:rowOff>
    </xdr:from>
    <xdr:to>
      <xdr:col>15</xdr:col>
      <xdr:colOff>101600</xdr:colOff>
      <xdr:row>57</xdr:row>
      <xdr:rowOff>46496</xdr:rowOff>
    </xdr:to>
    <xdr:sp macro="" textlink="">
      <xdr:nvSpPr>
        <xdr:cNvPr id="141" name="楕円 140"/>
        <xdr:cNvSpPr/>
      </xdr:nvSpPr>
      <xdr:spPr>
        <a:xfrm>
          <a:off x="2857500" y="971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63023</xdr:rowOff>
    </xdr:from>
    <xdr:ext cx="534377" cy="259045"/>
    <xdr:sp macro="" textlink="">
      <xdr:nvSpPr>
        <xdr:cNvPr id="142" name="テキスト ボックス 141"/>
        <xdr:cNvSpPr txBox="1"/>
      </xdr:nvSpPr>
      <xdr:spPr>
        <a:xfrm>
          <a:off x="2641111" y="949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163739</xdr:rowOff>
    </xdr:from>
    <xdr:to>
      <xdr:col>10</xdr:col>
      <xdr:colOff>165100</xdr:colOff>
      <xdr:row>57</xdr:row>
      <xdr:rowOff>93889</xdr:rowOff>
    </xdr:to>
    <xdr:sp macro="" textlink="">
      <xdr:nvSpPr>
        <xdr:cNvPr id="143" name="楕円 142"/>
        <xdr:cNvSpPr/>
      </xdr:nvSpPr>
      <xdr:spPr>
        <a:xfrm>
          <a:off x="1968500" y="976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85016</xdr:rowOff>
    </xdr:from>
    <xdr:ext cx="534377" cy="259045"/>
    <xdr:sp macro="" textlink="">
      <xdr:nvSpPr>
        <xdr:cNvPr id="144" name="テキスト ボックス 143"/>
        <xdr:cNvSpPr txBox="1"/>
      </xdr:nvSpPr>
      <xdr:spPr>
        <a:xfrm>
          <a:off x="1752111" y="985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129239</xdr:rowOff>
    </xdr:from>
    <xdr:to>
      <xdr:col>6</xdr:col>
      <xdr:colOff>38100</xdr:colOff>
      <xdr:row>57</xdr:row>
      <xdr:rowOff>59389</xdr:rowOff>
    </xdr:to>
    <xdr:sp macro="" textlink="">
      <xdr:nvSpPr>
        <xdr:cNvPr id="145" name="楕円 144"/>
        <xdr:cNvSpPr/>
      </xdr:nvSpPr>
      <xdr:spPr>
        <a:xfrm>
          <a:off x="1079500" y="973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50516</xdr:rowOff>
    </xdr:from>
    <xdr:ext cx="534377" cy="259045"/>
    <xdr:sp macro="" textlink="">
      <xdr:nvSpPr>
        <xdr:cNvPr id="146" name="テキスト ボックス 145"/>
        <xdr:cNvSpPr txBox="1"/>
      </xdr:nvSpPr>
      <xdr:spPr>
        <a:xfrm>
          <a:off x="863111" y="982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102877</xdr:rowOff>
    </xdr:from>
    <xdr:to>
      <xdr:col>24</xdr:col>
      <xdr:colOff>62865</xdr:colOff>
      <xdr:row>78</xdr:row>
      <xdr:rowOff>143861</xdr:rowOff>
    </xdr:to>
    <xdr:cxnSp macro="">
      <xdr:nvCxnSpPr>
        <xdr:cNvPr id="171" name="直線コネクタ 170"/>
        <xdr:cNvCxnSpPr/>
      </xdr:nvCxnSpPr>
      <xdr:spPr>
        <a:xfrm flipV="1">
          <a:off x="4633595" y="12104377"/>
          <a:ext cx="1270" cy="141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147688</xdr:rowOff>
    </xdr:from>
    <xdr:ext cx="599010" cy="259045"/>
    <xdr:sp macro="" textlink="">
      <xdr:nvSpPr>
        <xdr:cNvPr id="172" name="民生費最小値テキスト"/>
        <xdr:cNvSpPr txBox="1"/>
      </xdr:nvSpPr>
      <xdr:spPr>
        <a:xfrm>
          <a:off x="4686300" y="135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143861</xdr:rowOff>
    </xdr:from>
    <xdr:to>
      <xdr:col>24</xdr:col>
      <xdr:colOff>152400</xdr:colOff>
      <xdr:row>78</xdr:row>
      <xdr:rowOff>143861</xdr:rowOff>
    </xdr:to>
    <xdr:cxnSp macro="">
      <xdr:nvCxnSpPr>
        <xdr:cNvPr id="173" name="直線コネクタ 172"/>
        <xdr:cNvCxnSpPr/>
      </xdr:nvCxnSpPr>
      <xdr:spPr>
        <a:xfrm>
          <a:off x="4546600" y="13516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49554</xdr:rowOff>
    </xdr:from>
    <xdr:ext cx="599010" cy="259045"/>
    <xdr:sp macro="" textlink="">
      <xdr:nvSpPr>
        <xdr:cNvPr id="174" name="民生費最大値テキスト"/>
        <xdr:cNvSpPr txBox="1"/>
      </xdr:nvSpPr>
      <xdr:spPr>
        <a:xfrm>
          <a:off x="4686300" y="1187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102877</xdr:rowOff>
    </xdr:from>
    <xdr:to>
      <xdr:col>24</xdr:col>
      <xdr:colOff>152400</xdr:colOff>
      <xdr:row>70</xdr:row>
      <xdr:rowOff>102877</xdr:rowOff>
    </xdr:to>
    <xdr:cxnSp macro="">
      <xdr:nvCxnSpPr>
        <xdr:cNvPr id="175" name="直線コネクタ 174"/>
        <xdr:cNvCxnSpPr/>
      </xdr:nvCxnSpPr>
      <xdr:spPr>
        <a:xfrm>
          <a:off x="4546600" y="1210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131738</xdr:rowOff>
    </xdr:from>
    <xdr:to>
      <xdr:col>24</xdr:col>
      <xdr:colOff>63500</xdr:colOff>
      <xdr:row>77</xdr:row>
      <xdr:rowOff>149923</xdr:rowOff>
    </xdr:to>
    <xdr:cxnSp macro="">
      <xdr:nvCxnSpPr>
        <xdr:cNvPr id="176" name="直線コネクタ 175"/>
        <xdr:cNvCxnSpPr/>
      </xdr:nvCxnSpPr>
      <xdr:spPr>
        <a:xfrm flipV="1">
          <a:off x="3797300" y="13333388"/>
          <a:ext cx="838200" cy="1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128027</xdr:rowOff>
    </xdr:from>
    <xdr:ext cx="599010" cy="259045"/>
    <xdr:sp macro="" textlink="">
      <xdr:nvSpPr>
        <xdr:cNvPr id="177" name="民生費平均値テキスト"/>
        <xdr:cNvSpPr txBox="1"/>
      </xdr:nvSpPr>
      <xdr:spPr>
        <a:xfrm>
          <a:off x="4686300" y="13329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149600</xdr:rowOff>
    </xdr:from>
    <xdr:to>
      <xdr:col>24</xdr:col>
      <xdr:colOff>114300</xdr:colOff>
      <xdr:row>78</xdr:row>
      <xdr:rowOff>79750</xdr:rowOff>
    </xdr:to>
    <xdr:sp macro="" textlink="">
      <xdr:nvSpPr>
        <xdr:cNvPr id="178" name="フローチャート: 判断 177"/>
        <xdr:cNvSpPr/>
      </xdr:nvSpPr>
      <xdr:spPr>
        <a:xfrm>
          <a:off x="4584700" y="13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149923</xdr:rowOff>
    </xdr:from>
    <xdr:to>
      <xdr:col>19</xdr:col>
      <xdr:colOff>177800</xdr:colOff>
      <xdr:row>77</xdr:row>
      <xdr:rowOff>163468</xdr:rowOff>
    </xdr:to>
    <xdr:cxnSp macro="">
      <xdr:nvCxnSpPr>
        <xdr:cNvPr id="179" name="直線コネクタ 178"/>
        <xdr:cNvCxnSpPr/>
      </xdr:nvCxnSpPr>
      <xdr:spPr>
        <a:xfrm flipV="1">
          <a:off x="2908300" y="13351573"/>
          <a:ext cx="889000" cy="1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150363</xdr:rowOff>
    </xdr:from>
    <xdr:to>
      <xdr:col>20</xdr:col>
      <xdr:colOff>38100</xdr:colOff>
      <xdr:row>78</xdr:row>
      <xdr:rowOff>80513</xdr:rowOff>
    </xdr:to>
    <xdr:sp macro="" textlink="">
      <xdr:nvSpPr>
        <xdr:cNvPr id="180" name="フローチャート: 判断 179"/>
        <xdr:cNvSpPr/>
      </xdr:nvSpPr>
      <xdr:spPr>
        <a:xfrm>
          <a:off x="37465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71640</xdr:rowOff>
    </xdr:from>
    <xdr:ext cx="599010" cy="259045"/>
    <xdr:sp macro="" textlink="">
      <xdr:nvSpPr>
        <xdr:cNvPr id="181" name="テキスト ボックス 180"/>
        <xdr:cNvSpPr txBox="1"/>
      </xdr:nvSpPr>
      <xdr:spPr>
        <a:xfrm>
          <a:off x="3497795" y="1344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163468</xdr:rowOff>
    </xdr:from>
    <xdr:to>
      <xdr:col>15</xdr:col>
      <xdr:colOff>50800</xdr:colOff>
      <xdr:row>78</xdr:row>
      <xdr:rowOff>33798</xdr:rowOff>
    </xdr:to>
    <xdr:cxnSp macro="">
      <xdr:nvCxnSpPr>
        <xdr:cNvPr id="182" name="直線コネクタ 181"/>
        <xdr:cNvCxnSpPr/>
      </xdr:nvCxnSpPr>
      <xdr:spPr>
        <a:xfrm flipV="1">
          <a:off x="2019300" y="13365118"/>
          <a:ext cx="889000" cy="4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165515</xdr:rowOff>
    </xdr:from>
    <xdr:to>
      <xdr:col>15</xdr:col>
      <xdr:colOff>101600</xdr:colOff>
      <xdr:row>78</xdr:row>
      <xdr:rowOff>95665</xdr:rowOff>
    </xdr:to>
    <xdr:sp macro="" textlink="">
      <xdr:nvSpPr>
        <xdr:cNvPr id="183" name="フローチャート: 判断 182"/>
        <xdr:cNvSpPr/>
      </xdr:nvSpPr>
      <xdr:spPr>
        <a:xfrm>
          <a:off x="2857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86792</xdr:rowOff>
    </xdr:from>
    <xdr:ext cx="599010" cy="259045"/>
    <xdr:sp macro="" textlink="">
      <xdr:nvSpPr>
        <xdr:cNvPr id="184" name="テキスト ボックス 183"/>
        <xdr:cNvSpPr txBox="1"/>
      </xdr:nvSpPr>
      <xdr:spPr>
        <a:xfrm>
          <a:off x="2608795" y="1345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33798</xdr:rowOff>
    </xdr:from>
    <xdr:to>
      <xdr:col>10</xdr:col>
      <xdr:colOff>114300</xdr:colOff>
      <xdr:row>78</xdr:row>
      <xdr:rowOff>69123</xdr:rowOff>
    </xdr:to>
    <xdr:cxnSp macro="">
      <xdr:nvCxnSpPr>
        <xdr:cNvPr id="185" name="直線コネクタ 184"/>
        <xdr:cNvCxnSpPr/>
      </xdr:nvCxnSpPr>
      <xdr:spPr>
        <a:xfrm flipV="1">
          <a:off x="1130300" y="13406898"/>
          <a:ext cx="889000" cy="3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142301</xdr:rowOff>
    </xdr:from>
    <xdr:to>
      <xdr:col>10</xdr:col>
      <xdr:colOff>165100</xdr:colOff>
      <xdr:row>78</xdr:row>
      <xdr:rowOff>72451</xdr:rowOff>
    </xdr:to>
    <xdr:sp macro="" textlink="">
      <xdr:nvSpPr>
        <xdr:cNvPr id="186" name="フローチャート: 判断 185"/>
        <xdr:cNvSpPr/>
      </xdr:nvSpPr>
      <xdr:spPr>
        <a:xfrm>
          <a:off x="1968500" y="1334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88978</xdr:rowOff>
    </xdr:from>
    <xdr:ext cx="599010" cy="259045"/>
    <xdr:sp macro="" textlink="">
      <xdr:nvSpPr>
        <xdr:cNvPr id="187" name="テキスト ボックス 186"/>
        <xdr:cNvSpPr txBox="1"/>
      </xdr:nvSpPr>
      <xdr:spPr>
        <a:xfrm>
          <a:off x="1719795" y="1311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360</xdr:rowOff>
    </xdr:from>
    <xdr:to>
      <xdr:col>6</xdr:col>
      <xdr:colOff>38100</xdr:colOff>
      <xdr:row>78</xdr:row>
      <xdr:rowOff>101960</xdr:rowOff>
    </xdr:to>
    <xdr:sp macro="" textlink="">
      <xdr:nvSpPr>
        <xdr:cNvPr id="188" name="フローチャート: 判断 187"/>
        <xdr:cNvSpPr/>
      </xdr:nvSpPr>
      <xdr:spPr>
        <a:xfrm>
          <a:off x="1079500" y="1337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118487</xdr:rowOff>
    </xdr:from>
    <xdr:ext cx="599010" cy="259045"/>
    <xdr:sp macro="" textlink="">
      <xdr:nvSpPr>
        <xdr:cNvPr id="189" name="テキスト ボックス 188"/>
        <xdr:cNvSpPr txBox="1"/>
      </xdr:nvSpPr>
      <xdr:spPr>
        <a:xfrm>
          <a:off x="830795" y="1314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80938</xdr:rowOff>
    </xdr:from>
    <xdr:to>
      <xdr:col>24</xdr:col>
      <xdr:colOff>114300</xdr:colOff>
      <xdr:row>78</xdr:row>
      <xdr:rowOff>11088</xdr:rowOff>
    </xdr:to>
    <xdr:sp macro="" textlink="">
      <xdr:nvSpPr>
        <xdr:cNvPr id="195" name="楕円 194"/>
        <xdr:cNvSpPr/>
      </xdr:nvSpPr>
      <xdr:spPr>
        <a:xfrm>
          <a:off x="4584700" y="1328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103815</xdr:rowOff>
    </xdr:from>
    <xdr:ext cx="599010" cy="259045"/>
    <xdr:sp macro="" textlink="">
      <xdr:nvSpPr>
        <xdr:cNvPr id="196" name="民生費該当値テキスト"/>
        <xdr:cNvSpPr txBox="1"/>
      </xdr:nvSpPr>
      <xdr:spPr>
        <a:xfrm>
          <a:off x="4686300" y="1313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99123</xdr:rowOff>
    </xdr:from>
    <xdr:to>
      <xdr:col>20</xdr:col>
      <xdr:colOff>38100</xdr:colOff>
      <xdr:row>78</xdr:row>
      <xdr:rowOff>29273</xdr:rowOff>
    </xdr:to>
    <xdr:sp macro="" textlink="">
      <xdr:nvSpPr>
        <xdr:cNvPr id="197" name="楕円 196"/>
        <xdr:cNvSpPr/>
      </xdr:nvSpPr>
      <xdr:spPr>
        <a:xfrm>
          <a:off x="3746500" y="1330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45800</xdr:rowOff>
    </xdr:from>
    <xdr:ext cx="599010" cy="259045"/>
    <xdr:sp macro="" textlink="">
      <xdr:nvSpPr>
        <xdr:cNvPr id="198" name="テキスト ボックス 197"/>
        <xdr:cNvSpPr txBox="1"/>
      </xdr:nvSpPr>
      <xdr:spPr>
        <a:xfrm>
          <a:off x="3497795" y="13076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112668</xdr:rowOff>
    </xdr:from>
    <xdr:to>
      <xdr:col>15</xdr:col>
      <xdr:colOff>101600</xdr:colOff>
      <xdr:row>78</xdr:row>
      <xdr:rowOff>42818</xdr:rowOff>
    </xdr:to>
    <xdr:sp macro="" textlink="">
      <xdr:nvSpPr>
        <xdr:cNvPr id="199" name="楕円 198"/>
        <xdr:cNvSpPr/>
      </xdr:nvSpPr>
      <xdr:spPr>
        <a:xfrm>
          <a:off x="2857500" y="1331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59345</xdr:rowOff>
    </xdr:from>
    <xdr:ext cx="599010" cy="259045"/>
    <xdr:sp macro="" textlink="">
      <xdr:nvSpPr>
        <xdr:cNvPr id="200" name="テキスト ボックス 199"/>
        <xdr:cNvSpPr txBox="1"/>
      </xdr:nvSpPr>
      <xdr:spPr>
        <a:xfrm>
          <a:off x="2608795" y="1308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154448</xdr:rowOff>
    </xdr:from>
    <xdr:to>
      <xdr:col>10</xdr:col>
      <xdr:colOff>165100</xdr:colOff>
      <xdr:row>78</xdr:row>
      <xdr:rowOff>84598</xdr:rowOff>
    </xdr:to>
    <xdr:sp macro="" textlink="">
      <xdr:nvSpPr>
        <xdr:cNvPr id="201" name="楕円 200"/>
        <xdr:cNvSpPr/>
      </xdr:nvSpPr>
      <xdr:spPr>
        <a:xfrm>
          <a:off x="1968500" y="1335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75725</xdr:rowOff>
    </xdr:from>
    <xdr:ext cx="599010" cy="259045"/>
    <xdr:sp macro="" textlink="">
      <xdr:nvSpPr>
        <xdr:cNvPr id="202" name="テキスト ボックス 201"/>
        <xdr:cNvSpPr txBox="1"/>
      </xdr:nvSpPr>
      <xdr:spPr>
        <a:xfrm>
          <a:off x="1719795" y="1344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18323</xdr:rowOff>
    </xdr:from>
    <xdr:to>
      <xdr:col>6</xdr:col>
      <xdr:colOff>38100</xdr:colOff>
      <xdr:row>78</xdr:row>
      <xdr:rowOff>119923</xdr:rowOff>
    </xdr:to>
    <xdr:sp macro="" textlink="">
      <xdr:nvSpPr>
        <xdr:cNvPr id="203" name="楕円 202"/>
        <xdr:cNvSpPr/>
      </xdr:nvSpPr>
      <xdr:spPr>
        <a:xfrm>
          <a:off x="1079500" y="1339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111050</xdr:rowOff>
    </xdr:from>
    <xdr:ext cx="599010" cy="259045"/>
    <xdr:sp macro="" textlink="">
      <xdr:nvSpPr>
        <xdr:cNvPr id="204" name="テキスト ボックス 203"/>
        <xdr:cNvSpPr txBox="1"/>
      </xdr:nvSpPr>
      <xdr:spPr>
        <a:xfrm>
          <a:off x="830795" y="1348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19619</xdr:rowOff>
    </xdr:from>
    <xdr:to>
      <xdr:col>24</xdr:col>
      <xdr:colOff>62865</xdr:colOff>
      <xdr:row>99</xdr:row>
      <xdr:rowOff>79268</xdr:rowOff>
    </xdr:to>
    <xdr:cxnSp macro="">
      <xdr:nvCxnSpPr>
        <xdr:cNvPr id="231" name="直線コネクタ 230"/>
        <xdr:cNvCxnSpPr/>
      </xdr:nvCxnSpPr>
      <xdr:spPr>
        <a:xfrm flipV="1">
          <a:off x="4633595" y="15450119"/>
          <a:ext cx="1270" cy="16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83095</xdr:rowOff>
    </xdr:from>
    <xdr:ext cx="534377" cy="259045"/>
    <xdr:sp macro="" textlink="">
      <xdr:nvSpPr>
        <xdr:cNvPr id="232" name="衛生費最小値テキスト"/>
        <xdr:cNvSpPr txBox="1"/>
      </xdr:nvSpPr>
      <xdr:spPr>
        <a:xfrm>
          <a:off x="4686300" y="1705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79268</xdr:rowOff>
    </xdr:from>
    <xdr:to>
      <xdr:col>24</xdr:col>
      <xdr:colOff>152400</xdr:colOff>
      <xdr:row>99</xdr:row>
      <xdr:rowOff>79268</xdr:rowOff>
    </xdr:to>
    <xdr:cxnSp macro="">
      <xdr:nvCxnSpPr>
        <xdr:cNvPr id="233" name="直線コネクタ 232"/>
        <xdr:cNvCxnSpPr/>
      </xdr:nvCxnSpPr>
      <xdr:spPr>
        <a:xfrm>
          <a:off x="4546600" y="1705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137746</xdr:rowOff>
    </xdr:from>
    <xdr:ext cx="599010" cy="259045"/>
    <xdr:sp macro="" textlink="">
      <xdr:nvSpPr>
        <xdr:cNvPr id="234" name="衛生費最大値テキスト"/>
        <xdr:cNvSpPr txBox="1"/>
      </xdr:nvSpPr>
      <xdr:spPr>
        <a:xfrm>
          <a:off x="4686300" y="1522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19619</xdr:rowOff>
    </xdr:from>
    <xdr:to>
      <xdr:col>24</xdr:col>
      <xdr:colOff>152400</xdr:colOff>
      <xdr:row>90</xdr:row>
      <xdr:rowOff>19619</xdr:rowOff>
    </xdr:to>
    <xdr:cxnSp macro="">
      <xdr:nvCxnSpPr>
        <xdr:cNvPr id="235" name="直線コネクタ 234"/>
        <xdr:cNvCxnSpPr/>
      </xdr:nvCxnSpPr>
      <xdr:spPr>
        <a:xfrm>
          <a:off x="4546600" y="154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63560</xdr:rowOff>
    </xdr:from>
    <xdr:to>
      <xdr:col>24</xdr:col>
      <xdr:colOff>63500</xdr:colOff>
      <xdr:row>94</xdr:row>
      <xdr:rowOff>78338</xdr:rowOff>
    </xdr:to>
    <xdr:cxnSp macro="">
      <xdr:nvCxnSpPr>
        <xdr:cNvPr id="236" name="直線コネクタ 235"/>
        <xdr:cNvCxnSpPr/>
      </xdr:nvCxnSpPr>
      <xdr:spPr>
        <a:xfrm flipV="1">
          <a:off x="3797300" y="16179860"/>
          <a:ext cx="838200" cy="1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40091</xdr:rowOff>
    </xdr:from>
    <xdr:ext cx="534377" cy="259045"/>
    <xdr:sp macro="" textlink="">
      <xdr:nvSpPr>
        <xdr:cNvPr id="237" name="衛生費平均値テキスト"/>
        <xdr:cNvSpPr txBox="1"/>
      </xdr:nvSpPr>
      <xdr:spPr>
        <a:xfrm>
          <a:off x="4686300" y="16670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61664</xdr:rowOff>
    </xdr:from>
    <xdr:to>
      <xdr:col>24</xdr:col>
      <xdr:colOff>114300</xdr:colOff>
      <xdr:row>97</xdr:row>
      <xdr:rowOff>163264</xdr:rowOff>
    </xdr:to>
    <xdr:sp macro="" textlink="">
      <xdr:nvSpPr>
        <xdr:cNvPr id="238" name="フローチャート: 判断 237"/>
        <xdr:cNvSpPr/>
      </xdr:nvSpPr>
      <xdr:spPr>
        <a:xfrm>
          <a:off x="4584700" y="166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78338</xdr:rowOff>
    </xdr:from>
    <xdr:to>
      <xdr:col>19</xdr:col>
      <xdr:colOff>177800</xdr:colOff>
      <xdr:row>95</xdr:row>
      <xdr:rowOff>62303</xdr:rowOff>
    </xdr:to>
    <xdr:cxnSp macro="">
      <xdr:nvCxnSpPr>
        <xdr:cNvPr id="239" name="直線コネクタ 238"/>
        <xdr:cNvCxnSpPr/>
      </xdr:nvCxnSpPr>
      <xdr:spPr>
        <a:xfrm flipV="1">
          <a:off x="2908300" y="16194638"/>
          <a:ext cx="889000" cy="15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48454</xdr:rowOff>
    </xdr:from>
    <xdr:to>
      <xdr:col>20</xdr:col>
      <xdr:colOff>38100</xdr:colOff>
      <xdr:row>97</xdr:row>
      <xdr:rowOff>150054</xdr:rowOff>
    </xdr:to>
    <xdr:sp macro="" textlink="">
      <xdr:nvSpPr>
        <xdr:cNvPr id="240" name="フローチャート: 判断 239"/>
        <xdr:cNvSpPr/>
      </xdr:nvSpPr>
      <xdr:spPr>
        <a:xfrm>
          <a:off x="3746500" y="1667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141181</xdr:rowOff>
    </xdr:from>
    <xdr:ext cx="534377" cy="259045"/>
    <xdr:sp macro="" textlink="">
      <xdr:nvSpPr>
        <xdr:cNvPr id="241" name="テキスト ボックス 240"/>
        <xdr:cNvSpPr txBox="1"/>
      </xdr:nvSpPr>
      <xdr:spPr>
        <a:xfrm>
          <a:off x="3530111" y="1677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62303</xdr:rowOff>
    </xdr:from>
    <xdr:to>
      <xdr:col>15</xdr:col>
      <xdr:colOff>50800</xdr:colOff>
      <xdr:row>95</xdr:row>
      <xdr:rowOff>104153</xdr:rowOff>
    </xdr:to>
    <xdr:cxnSp macro="">
      <xdr:nvCxnSpPr>
        <xdr:cNvPr id="242" name="直線コネクタ 241"/>
        <xdr:cNvCxnSpPr/>
      </xdr:nvCxnSpPr>
      <xdr:spPr>
        <a:xfrm flipV="1">
          <a:off x="2019300" y="16350053"/>
          <a:ext cx="889000" cy="4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165024</xdr:rowOff>
    </xdr:from>
    <xdr:to>
      <xdr:col>15</xdr:col>
      <xdr:colOff>101600</xdr:colOff>
      <xdr:row>97</xdr:row>
      <xdr:rowOff>95174</xdr:rowOff>
    </xdr:to>
    <xdr:sp macro="" textlink="">
      <xdr:nvSpPr>
        <xdr:cNvPr id="243" name="フローチャート: 判断 242"/>
        <xdr:cNvSpPr/>
      </xdr:nvSpPr>
      <xdr:spPr>
        <a:xfrm>
          <a:off x="28575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86301</xdr:rowOff>
    </xdr:from>
    <xdr:ext cx="534377" cy="259045"/>
    <xdr:sp macro="" textlink="">
      <xdr:nvSpPr>
        <xdr:cNvPr id="244" name="テキスト ボックス 243"/>
        <xdr:cNvSpPr txBox="1"/>
      </xdr:nvSpPr>
      <xdr:spPr>
        <a:xfrm>
          <a:off x="2641111" y="167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103174</xdr:rowOff>
    </xdr:from>
    <xdr:to>
      <xdr:col>10</xdr:col>
      <xdr:colOff>114300</xdr:colOff>
      <xdr:row>95</xdr:row>
      <xdr:rowOff>104153</xdr:rowOff>
    </xdr:to>
    <xdr:cxnSp macro="">
      <xdr:nvCxnSpPr>
        <xdr:cNvPr id="245" name="直線コネクタ 244"/>
        <xdr:cNvCxnSpPr/>
      </xdr:nvCxnSpPr>
      <xdr:spPr>
        <a:xfrm>
          <a:off x="1130300" y="16390924"/>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117720</xdr:rowOff>
    </xdr:from>
    <xdr:to>
      <xdr:col>10</xdr:col>
      <xdr:colOff>165100</xdr:colOff>
      <xdr:row>97</xdr:row>
      <xdr:rowOff>47870</xdr:rowOff>
    </xdr:to>
    <xdr:sp macro="" textlink="">
      <xdr:nvSpPr>
        <xdr:cNvPr id="246" name="フローチャート: 判断 245"/>
        <xdr:cNvSpPr/>
      </xdr:nvSpPr>
      <xdr:spPr>
        <a:xfrm>
          <a:off x="1968500" y="16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38997</xdr:rowOff>
    </xdr:from>
    <xdr:ext cx="534377" cy="259045"/>
    <xdr:sp macro="" textlink="">
      <xdr:nvSpPr>
        <xdr:cNvPr id="247" name="テキスト ボックス 246"/>
        <xdr:cNvSpPr txBox="1"/>
      </xdr:nvSpPr>
      <xdr:spPr>
        <a:xfrm>
          <a:off x="1752111" y="1666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133445</xdr:rowOff>
    </xdr:from>
    <xdr:to>
      <xdr:col>6</xdr:col>
      <xdr:colOff>38100</xdr:colOff>
      <xdr:row>97</xdr:row>
      <xdr:rowOff>63595</xdr:rowOff>
    </xdr:to>
    <xdr:sp macro="" textlink="">
      <xdr:nvSpPr>
        <xdr:cNvPr id="248" name="フローチャート: 判断 247"/>
        <xdr:cNvSpPr/>
      </xdr:nvSpPr>
      <xdr:spPr>
        <a:xfrm>
          <a:off x="1079500" y="165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54722</xdr:rowOff>
    </xdr:from>
    <xdr:ext cx="534377" cy="259045"/>
    <xdr:sp macro="" textlink="">
      <xdr:nvSpPr>
        <xdr:cNvPr id="249" name="テキスト ボックス 248"/>
        <xdr:cNvSpPr txBox="1"/>
      </xdr:nvSpPr>
      <xdr:spPr>
        <a:xfrm>
          <a:off x="863111" y="1668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12760</xdr:rowOff>
    </xdr:from>
    <xdr:to>
      <xdr:col>24</xdr:col>
      <xdr:colOff>114300</xdr:colOff>
      <xdr:row>94</xdr:row>
      <xdr:rowOff>114360</xdr:rowOff>
    </xdr:to>
    <xdr:sp macro="" textlink="">
      <xdr:nvSpPr>
        <xdr:cNvPr id="255" name="楕円 254"/>
        <xdr:cNvSpPr/>
      </xdr:nvSpPr>
      <xdr:spPr>
        <a:xfrm>
          <a:off x="4584700" y="1612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35637</xdr:rowOff>
    </xdr:from>
    <xdr:ext cx="534377" cy="259045"/>
    <xdr:sp macro="" textlink="">
      <xdr:nvSpPr>
        <xdr:cNvPr id="256" name="衛生費該当値テキスト"/>
        <xdr:cNvSpPr txBox="1"/>
      </xdr:nvSpPr>
      <xdr:spPr>
        <a:xfrm>
          <a:off x="4686300" y="1598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27538</xdr:rowOff>
    </xdr:from>
    <xdr:to>
      <xdr:col>20</xdr:col>
      <xdr:colOff>38100</xdr:colOff>
      <xdr:row>94</xdr:row>
      <xdr:rowOff>129138</xdr:rowOff>
    </xdr:to>
    <xdr:sp macro="" textlink="">
      <xdr:nvSpPr>
        <xdr:cNvPr id="257" name="楕円 256"/>
        <xdr:cNvSpPr/>
      </xdr:nvSpPr>
      <xdr:spPr>
        <a:xfrm>
          <a:off x="3746500" y="1614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145665</xdr:rowOff>
    </xdr:from>
    <xdr:ext cx="534377" cy="259045"/>
    <xdr:sp macro="" textlink="">
      <xdr:nvSpPr>
        <xdr:cNvPr id="258" name="テキスト ボックス 257"/>
        <xdr:cNvSpPr txBox="1"/>
      </xdr:nvSpPr>
      <xdr:spPr>
        <a:xfrm>
          <a:off x="3530111" y="1591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11503</xdr:rowOff>
    </xdr:from>
    <xdr:to>
      <xdr:col>15</xdr:col>
      <xdr:colOff>101600</xdr:colOff>
      <xdr:row>95</xdr:row>
      <xdr:rowOff>113103</xdr:rowOff>
    </xdr:to>
    <xdr:sp macro="" textlink="">
      <xdr:nvSpPr>
        <xdr:cNvPr id="259" name="楕円 258"/>
        <xdr:cNvSpPr/>
      </xdr:nvSpPr>
      <xdr:spPr>
        <a:xfrm>
          <a:off x="2857500" y="1629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129630</xdr:rowOff>
    </xdr:from>
    <xdr:ext cx="534377" cy="259045"/>
    <xdr:sp macro="" textlink="">
      <xdr:nvSpPr>
        <xdr:cNvPr id="260" name="テキスト ボックス 259"/>
        <xdr:cNvSpPr txBox="1"/>
      </xdr:nvSpPr>
      <xdr:spPr>
        <a:xfrm>
          <a:off x="2641111" y="1607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53353</xdr:rowOff>
    </xdr:from>
    <xdr:to>
      <xdr:col>10</xdr:col>
      <xdr:colOff>165100</xdr:colOff>
      <xdr:row>95</xdr:row>
      <xdr:rowOff>154953</xdr:rowOff>
    </xdr:to>
    <xdr:sp macro="" textlink="">
      <xdr:nvSpPr>
        <xdr:cNvPr id="261" name="楕円 260"/>
        <xdr:cNvSpPr/>
      </xdr:nvSpPr>
      <xdr:spPr>
        <a:xfrm>
          <a:off x="1968500" y="1634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30</xdr:rowOff>
    </xdr:from>
    <xdr:ext cx="534377" cy="259045"/>
    <xdr:sp macro="" textlink="">
      <xdr:nvSpPr>
        <xdr:cNvPr id="262" name="テキスト ボックス 261"/>
        <xdr:cNvSpPr txBox="1"/>
      </xdr:nvSpPr>
      <xdr:spPr>
        <a:xfrm>
          <a:off x="1752111" y="1611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52374</xdr:rowOff>
    </xdr:from>
    <xdr:to>
      <xdr:col>6</xdr:col>
      <xdr:colOff>38100</xdr:colOff>
      <xdr:row>95</xdr:row>
      <xdr:rowOff>153974</xdr:rowOff>
    </xdr:to>
    <xdr:sp macro="" textlink="">
      <xdr:nvSpPr>
        <xdr:cNvPr id="263" name="楕円 262"/>
        <xdr:cNvSpPr/>
      </xdr:nvSpPr>
      <xdr:spPr>
        <a:xfrm>
          <a:off x="1079500" y="1634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170501</xdr:rowOff>
    </xdr:from>
    <xdr:ext cx="534377" cy="259045"/>
    <xdr:sp macro="" textlink="">
      <xdr:nvSpPr>
        <xdr:cNvPr id="264" name="テキスト ボックス 263"/>
        <xdr:cNvSpPr txBox="1"/>
      </xdr:nvSpPr>
      <xdr:spPr>
        <a:xfrm>
          <a:off x="863111" y="1611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93523</xdr:rowOff>
    </xdr:from>
    <xdr:to>
      <xdr:col>54</xdr:col>
      <xdr:colOff>189865</xdr:colOff>
      <xdr:row>38</xdr:row>
      <xdr:rowOff>139700</xdr:rowOff>
    </xdr:to>
    <xdr:cxnSp macro="">
      <xdr:nvCxnSpPr>
        <xdr:cNvPr id="286" name="直線コネクタ 285"/>
        <xdr:cNvCxnSpPr/>
      </xdr:nvCxnSpPr>
      <xdr:spPr>
        <a:xfrm flipV="1">
          <a:off x="10475595" y="5237023"/>
          <a:ext cx="1270" cy="141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40200</xdr:rowOff>
    </xdr:from>
    <xdr:ext cx="469744" cy="259045"/>
    <xdr:sp macro="" textlink="">
      <xdr:nvSpPr>
        <xdr:cNvPr id="289" name="労働費最大値テキスト"/>
        <xdr:cNvSpPr txBox="1"/>
      </xdr:nvSpPr>
      <xdr:spPr>
        <a:xfrm>
          <a:off x="10528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93523</xdr:rowOff>
    </xdr:from>
    <xdr:to>
      <xdr:col>55</xdr:col>
      <xdr:colOff>88900</xdr:colOff>
      <xdr:row>30</xdr:row>
      <xdr:rowOff>93523</xdr:rowOff>
    </xdr:to>
    <xdr:cxnSp macro="">
      <xdr:nvCxnSpPr>
        <xdr:cNvPr id="290" name="直線コネクタ 289"/>
        <xdr:cNvCxnSpPr/>
      </xdr:nvCxnSpPr>
      <xdr:spPr>
        <a:xfrm>
          <a:off x="10388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116611</xdr:rowOff>
    </xdr:from>
    <xdr:to>
      <xdr:col>55</xdr:col>
      <xdr:colOff>0</xdr:colOff>
      <xdr:row>38</xdr:row>
      <xdr:rowOff>129870</xdr:rowOff>
    </xdr:to>
    <xdr:cxnSp macro="">
      <xdr:nvCxnSpPr>
        <xdr:cNvPr id="291" name="直線コネクタ 290"/>
        <xdr:cNvCxnSpPr/>
      </xdr:nvCxnSpPr>
      <xdr:spPr>
        <a:xfrm flipV="1">
          <a:off x="9639300" y="6631711"/>
          <a:ext cx="8382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9136</xdr:rowOff>
    </xdr:from>
    <xdr:ext cx="469744" cy="259045"/>
    <xdr:sp macro="" textlink="">
      <xdr:nvSpPr>
        <xdr:cNvPr id="292" name="労働費平均値テキスト"/>
        <xdr:cNvSpPr txBox="1"/>
      </xdr:nvSpPr>
      <xdr:spPr>
        <a:xfrm>
          <a:off x="10528300" y="6181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157709</xdr:rowOff>
    </xdr:from>
    <xdr:to>
      <xdr:col>55</xdr:col>
      <xdr:colOff>50800</xdr:colOff>
      <xdr:row>37</xdr:row>
      <xdr:rowOff>87859</xdr:rowOff>
    </xdr:to>
    <xdr:sp macro="" textlink="">
      <xdr:nvSpPr>
        <xdr:cNvPr id="293" name="フローチャート: 判断 292"/>
        <xdr:cNvSpPr/>
      </xdr:nvSpPr>
      <xdr:spPr>
        <a:xfrm>
          <a:off x="104267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129870</xdr:rowOff>
    </xdr:from>
    <xdr:to>
      <xdr:col>50</xdr:col>
      <xdr:colOff>114300</xdr:colOff>
      <xdr:row>38</xdr:row>
      <xdr:rowOff>137414</xdr:rowOff>
    </xdr:to>
    <xdr:cxnSp macro="">
      <xdr:nvCxnSpPr>
        <xdr:cNvPr id="294" name="直線コネクタ 293"/>
        <xdr:cNvCxnSpPr/>
      </xdr:nvCxnSpPr>
      <xdr:spPr>
        <a:xfrm flipV="1">
          <a:off x="8750300" y="6644970"/>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156794</xdr:rowOff>
    </xdr:from>
    <xdr:to>
      <xdr:col>50</xdr:col>
      <xdr:colOff>165100</xdr:colOff>
      <xdr:row>37</xdr:row>
      <xdr:rowOff>86944</xdr:rowOff>
    </xdr:to>
    <xdr:sp macro="" textlink="">
      <xdr:nvSpPr>
        <xdr:cNvPr id="295" name="フローチャート: 判断 294"/>
        <xdr:cNvSpPr/>
      </xdr:nvSpPr>
      <xdr:spPr>
        <a:xfrm>
          <a:off x="9588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103471</xdr:rowOff>
    </xdr:from>
    <xdr:ext cx="469744" cy="259045"/>
    <xdr:sp macro="" textlink="">
      <xdr:nvSpPr>
        <xdr:cNvPr id="296" name="テキスト ボックス 295"/>
        <xdr:cNvSpPr txBox="1"/>
      </xdr:nvSpPr>
      <xdr:spPr>
        <a:xfrm>
          <a:off x="9404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137414</xdr:rowOff>
    </xdr:from>
    <xdr:to>
      <xdr:col>45</xdr:col>
      <xdr:colOff>177800</xdr:colOff>
      <xdr:row>38</xdr:row>
      <xdr:rowOff>137414</xdr:rowOff>
    </xdr:to>
    <xdr:cxnSp macro="">
      <xdr:nvCxnSpPr>
        <xdr:cNvPr id="297" name="直線コネクタ 296"/>
        <xdr:cNvCxnSpPr/>
      </xdr:nvCxnSpPr>
      <xdr:spPr>
        <a:xfrm>
          <a:off x="7861300" y="6652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114046</xdr:rowOff>
    </xdr:from>
    <xdr:to>
      <xdr:col>46</xdr:col>
      <xdr:colOff>38100</xdr:colOff>
      <xdr:row>37</xdr:row>
      <xdr:rowOff>44196</xdr:rowOff>
    </xdr:to>
    <xdr:sp macro="" textlink="">
      <xdr:nvSpPr>
        <xdr:cNvPr id="298" name="フローチャート: 判断 297"/>
        <xdr:cNvSpPr/>
      </xdr:nvSpPr>
      <xdr:spPr>
        <a:xfrm>
          <a:off x="8699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60723</xdr:rowOff>
    </xdr:from>
    <xdr:ext cx="469744" cy="259045"/>
    <xdr:sp macro="" textlink="">
      <xdr:nvSpPr>
        <xdr:cNvPr id="299" name="テキスト ボックス 298"/>
        <xdr:cNvSpPr txBox="1"/>
      </xdr:nvSpPr>
      <xdr:spPr>
        <a:xfrm>
          <a:off x="8515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89179</xdr:rowOff>
    </xdr:from>
    <xdr:to>
      <xdr:col>41</xdr:col>
      <xdr:colOff>50800</xdr:colOff>
      <xdr:row>38</xdr:row>
      <xdr:rowOff>137414</xdr:rowOff>
    </xdr:to>
    <xdr:cxnSp macro="">
      <xdr:nvCxnSpPr>
        <xdr:cNvPr id="300" name="直線コネクタ 299"/>
        <xdr:cNvCxnSpPr/>
      </xdr:nvCxnSpPr>
      <xdr:spPr>
        <a:xfrm>
          <a:off x="6972300" y="6604279"/>
          <a:ext cx="889000" cy="4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50724</xdr:rowOff>
    </xdr:from>
    <xdr:to>
      <xdr:col>41</xdr:col>
      <xdr:colOff>101600</xdr:colOff>
      <xdr:row>36</xdr:row>
      <xdr:rowOff>152324</xdr:rowOff>
    </xdr:to>
    <xdr:sp macro="" textlink="">
      <xdr:nvSpPr>
        <xdr:cNvPr id="301" name="フローチャート: 判断 300"/>
        <xdr:cNvSpPr/>
      </xdr:nvSpPr>
      <xdr:spPr>
        <a:xfrm>
          <a:off x="7810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168851</xdr:rowOff>
    </xdr:from>
    <xdr:ext cx="469744" cy="259045"/>
    <xdr:sp macro="" textlink="">
      <xdr:nvSpPr>
        <xdr:cNvPr id="302" name="テキスト ボックス 301"/>
        <xdr:cNvSpPr txBox="1"/>
      </xdr:nvSpPr>
      <xdr:spPr>
        <a:xfrm>
          <a:off x="7626428" y="59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71526</xdr:rowOff>
    </xdr:from>
    <xdr:to>
      <xdr:col>36</xdr:col>
      <xdr:colOff>165100</xdr:colOff>
      <xdr:row>36</xdr:row>
      <xdr:rowOff>1676</xdr:rowOff>
    </xdr:to>
    <xdr:sp macro="" textlink="">
      <xdr:nvSpPr>
        <xdr:cNvPr id="303" name="フローチャート: 判断 302"/>
        <xdr:cNvSpPr/>
      </xdr:nvSpPr>
      <xdr:spPr>
        <a:xfrm>
          <a:off x="6921500" y="607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18203</xdr:rowOff>
    </xdr:from>
    <xdr:ext cx="469744" cy="259045"/>
    <xdr:sp macro="" textlink="">
      <xdr:nvSpPr>
        <xdr:cNvPr id="304" name="テキスト ボックス 303"/>
        <xdr:cNvSpPr txBox="1"/>
      </xdr:nvSpPr>
      <xdr:spPr>
        <a:xfrm>
          <a:off x="6737428" y="58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65811</xdr:rowOff>
    </xdr:from>
    <xdr:to>
      <xdr:col>55</xdr:col>
      <xdr:colOff>50800</xdr:colOff>
      <xdr:row>38</xdr:row>
      <xdr:rowOff>167411</xdr:rowOff>
    </xdr:to>
    <xdr:sp macro="" textlink="">
      <xdr:nvSpPr>
        <xdr:cNvPr id="310" name="楕円 309"/>
        <xdr:cNvSpPr/>
      </xdr:nvSpPr>
      <xdr:spPr>
        <a:xfrm>
          <a:off x="10426700" y="658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152188</xdr:rowOff>
    </xdr:from>
    <xdr:ext cx="378565" cy="259045"/>
    <xdr:sp macro="" textlink="">
      <xdr:nvSpPr>
        <xdr:cNvPr id="311" name="労働費該当値テキスト"/>
        <xdr:cNvSpPr txBox="1"/>
      </xdr:nvSpPr>
      <xdr:spPr>
        <a:xfrm>
          <a:off x="10528300" y="6495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79070</xdr:rowOff>
    </xdr:from>
    <xdr:to>
      <xdr:col>50</xdr:col>
      <xdr:colOff>165100</xdr:colOff>
      <xdr:row>39</xdr:row>
      <xdr:rowOff>9220</xdr:rowOff>
    </xdr:to>
    <xdr:sp macro="" textlink="">
      <xdr:nvSpPr>
        <xdr:cNvPr id="312" name="楕円 311"/>
        <xdr:cNvSpPr/>
      </xdr:nvSpPr>
      <xdr:spPr>
        <a:xfrm>
          <a:off x="9588500" y="65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347</xdr:rowOff>
    </xdr:from>
    <xdr:ext cx="313932" cy="259045"/>
    <xdr:sp macro="" textlink="">
      <xdr:nvSpPr>
        <xdr:cNvPr id="313" name="テキスト ボックス 312"/>
        <xdr:cNvSpPr txBox="1"/>
      </xdr:nvSpPr>
      <xdr:spPr>
        <a:xfrm>
          <a:off x="9482333" y="66868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86614</xdr:rowOff>
    </xdr:from>
    <xdr:to>
      <xdr:col>46</xdr:col>
      <xdr:colOff>38100</xdr:colOff>
      <xdr:row>39</xdr:row>
      <xdr:rowOff>16764</xdr:rowOff>
    </xdr:to>
    <xdr:sp macro="" textlink="">
      <xdr:nvSpPr>
        <xdr:cNvPr id="314" name="楕円 313"/>
        <xdr:cNvSpPr/>
      </xdr:nvSpPr>
      <xdr:spPr>
        <a:xfrm>
          <a:off x="8699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7891</xdr:rowOff>
    </xdr:from>
    <xdr:ext cx="313932" cy="259045"/>
    <xdr:sp macro="" textlink="">
      <xdr:nvSpPr>
        <xdr:cNvPr id="315" name="テキスト ボックス 314"/>
        <xdr:cNvSpPr txBox="1"/>
      </xdr:nvSpPr>
      <xdr:spPr>
        <a:xfrm>
          <a:off x="8593333" y="6694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86614</xdr:rowOff>
    </xdr:from>
    <xdr:to>
      <xdr:col>41</xdr:col>
      <xdr:colOff>101600</xdr:colOff>
      <xdr:row>39</xdr:row>
      <xdr:rowOff>16764</xdr:rowOff>
    </xdr:to>
    <xdr:sp macro="" textlink="">
      <xdr:nvSpPr>
        <xdr:cNvPr id="316" name="楕円 315"/>
        <xdr:cNvSpPr/>
      </xdr:nvSpPr>
      <xdr:spPr>
        <a:xfrm>
          <a:off x="7810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7891</xdr:rowOff>
    </xdr:from>
    <xdr:ext cx="313932" cy="259045"/>
    <xdr:sp macro="" textlink="">
      <xdr:nvSpPr>
        <xdr:cNvPr id="317" name="テキスト ボックス 316"/>
        <xdr:cNvSpPr txBox="1"/>
      </xdr:nvSpPr>
      <xdr:spPr>
        <a:xfrm>
          <a:off x="7704333" y="6694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38379</xdr:rowOff>
    </xdr:from>
    <xdr:to>
      <xdr:col>36</xdr:col>
      <xdr:colOff>165100</xdr:colOff>
      <xdr:row>38</xdr:row>
      <xdr:rowOff>139979</xdr:rowOff>
    </xdr:to>
    <xdr:sp macro="" textlink="">
      <xdr:nvSpPr>
        <xdr:cNvPr id="318" name="楕円 317"/>
        <xdr:cNvSpPr/>
      </xdr:nvSpPr>
      <xdr:spPr>
        <a:xfrm>
          <a:off x="6921500" y="655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131106</xdr:rowOff>
    </xdr:from>
    <xdr:ext cx="378565" cy="259045"/>
    <xdr:sp macro="" textlink="">
      <xdr:nvSpPr>
        <xdr:cNvPr id="319" name="テキスト ボックス 318"/>
        <xdr:cNvSpPr txBox="1"/>
      </xdr:nvSpPr>
      <xdr:spPr>
        <a:xfrm>
          <a:off x="6783017" y="6646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49899</xdr:rowOff>
    </xdr:from>
    <xdr:to>
      <xdr:col>54</xdr:col>
      <xdr:colOff>189865</xdr:colOff>
      <xdr:row>59</xdr:row>
      <xdr:rowOff>16790</xdr:rowOff>
    </xdr:to>
    <xdr:cxnSp macro="">
      <xdr:nvCxnSpPr>
        <xdr:cNvPr id="343" name="直線コネクタ 342"/>
        <xdr:cNvCxnSpPr/>
      </xdr:nvCxnSpPr>
      <xdr:spPr>
        <a:xfrm flipV="1">
          <a:off x="10475595" y="8622399"/>
          <a:ext cx="1270" cy="1509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20617</xdr:rowOff>
    </xdr:from>
    <xdr:ext cx="469744" cy="259045"/>
    <xdr:sp macro="" textlink="">
      <xdr:nvSpPr>
        <xdr:cNvPr id="344" name="農林水産業費最小値テキスト"/>
        <xdr:cNvSpPr txBox="1"/>
      </xdr:nvSpPr>
      <xdr:spPr>
        <a:xfrm>
          <a:off x="10528300" y="101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16790</xdr:rowOff>
    </xdr:from>
    <xdr:to>
      <xdr:col>55</xdr:col>
      <xdr:colOff>88900</xdr:colOff>
      <xdr:row>59</xdr:row>
      <xdr:rowOff>16790</xdr:rowOff>
    </xdr:to>
    <xdr:cxnSp macro="">
      <xdr:nvCxnSpPr>
        <xdr:cNvPr id="345" name="直線コネクタ 344"/>
        <xdr:cNvCxnSpPr/>
      </xdr:nvCxnSpPr>
      <xdr:spPr>
        <a:xfrm>
          <a:off x="10388600" y="1013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168026</xdr:rowOff>
    </xdr:from>
    <xdr:ext cx="534377" cy="259045"/>
    <xdr:sp macro="" textlink="">
      <xdr:nvSpPr>
        <xdr:cNvPr id="346" name="農林水産業費最大値テキスト"/>
        <xdr:cNvSpPr txBox="1"/>
      </xdr:nvSpPr>
      <xdr:spPr>
        <a:xfrm>
          <a:off x="10528300" y="839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49899</xdr:rowOff>
    </xdr:from>
    <xdr:to>
      <xdr:col>55</xdr:col>
      <xdr:colOff>88900</xdr:colOff>
      <xdr:row>50</xdr:row>
      <xdr:rowOff>49899</xdr:rowOff>
    </xdr:to>
    <xdr:cxnSp macro="">
      <xdr:nvCxnSpPr>
        <xdr:cNvPr id="347" name="直線コネクタ 346"/>
        <xdr:cNvCxnSpPr/>
      </xdr:nvCxnSpPr>
      <xdr:spPr>
        <a:xfrm>
          <a:off x="10388600" y="8622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102171</xdr:rowOff>
    </xdr:from>
    <xdr:to>
      <xdr:col>55</xdr:col>
      <xdr:colOff>0</xdr:colOff>
      <xdr:row>54</xdr:row>
      <xdr:rowOff>135528</xdr:rowOff>
    </xdr:to>
    <xdr:cxnSp macro="">
      <xdr:nvCxnSpPr>
        <xdr:cNvPr id="348" name="直線コネクタ 347"/>
        <xdr:cNvCxnSpPr/>
      </xdr:nvCxnSpPr>
      <xdr:spPr>
        <a:xfrm flipV="1">
          <a:off x="9639300" y="9360471"/>
          <a:ext cx="838200" cy="3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103770</xdr:rowOff>
    </xdr:from>
    <xdr:ext cx="534377" cy="259045"/>
    <xdr:sp macro="" textlink="">
      <xdr:nvSpPr>
        <xdr:cNvPr id="349" name="農林水産業費平均値テキスト"/>
        <xdr:cNvSpPr txBox="1"/>
      </xdr:nvSpPr>
      <xdr:spPr>
        <a:xfrm>
          <a:off x="10528300" y="9704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125343</xdr:rowOff>
    </xdr:from>
    <xdr:to>
      <xdr:col>55</xdr:col>
      <xdr:colOff>50800</xdr:colOff>
      <xdr:row>57</xdr:row>
      <xdr:rowOff>55493</xdr:rowOff>
    </xdr:to>
    <xdr:sp macro="" textlink="">
      <xdr:nvSpPr>
        <xdr:cNvPr id="350" name="フローチャート: 判断 349"/>
        <xdr:cNvSpPr/>
      </xdr:nvSpPr>
      <xdr:spPr>
        <a:xfrm>
          <a:off x="104267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135528</xdr:rowOff>
    </xdr:from>
    <xdr:to>
      <xdr:col>50</xdr:col>
      <xdr:colOff>114300</xdr:colOff>
      <xdr:row>55</xdr:row>
      <xdr:rowOff>37611</xdr:rowOff>
    </xdr:to>
    <xdr:cxnSp macro="">
      <xdr:nvCxnSpPr>
        <xdr:cNvPr id="351" name="直線コネクタ 350"/>
        <xdr:cNvCxnSpPr/>
      </xdr:nvCxnSpPr>
      <xdr:spPr>
        <a:xfrm flipV="1">
          <a:off x="8750300" y="9393828"/>
          <a:ext cx="8890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131153</xdr:rowOff>
    </xdr:from>
    <xdr:to>
      <xdr:col>50</xdr:col>
      <xdr:colOff>165100</xdr:colOff>
      <xdr:row>57</xdr:row>
      <xdr:rowOff>61303</xdr:rowOff>
    </xdr:to>
    <xdr:sp macro="" textlink="">
      <xdr:nvSpPr>
        <xdr:cNvPr id="352" name="フローチャート: 判断 351"/>
        <xdr:cNvSpPr/>
      </xdr:nvSpPr>
      <xdr:spPr>
        <a:xfrm>
          <a:off x="9588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52430</xdr:rowOff>
    </xdr:from>
    <xdr:ext cx="534377" cy="259045"/>
    <xdr:sp macro="" textlink="">
      <xdr:nvSpPr>
        <xdr:cNvPr id="353" name="テキスト ボックス 352"/>
        <xdr:cNvSpPr txBox="1"/>
      </xdr:nvSpPr>
      <xdr:spPr>
        <a:xfrm>
          <a:off x="9372111" y="982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24543</xdr:rowOff>
    </xdr:from>
    <xdr:to>
      <xdr:col>45</xdr:col>
      <xdr:colOff>177800</xdr:colOff>
      <xdr:row>55</xdr:row>
      <xdr:rowOff>37611</xdr:rowOff>
    </xdr:to>
    <xdr:cxnSp macro="">
      <xdr:nvCxnSpPr>
        <xdr:cNvPr id="354" name="直線コネクタ 353"/>
        <xdr:cNvCxnSpPr/>
      </xdr:nvCxnSpPr>
      <xdr:spPr>
        <a:xfrm>
          <a:off x="7861300" y="9454293"/>
          <a:ext cx="8890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115532</xdr:rowOff>
    </xdr:from>
    <xdr:to>
      <xdr:col>46</xdr:col>
      <xdr:colOff>38100</xdr:colOff>
      <xdr:row>57</xdr:row>
      <xdr:rowOff>45682</xdr:rowOff>
    </xdr:to>
    <xdr:sp macro="" textlink="">
      <xdr:nvSpPr>
        <xdr:cNvPr id="355" name="フローチャート: 判断 354"/>
        <xdr:cNvSpPr/>
      </xdr:nvSpPr>
      <xdr:spPr>
        <a:xfrm>
          <a:off x="8699500" y="9716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36809</xdr:rowOff>
    </xdr:from>
    <xdr:ext cx="534377" cy="259045"/>
    <xdr:sp macro="" textlink="">
      <xdr:nvSpPr>
        <xdr:cNvPr id="356" name="テキスト ボックス 355"/>
        <xdr:cNvSpPr txBox="1"/>
      </xdr:nvSpPr>
      <xdr:spPr>
        <a:xfrm>
          <a:off x="8483111" y="980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158731</xdr:rowOff>
    </xdr:from>
    <xdr:to>
      <xdr:col>41</xdr:col>
      <xdr:colOff>50800</xdr:colOff>
      <xdr:row>55</xdr:row>
      <xdr:rowOff>24543</xdr:rowOff>
    </xdr:to>
    <xdr:cxnSp macro="">
      <xdr:nvCxnSpPr>
        <xdr:cNvPr id="357" name="直線コネクタ 356"/>
        <xdr:cNvCxnSpPr/>
      </xdr:nvCxnSpPr>
      <xdr:spPr>
        <a:xfrm>
          <a:off x="6972300" y="9417031"/>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140506</xdr:rowOff>
    </xdr:from>
    <xdr:to>
      <xdr:col>41</xdr:col>
      <xdr:colOff>101600</xdr:colOff>
      <xdr:row>56</xdr:row>
      <xdr:rowOff>70656</xdr:rowOff>
    </xdr:to>
    <xdr:sp macro="" textlink="">
      <xdr:nvSpPr>
        <xdr:cNvPr id="358" name="フローチャート: 判断 357"/>
        <xdr:cNvSpPr/>
      </xdr:nvSpPr>
      <xdr:spPr>
        <a:xfrm>
          <a:off x="7810500" y="9570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61783</xdr:rowOff>
    </xdr:from>
    <xdr:ext cx="534377" cy="259045"/>
    <xdr:sp macro="" textlink="">
      <xdr:nvSpPr>
        <xdr:cNvPr id="359" name="テキスト ボックス 358"/>
        <xdr:cNvSpPr txBox="1"/>
      </xdr:nvSpPr>
      <xdr:spPr>
        <a:xfrm>
          <a:off x="7594111" y="966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144450</xdr:rowOff>
    </xdr:from>
    <xdr:to>
      <xdr:col>36</xdr:col>
      <xdr:colOff>165100</xdr:colOff>
      <xdr:row>56</xdr:row>
      <xdr:rowOff>74600</xdr:rowOff>
    </xdr:to>
    <xdr:sp macro="" textlink="">
      <xdr:nvSpPr>
        <xdr:cNvPr id="360" name="フローチャート: 判断 359"/>
        <xdr:cNvSpPr/>
      </xdr:nvSpPr>
      <xdr:spPr>
        <a:xfrm>
          <a:off x="6921500" y="957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65727</xdr:rowOff>
    </xdr:from>
    <xdr:ext cx="534377" cy="259045"/>
    <xdr:sp macro="" textlink="">
      <xdr:nvSpPr>
        <xdr:cNvPr id="361" name="テキスト ボックス 360"/>
        <xdr:cNvSpPr txBox="1"/>
      </xdr:nvSpPr>
      <xdr:spPr>
        <a:xfrm>
          <a:off x="6705111" y="966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51371</xdr:rowOff>
    </xdr:from>
    <xdr:to>
      <xdr:col>55</xdr:col>
      <xdr:colOff>50800</xdr:colOff>
      <xdr:row>54</xdr:row>
      <xdr:rowOff>152971</xdr:rowOff>
    </xdr:to>
    <xdr:sp macro="" textlink="">
      <xdr:nvSpPr>
        <xdr:cNvPr id="367" name="楕円 366"/>
        <xdr:cNvSpPr/>
      </xdr:nvSpPr>
      <xdr:spPr>
        <a:xfrm>
          <a:off x="10426700" y="930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74248</xdr:rowOff>
    </xdr:from>
    <xdr:ext cx="534377" cy="259045"/>
    <xdr:sp macro="" textlink="">
      <xdr:nvSpPr>
        <xdr:cNvPr id="368" name="農林水産業費該当値テキスト"/>
        <xdr:cNvSpPr txBox="1"/>
      </xdr:nvSpPr>
      <xdr:spPr>
        <a:xfrm>
          <a:off x="10528300" y="916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84728</xdr:rowOff>
    </xdr:from>
    <xdr:to>
      <xdr:col>50</xdr:col>
      <xdr:colOff>165100</xdr:colOff>
      <xdr:row>55</xdr:row>
      <xdr:rowOff>14878</xdr:rowOff>
    </xdr:to>
    <xdr:sp macro="" textlink="">
      <xdr:nvSpPr>
        <xdr:cNvPr id="369" name="楕円 368"/>
        <xdr:cNvSpPr/>
      </xdr:nvSpPr>
      <xdr:spPr>
        <a:xfrm>
          <a:off x="9588500" y="934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31405</xdr:rowOff>
    </xdr:from>
    <xdr:ext cx="534377" cy="259045"/>
    <xdr:sp macro="" textlink="">
      <xdr:nvSpPr>
        <xdr:cNvPr id="370" name="テキスト ボックス 369"/>
        <xdr:cNvSpPr txBox="1"/>
      </xdr:nvSpPr>
      <xdr:spPr>
        <a:xfrm>
          <a:off x="9372111" y="911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158261</xdr:rowOff>
    </xdr:from>
    <xdr:to>
      <xdr:col>46</xdr:col>
      <xdr:colOff>38100</xdr:colOff>
      <xdr:row>55</xdr:row>
      <xdr:rowOff>88411</xdr:rowOff>
    </xdr:to>
    <xdr:sp macro="" textlink="">
      <xdr:nvSpPr>
        <xdr:cNvPr id="371" name="楕円 370"/>
        <xdr:cNvSpPr/>
      </xdr:nvSpPr>
      <xdr:spPr>
        <a:xfrm>
          <a:off x="8699500" y="941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104938</xdr:rowOff>
    </xdr:from>
    <xdr:ext cx="534377" cy="259045"/>
    <xdr:sp macro="" textlink="">
      <xdr:nvSpPr>
        <xdr:cNvPr id="372" name="テキスト ボックス 371"/>
        <xdr:cNvSpPr txBox="1"/>
      </xdr:nvSpPr>
      <xdr:spPr>
        <a:xfrm>
          <a:off x="8483111" y="919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145193</xdr:rowOff>
    </xdr:from>
    <xdr:to>
      <xdr:col>41</xdr:col>
      <xdr:colOff>101600</xdr:colOff>
      <xdr:row>55</xdr:row>
      <xdr:rowOff>75343</xdr:rowOff>
    </xdr:to>
    <xdr:sp macro="" textlink="">
      <xdr:nvSpPr>
        <xdr:cNvPr id="373" name="楕円 372"/>
        <xdr:cNvSpPr/>
      </xdr:nvSpPr>
      <xdr:spPr>
        <a:xfrm>
          <a:off x="7810500" y="940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91870</xdr:rowOff>
    </xdr:from>
    <xdr:ext cx="534377" cy="259045"/>
    <xdr:sp macro="" textlink="">
      <xdr:nvSpPr>
        <xdr:cNvPr id="374" name="テキスト ボックス 373"/>
        <xdr:cNvSpPr txBox="1"/>
      </xdr:nvSpPr>
      <xdr:spPr>
        <a:xfrm>
          <a:off x="7594111" y="917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107931</xdr:rowOff>
    </xdr:from>
    <xdr:to>
      <xdr:col>36</xdr:col>
      <xdr:colOff>165100</xdr:colOff>
      <xdr:row>55</xdr:row>
      <xdr:rowOff>38081</xdr:rowOff>
    </xdr:to>
    <xdr:sp macro="" textlink="">
      <xdr:nvSpPr>
        <xdr:cNvPr id="375" name="楕円 374"/>
        <xdr:cNvSpPr/>
      </xdr:nvSpPr>
      <xdr:spPr>
        <a:xfrm>
          <a:off x="6921500" y="936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54608</xdr:rowOff>
    </xdr:from>
    <xdr:ext cx="534377" cy="259045"/>
    <xdr:sp macro="" textlink="">
      <xdr:nvSpPr>
        <xdr:cNvPr id="376" name="テキスト ボックス 375"/>
        <xdr:cNvSpPr txBox="1"/>
      </xdr:nvSpPr>
      <xdr:spPr>
        <a:xfrm>
          <a:off x="6705111" y="914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21089</xdr:rowOff>
    </xdr:from>
    <xdr:to>
      <xdr:col>54</xdr:col>
      <xdr:colOff>189865</xdr:colOff>
      <xdr:row>79</xdr:row>
      <xdr:rowOff>72132</xdr:rowOff>
    </xdr:to>
    <xdr:cxnSp macro="">
      <xdr:nvCxnSpPr>
        <xdr:cNvPr id="402" name="直線コネクタ 401"/>
        <xdr:cNvCxnSpPr/>
      </xdr:nvCxnSpPr>
      <xdr:spPr>
        <a:xfrm flipV="1">
          <a:off x="10475595" y="12194039"/>
          <a:ext cx="1270" cy="142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75959</xdr:rowOff>
    </xdr:from>
    <xdr:ext cx="469744" cy="259045"/>
    <xdr:sp macro="" textlink="">
      <xdr:nvSpPr>
        <xdr:cNvPr id="403" name="商工費最小値テキスト"/>
        <xdr:cNvSpPr txBox="1"/>
      </xdr:nvSpPr>
      <xdr:spPr>
        <a:xfrm>
          <a:off x="10528300" y="1362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72132</xdr:rowOff>
    </xdr:from>
    <xdr:to>
      <xdr:col>55</xdr:col>
      <xdr:colOff>88900</xdr:colOff>
      <xdr:row>79</xdr:row>
      <xdr:rowOff>72132</xdr:rowOff>
    </xdr:to>
    <xdr:cxnSp macro="">
      <xdr:nvCxnSpPr>
        <xdr:cNvPr id="404" name="直線コネクタ 403"/>
        <xdr:cNvCxnSpPr/>
      </xdr:nvCxnSpPr>
      <xdr:spPr>
        <a:xfrm>
          <a:off x="10388600" y="13616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139216</xdr:rowOff>
    </xdr:from>
    <xdr:ext cx="534377" cy="259045"/>
    <xdr:sp macro="" textlink="">
      <xdr:nvSpPr>
        <xdr:cNvPr id="405" name="商工費最大値テキスト"/>
        <xdr:cNvSpPr txBox="1"/>
      </xdr:nvSpPr>
      <xdr:spPr>
        <a:xfrm>
          <a:off x="10528300" y="1196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88,764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21089</xdr:rowOff>
    </xdr:from>
    <xdr:to>
      <xdr:col>55</xdr:col>
      <xdr:colOff>88900</xdr:colOff>
      <xdr:row>71</xdr:row>
      <xdr:rowOff>21089</xdr:rowOff>
    </xdr:to>
    <xdr:cxnSp macro="">
      <xdr:nvCxnSpPr>
        <xdr:cNvPr id="406" name="直線コネクタ 405"/>
        <xdr:cNvCxnSpPr/>
      </xdr:nvCxnSpPr>
      <xdr:spPr>
        <a:xfrm>
          <a:off x="10388600" y="1219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120138</xdr:rowOff>
    </xdr:from>
    <xdr:to>
      <xdr:col>55</xdr:col>
      <xdr:colOff>0</xdr:colOff>
      <xdr:row>77</xdr:row>
      <xdr:rowOff>124205</xdr:rowOff>
    </xdr:to>
    <xdr:cxnSp macro="">
      <xdr:nvCxnSpPr>
        <xdr:cNvPr id="407" name="直線コネクタ 406"/>
        <xdr:cNvCxnSpPr/>
      </xdr:nvCxnSpPr>
      <xdr:spPr>
        <a:xfrm flipV="1">
          <a:off x="9639300" y="13321788"/>
          <a:ext cx="838200" cy="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113634</xdr:rowOff>
    </xdr:from>
    <xdr:ext cx="534377" cy="259045"/>
    <xdr:sp macro="" textlink="">
      <xdr:nvSpPr>
        <xdr:cNvPr id="408" name="商工費平均値テキスト"/>
        <xdr:cNvSpPr txBox="1"/>
      </xdr:nvSpPr>
      <xdr:spPr>
        <a:xfrm>
          <a:off x="10528300" y="13315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135207</xdr:rowOff>
    </xdr:from>
    <xdr:to>
      <xdr:col>55</xdr:col>
      <xdr:colOff>50800</xdr:colOff>
      <xdr:row>78</xdr:row>
      <xdr:rowOff>65357</xdr:rowOff>
    </xdr:to>
    <xdr:sp macro="" textlink="">
      <xdr:nvSpPr>
        <xdr:cNvPr id="409" name="フローチャート: 判断 408"/>
        <xdr:cNvSpPr/>
      </xdr:nvSpPr>
      <xdr:spPr>
        <a:xfrm>
          <a:off x="10426700" y="133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124205</xdr:rowOff>
    </xdr:from>
    <xdr:to>
      <xdr:col>50</xdr:col>
      <xdr:colOff>114300</xdr:colOff>
      <xdr:row>77</xdr:row>
      <xdr:rowOff>147228</xdr:rowOff>
    </xdr:to>
    <xdr:cxnSp macro="">
      <xdr:nvCxnSpPr>
        <xdr:cNvPr id="410" name="直線コネクタ 409"/>
        <xdr:cNvCxnSpPr/>
      </xdr:nvCxnSpPr>
      <xdr:spPr>
        <a:xfrm flipV="1">
          <a:off x="8750300" y="13325855"/>
          <a:ext cx="889000" cy="2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143993</xdr:rowOff>
    </xdr:from>
    <xdr:to>
      <xdr:col>50</xdr:col>
      <xdr:colOff>165100</xdr:colOff>
      <xdr:row>78</xdr:row>
      <xdr:rowOff>74143</xdr:rowOff>
    </xdr:to>
    <xdr:sp macro="" textlink="">
      <xdr:nvSpPr>
        <xdr:cNvPr id="411" name="フローチャート: 判断 410"/>
        <xdr:cNvSpPr/>
      </xdr:nvSpPr>
      <xdr:spPr>
        <a:xfrm>
          <a:off x="9588500" y="1334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65270</xdr:rowOff>
    </xdr:from>
    <xdr:ext cx="534377" cy="259045"/>
    <xdr:sp macro="" textlink="">
      <xdr:nvSpPr>
        <xdr:cNvPr id="412" name="テキスト ボックス 411"/>
        <xdr:cNvSpPr txBox="1"/>
      </xdr:nvSpPr>
      <xdr:spPr>
        <a:xfrm>
          <a:off x="9372111" y="1343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147228</xdr:rowOff>
    </xdr:from>
    <xdr:to>
      <xdr:col>45</xdr:col>
      <xdr:colOff>177800</xdr:colOff>
      <xdr:row>78</xdr:row>
      <xdr:rowOff>16484</xdr:rowOff>
    </xdr:to>
    <xdr:cxnSp macro="">
      <xdr:nvCxnSpPr>
        <xdr:cNvPr id="413" name="直線コネクタ 412"/>
        <xdr:cNvCxnSpPr/>
      </xdr:nvCxnSpPr>
      <xdr:spPr>
        <a:xfrm flipV="1">
          <a:off x="7861300" y="13348878"/>
          <a:ext cx="889000" cy="4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4" name="フローチャート: 判断 413"/>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50460</xdr:rowOff>
    </xdr:from>
    <xdr:ext cx="534377" cy="259045"/>
    <xdr:sp macro="" textlink="">
      <xdr:nvSpPr>
        <xdr:cNvPr id="415" name="テキスト ボックス 414"/>
        <xdr:cNvSpPr txBox="1"/>
      </xdr:nvSpPr>
      <xdr:spPr>
        <a:xfrm>
          <a:off x="8483111" y="1342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16484</xdr:rowOff>
    </xdr:from>
    <xdr:to>
      <xdr:col>41</xdr:col>
      <xdr:colOff>50800</xdr:colOff>
      <xdr:row>78</xdr:row>
      <xdr:rowOff>33058</xdr:rowOff>
    </xdr:to>
    <xdr:cxnSp macro="">
      <xdr:nvCxnSpPr>
        <xdr:cNvPr id="416" name="直線コネクタ 415"/>
        <xdr:cNvCxnSpPr/>
      </xdr:nvCxnSpPr>
      <xdr:spPr>
        <a:xfrm flipV="1">
          <a:off x="6972300" y="13389584"/>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2880</xdr:rowOff>
    </xdr:from>
    <xdr:to>
      <xdr:col>41</xdr:col>
      <xdr:colOff>101600</xdr:colOff>
      <xdr:row>78</xdr:row>
      <xdr:rowOff>104480</xdr:rowOff>
    </xdr:to>
    <xdr:sp macro="" textlink="">
      <xdr:nvSpPr>
        <xdr:cNvPr id="417" name="フローチャート: 判断 416"/>
        <xdr:cNvSpPr/>
      </xdr:nvSpPr>
      <xdr:spPr>
        <a:xfrm>
          <a:off x="7810500" y="1337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95607</xdr:rowOff>
    </xdr:from>
    <xdr:ext cx="534377" cy="259045"/>
    <xdr:sp macro="" textlink="">
      <xdr:nvSpPr>
        <xdr:cNvPr id="418" name="テキスト ボックス 417"/>
        <xdr:cNvSpPr txBox="1"/>
      </xdr:nvSpPr>
      <xdr:spPr>
        <a:xfrm>
          <a:off x="7594111" y="1346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8237</xdr:rowOff>
    </xdr:from>
    <xdr:to>
      <xdr:col>36</xdr:col>
      <xdr:colOff>165100</xdr:colOff>
      <xdr:row>78</xdr:row>
      <xdr:rowOff>109837</xdr:rowOff>
    </xdr:to>
    <xdr:sp macro="" textlink="">
      <xdr:nvSpPr>
        <xdr:cNvPr id="419" name="フローチャート: 判断 418"/>
        <xdr:cNvSpPr/>
      </xdr:nvSpPr>
      <xdr:spPr>
        <a:xfrm>
          <a:off x="6921500" y="1338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100964</xdr:rowOff>
    </xdr:from>
    <xdr:ext cx="534377" cy="259045"/>
    <xdr:sp macro="" textlink="">
      <xdr:nvSpPr>
        <xdr:cNvPr id="420" name="テキスト ボックス 419"/>
        <xdr:cNvSpPr txBox="1"/>
      </xdr:nvSpPr>
      <xdr:spPr>
        <a:xfrm>
          <a:off x="6705111" y="1347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69338</xdr:rowOff>
    </xdr:from>
    <xdr:to>
      <xdr:col>55</xdr:col>
      <xdr:colOff>50800</xdr:colOff>
      <xdr:row>77</xdr:row>
      <xdr:rowOff>170938</xdr:rowOff>
    </xdr:to>
    <xdr:sp macro="" textlink="">
      <xdr:nvSpPr>
        <xdr:cNvPr id="426" name="楕円 425"/>
        <xdr:cNvSpPr/>
      </xdr:nvSpPr>
      <xdr:spPr>
        <a:xfrm>
          <a:off x="10426700" y="1327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92215</xdr:rowOff>
    </xdr:from>
    <xdr:ext cx="534377" cy="259045"/>
    <xdr:sp macro="" textlink="">
      <xdr:nvSpPr>
        <xdr:cNvPr id="427" name="商工費該当値テキスト"/>
        <xdr:cNvSpPr txBox="1"/>
      </xdr:nvSpPr>
      <xdr:spPr>
        <a:xfrm>
          <a:off x="10528300" y="1312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73405</xdr:rowOff>
    </xdr:from>
    <xdr:to>
      <xdr:col>50</xdr:col>
      <xdr:colOff>165100</xdr:colOff>
      <xdr:row>78</xdr:row>
      <xdr:rowOff>3555</xdr:rowOff>
    </xdr:to>
    <xdr:sp macro="" textlink="">
      <xdr:nvSpPr>
        <xdr:cNvPr id="428" name="楕円 427"/>
        <xdr:cNvSpPr/>
      </xdr:nvSpPr>
      <xdr:spPr>
        <a:xfrm>
          <a:off x="9588500" y="1327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20082</xdr:rowOff>
    </xdr:from>
    <xdr:ext cx="534377" cy="259045"/>
    <xdr:sp macro="" textlink="">
      <xdr:nvSpPr>
        <xdr:cNvPr id="429" name="テキスト ボックス 428"/>
        <xdr:cNvSpPr txBox="1"/>
      </xdr:nvSpPr>
      <xdr:spPr>
        <a:xfrm>
          <a:off x="9372111" y="1305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96428</xdr:rowOff>
    </xdr:from>
    <xdr:to>
      <xdr:col>46</xdr:col>
      <xdr:colOff>38100</xdr:colOff>
      <xdr:row>78</xdr:row>
      <xdr:rowOff>26578</xdr:rowOff>
    </xdr:to>
    <xdr:sp macro="" textlink="">
      <xdr:nvSpPr>
        <xdr:cNvPr id="430" name="楕円 429"/>
        <xdr:cNvSpPr/>
      </xdr:nvSpPr>
      <xdr:spPr>
        <a:xfrm>
          <a:off x="8699500" y="1329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43105</xdr:rowOff>
    </xdr:from>
    <xdr:ext cx="534377" cy="259045"/>
    <xdr:sp macro="" textlink="">
      <xdr:nvSpPr>
        <xdr:cNvPr id="431" name="テキスト ボックス 430"/>
        <xdr:cNvSpPr txBox="1"/>
      </xdr:nvSpPr>
      <xdr:spPr>
        <a:xfrm>
          <a:off x="8483111" y="1307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137134</xdr:rowOff>
    </xdr:from>
    <xdr:to>
      <xdr:col>41</xdr:col>
      <xdr:colOff>101600</xdr:colOff>
      <xdr:row>78</xdr:row>
      <xdr:rowOff>67284</xdr:rowOff>
    </xdr:to>
    <xdr:sp macro="" textlink="">
      <xdr:nvSpPr>
        <xdr:cNvPr id="432" name="楕円 431"/>
        <xdr:cNvSpPr/>
      </xdr:nvSpPr>
      <xdr:spPr>
        <a:xfrm>
          <a:off x="7810500" y="1333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83811</xdr:rowOff>
    </xdr:from>
    <xdr:ext cx="534377" cy="259045"/>
    <xdr:sp macro="" textlink="">
      <xdr:nvSpPr>
        <xdr:cNvPr id="433" name="テキスト ボックス 432"/>
        <xdr:cNvSpPr txBox="1"/>
      </xdr:nvSpPr>
      <xdr:spPr>
        <a:xfrm>
          <a:off x="7594111" y="1311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153708</xdr:rowOff>
    </xdr:from>
    <xdr:to>
      <xdr:col>36</xdr:col>
      <xdr:colOff>165100</xdr:colOff>
      <xdr:row>78</xdr:row>
      <xdr:rowOff>83858</xdr:rowOff>
    </xdr:to>
    <xdr:sp macro="" textlink="">
      <xdr:nvSpPr>
        <xdr:cNvPr id="434" name="楕円 433"/>
        <xdr:cNvSpPr/>
      </xdr:nvSpPr>
      <xdr:spPr>
        <a:xfrm>
          <a:off x="6921500" y="133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100385</xdr:rowOff>
    </xdr:from>
    <xdr:ext cx="534377" cy="259045"/>
    <xdr:sp macro="" textlink="">
      <xdr:nvSpPr>
        <xdr:cNvPr id="435" name="テキスト ボックス 434"/>
        <xdr:cNvSpPr txBox="1"/>
      </xdr:nvSpPr>
      <xdr:spPr>
        <a:xfrm>
          <a:off x="6705111" y="1313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156877</xdr:rowOff>
    </xdr:from>
    <xdr:to>
      <xdr:col>54</xdr:col>
      <xdr:colOff>189865</xdr:colOff>
      <xdr:row>99</xdr:row>
      <xdr:rowOff>6023</xdr:rowOff>
    </xdr:to>
    <xdr:cxnSp macro="">
      <xdr:nvCxnSpPr>
        <xdr:cNvPr id="459" name="直線コネクタ 458"/>
        <xdr:cNvCxnSpPr/>
      </xdr:nvCxnSpPr>
      <xdr:spPr>
        <a:xfrm flipV="1">
          <a:off x="10475595" y="15415927"/>
          <a:ext cx="1270" cy="1563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9850</xdr:rowOff>
    </xdr:from>
    <xdr:ext cx="534377" cy="259045"/>
    <xdr:sp macro="" textlink="">
      <xdr:nvSpPr>
        <xdr:cNvPr id="460" name="土木費最小値テキスト"/>
        <xdr:cNvSpPr txBox="1"/>
      </xdr:nvSpPr>
      <xdr:spPr>
        <a:xfrm>
          <a:off x="10528300" y="1698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6023</xdr:rowOff>
    </xdr:from>
    <xdr:to>
      <xdr:col>55</xdr:col>
      <xdr:colOff>88900</xdr:colOff>
      <xdr:row>99</xdr:row>
      <xdr:rowOff>6023</xdr:rowOff>
    </xdr:to>
    <xdr:cxnSp macro="">
      <xdr:nvCxnSpPr>
        <xdr:cNvPr id="461" name="直線コネクタ 460"/>
        <xdr:cNvCxnSpPr/>
      </xdr:nvCxnSpPr>
      <xdr:spPr>
        <a:xfrm>
          <a:off x="10388600" y="1697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103554</xdr:rowOff>
    </xdr:from>
    <xdr:ext cx="599010" cy="259045"/>
    <xdr:sp macro="" textlink="">
      <xdr:nvSpPr>
        <xdr:cNvPr id="462" name="土木費最大値テキスト"/>
        <xdr:cNvSpPr txBox="1"/>
      </xdr:nvSpPr>
      <xdr:spPr>
        <a:xfrm>
          <a:off x="10528300" y="1519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840,983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156877</xdr:rowOff>
    </xdr:from>
    <xdr:to>
      <xdr:col>55</xdr:col>
      <xdr:colOff>88900</xdr:colOff>
      <xdr:row>89</xdr:row>
      <xdr:rowOff>156877</xdr:rowOff>
    </xdr:to>
    <xdr:cxnSp macro="">
      <xdr:nvCxnSpPr>
        <xdr:cNvPr id="463" name="直線コネクタ 462"/>
        <xdr:cNvCxnSpPr/>
      </xdr:nvCxnSpPr>
      <xdr:spPr>
        <a:xfrm>
          <a:off x="10388600" y="1541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94931</xdr:rowOff>
    </xdr:from>
    <xdr:to>
      <xdr:col>55</xdr:col>
      <xdr:colOff>0</xdr:colOff>
      <xdr:row>98</xdr:row>
      <xdr:rowOff>112702</xdr:rowOff>
    </xdr:to>
    <xdr:cxnSp macro="">
      <xdr:nvCxnSpPr>
        <xdr:cNvPr id="464" name="直線コネクタ 463"/>
        <xdr:cNvCxnSpPr/>
      </xdr:nvCxnSpPr>
      <xdr:spPr>
        <a:xfrm flipV="1">
          <a:off x="9639300" y="16897031"/>
          <a:ext cx="838200" cy="1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34120</xdr:rowOff>
    </xdr:from>
    <xdr:ext cx="534377" cy="259045"/>
    <xdr:sp macro="" textlink="">
      <xdr:nvSpPr>
        <xdr:cNvPr id="465" name="土木費平均値テキスト"/>
        <xdr:cNvSpPr txBox="1"/>
      </xdr:nvSpPr>
      <xdr:spPr>
        <a:xfrm>
          <a:off x="10528300" y="16836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55693</xdr:rowOff>
    </xdr:from>
    <xdr:to>
      <xdr:col>55</xdr:col>
      <xdr:colOff>50800</xdr:colOff>
      <xdr:row>98</xdr:row>
      <xdr:rowOff>157293</xdr:rowOff>
    </xdr:to>
    <xdr:sp macro="" textlink="">
      <xdr:nvSpPr>
        <xdr:cNvPr id="466" name="フローチャート: 判断 465"/>
        <xdr:cNvSpPr/>
      </xdr:nvSpPr>
      <xdr:spPr>
        <a:xfrm>
          <a:off x="10426700" y="168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109511</xdr:rowOff>
    </xdr:from>
    <xdr:to>
      <xdr:col>50</xdr:col>
      <xdr:colOff>114300</xdr:colOff>
      <xdr:row>98</xdr:row>
      <xdr:rowOff>112702</xdr:rowOff>
    </xdr:to>
    <xdr:cxnSp macro="">
      <xdr:nvCxnSpPr>
        <xdr:cNvPr id="467" name="直線コネクタ 466"/>
        <xdr:cNvCxnSpPr/>
      </xdr:nvCxnSpPr>
      <xdr:spPr>
        <a:xfrm>
          <a:off x="8750300" y="16911611"/>
          <a:ext cx="889000" cy="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67495</xdr:rowOff>
    </xdr:from>
    <xdr:to>
      <xdr:col>50</xdr:col>
      <xdr:colOff>165100</xdr:colOff>
      <xdr:row>98</xdr:row>
      <xdr:rowOff>169095</xdr:rowOff>
    </xdr:to>
    <xdr:sp macro="" textlink="">
      <xdr:nvSpPr>
        <xdr:cNvPr id="468" name="フローチャート: 判断 467"/>
        <xdr:cNvSpPr/>
      </xdr:nvSpPr>
      <xdr:spPr>
        <a:xfrm>
          <a:off x="9588500" y="168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160222</xdr:rowOff>
    </xdr:from>
    <xdr:ext cx="534377" cy="259045"/>
    <xdr:sp macro="" textlink="">
      <xdr:nvSpPr>
        <xdr:cNvPr id="469" name="テキスト ボックス 468"/>
        <xdr:cNvSpPr txBox="1"/>
      </xdr:nvSpPr>
      <xdr:spPr>
        <a:xfrm>
          <a:off x="9372111" y="1696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109511</xdr:rowOff>
    </xdr:from>
    <xdr:to>
      <xdr:col>45</xdr:col>
      <xdr:colOff>177800</xdr:colOff>
      <xdr:row>98</xdr:row>
      <xdr:rowOff>121096</xdr:rowOff>
    </xdr:to>
    <xdr:cxnSp macro="">
      <xdr:nvCxnSpPr>
        <xdr:cNvPr id="470" name="直線コネクタ 469"/>
        <xdr:cNvCxnSpPr/>
      </xdr:nvCxnSpPr>
      <xdr:spPr>
        <a:xfrm flipV="1">
          <a:off x="7861300" y="16911611"/>
          <a:ext cx="889000" cy="1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51502</xdr:rowOff>
    </xdr:from>
    <xdr:to>
      <xdr:col>46</xdr:col>
      <xdr:colOff>38100</xdr:colOff>
      <xdr:row>98</xdr:row>
      <xdr:rowOff>153102</xdr:rowOff>
    </xdr:to>
    <xdr:sp macro="" textlink="">
      <xdr:nvSpPr>
        <xdr:cNvPr id="471" name="フローチャート: 判断 470"/>
        <xdr:cNvSpPr/>
      </xdr:nvSpPr>
      <xdr:spPr>
        <a:xfrm>
          <a:off x="8699500" y="1685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169629</xdr:rowOff>
    </xdr:from>
    <xdr:ext cx="534377" cy="259045"/>
    <xdr:sp macro="" textlink="">
      <xdr:nvSpPr>
        <xdr:cNvPr id="472" name="テキスト ボックス 471"/>
        <xdr:cNvSpPr txBox="1"/>
      </xdr:nvSpPr>
      <xdr:spPr>
        <a:xfrm>
          <a:off x="8483111" y="1662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114889</xdr:rowOff>
    </xdr:from>
    <xdr:to>
      <xdr:col>41</xdr:col>
      <xdr:colOff>50800</xdr:colOff>
      <xdr:row>98</xdr:row>
      <xdr:rowOff>121096</xdr:rowOff>
    </xdr:to>
    <xdr:cxnSp macro="">
      <xdr:nvCxnSpPr>
        <xdr:cNvPr id="473" name="直線コネクタ 472"/>
        <xdr:cNvCxnSpPr/>
      </xdr:nvCxnSpPr>
      <xdr:spPr>
        <a:xfrm>
          <a:off x="6972300" y="16916989"/>
          <a:ext cx="889000" cy="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62350</xdr:rowOff>
    </xdr:from>
    <xdr:to>
      <xdr:col>41</xdr:col>
      <xdr:colOff>101600</xdr:colOff>
      <xdr:row>98</xdr:row>
      <xdr:rowOff>163950</xdr:rowOff>
    </xdr:to>
    <xdr:sp macro="" textlink="">
      <xdr:nvSpPr>
        <xdr:cNvPr id="474" name="フローチャート: 判断 473"/>
        <xdr:cNvSpPr/>
      </xdr:nvSpPr>
      <xdr:spPr>
        <a:xfrm>
          <a:off x="7810500" y="1686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9027</xdr:rowOff>
    </xdr:from>
    <xdr:ext cx="534377" cy="259045"/>
    <xdr:sp macro="" textlink="">
      <xdr:nvSpPr>
        <xdr:cNvPr id="475" name="テキスト ボックス 474"/>
        <xdr:cNvSpPr txBox="1"/>
      </xdr:nvSpPr>
      <xdr:spPr>
        <a:xfrm>
          <a:off x="7594111" y="1663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57114</xdr:rowOff>
    </xdr:from>
    <xdr:to>
      <xdr:col>36</xdr:col>
      <xdr:colOff>165100</xdr:colOff>
      <xdr:row>98</xdr:row>
      <xdr:rowOff>158714</xdr:rowOff>
    </xdr:to>
    <xdr:sp macro="" textlink="">
      <xdr:nvSpPr>
        <xdr:cNvPr id="476" name="フローチャート: 判断 475"/>
        <xdr:cNvSpPr/>
      </xdr:nvSpPr>
      <xdr:spPr>
        <a:xfrm>
          <a:off x="6921500" y="1685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3791</xdr:rowOff>
    </xdr:from>
    <xdr:ext cx="534377" cy="259045"/>
    <xdr:sp macro="" textlink="">
      <xdr:nvSpPr>
        <xdr:cNvPr id="477" name="テキスト ボックス 476"/>
        <xdr:cNvSpPr txBox="1"/>
      </xdr:nvSpPr>
      <xdr:spPr>
        <a:xfrm>
          <a:off x="6705111" y="1663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44131</xdr:rowOff>
    </xdr:from>
    <xdr:to>
      <xdr:col>55</xdr:col>
      <xdr:colOff>50800</xdr:colOff>
      <xdr:row>98</xdr:row>
      <xdr:rowOff>145731</xdr:rowOff>
    </xdr:to>
    <xdr:sp macro="" textlink="">
      <xdr:nvSpPr>
        <xdr:cNvPr id="483" name="楕円 482"/>
        <xdr:cNvSpPr/>
      </xdr:nvSpPr>
      <xdr:spPr>
        <a:xfrm>
          <a:off x="10426700" y="1684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3508</xdr:rowOff>
    </xdr:from>
    <xdr:ext cx="534377" cy="259045"/>
    <xdr:sp macro="" textlink="">
      <xdr:nvSpPr>
        <xdr:cNvPr id="484" name="土木費該当値テキスト"/>
        <xdr:cNvSpPr txBox="1"/>
      </xdr:nvSpPr>
      <xdr:spPr>
        <a:xfrm>
          <a:off x="10528300" y="1663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61902</xdr:rowOff>
    </xdr:from>
    <xdr:to>
      <xdr:col>50</xdr:col>
      <xdr:colOff>165100</xdr:colOff>
      <xdr:row>98</xdr:row>
      <xdr:rowOff>163502</xdr:rowOff>
    </xdr:to>
    <xdr:sp macro="" textlink="">
      <xdr:nvSpPr>
        <xdr:cNvPr id="485" name="楕円 484"/>
        <xdr:cNvSpPr/>
      </xdr:nvSpPr>
      <xdr:spPr>
        <a:xfrm>
          <a:off x="9588500" y="1686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8579</xdr:rowOff>
    </xdr:from>
    <xdr:ext cx="534377" cy="259045"/>
    <xdr:sp macro="" textlink="">
      <xdr:nvSpPr>
        <xdr:cNvPr id="486" name="テキスト ボックス 485"/>
        <xdr:cNvSpPr txBox="1"/>
      </xdr:nvSpPr>
      <xdr:spPr>
        <a:xfrm>
          <a:off x="9372111" y="1663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58711</xdr:rowOff>
    </xdr:from>
    <xdr:to>
      <xdr:col>46</xdr:col>
      <xdr:colOff>38100</xdr:colOff>
      <xdr:row>98</xdr:row>
      <xdr:rowOff>160311</xdr:rowOff>
    </xdr:to>
    <xdr:sp macro="" textlink="">
      <xdr:nvSpPr>
        <xdr:cNvPr id="487" name="楕円 486"/>
        <xdr:cNvSpPr/>
      </xdr:nvSpPr>
      <xdr:spPr>
        <a:xfrm>
          <a:off x="8699500" y="1686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151438</xdr:rowOff>
    </xdr:from>
    <xdr:ext cx="534377" cy="259045"/>
    <xdr:sp macro="" textlink="">
      <xdr:nvSpPr>
        <xdr:cNvPr id="488" name="テキスト ボックス 487"/>
        <xdr:cNvSpPr txBox="1"/>
      </xdr:nvSpPr>
      <xdr:spPr>
        <a:xfrm>
          <a:off x="8483111" y="1695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70296</xdr:rowOff>
    </xdr:from>
    <xdr:to>
      <xdr:col>41</xdr:col>
      <xdr:colOff>101600</xdr:colOff>
      <xdr:row>99</xdr:row>
      <xdr:rowOff>446</xdr:rowOff>
    </xdr:to>
    <xdr:sp macro="" textlink="">
      <xdr:nvSpPr>
        <xdr:cNvPr id="489" name="楕円 488"/>
        <xdr:cNvSpPr/>
      </xdr:nvSpPr>
      <xdr:spPr>
        <a:xfrm>
          <a:off x="7810500" y="1687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163023</xdr:rowOff>
    </xdr:from>
    <xdr:ext cx="534377" cy="259045"/>
    <xdr:sp macro="" textlink="">
      <xdr:nvSpPr>
        <xdr:cNvPr id="490" name="テキスト ボックス 489"/>
        <xdr:cNvSpPr txBox="1"/>
      </xdr:nvSpPr>
      <xdr:spPr>
        <a:xfrm>
          <a:off x="7594111" y="1696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64089</xdr:rowOff>
    </xdr:from>
    <xdr:to>
      <xdr:col>36</xdr:col>
      <xdr:colOff>165100</xdr:colOff>
      <xdr:row>98</xdr:row>
      <xdr:rowOff>165689</xdr:rowOff>
    </xdr:to>
    <xdr:sp macro="" textlink="">
      <xdr:nvSpPr>
        <xdr:cNvPr id="491" name="楕円 490"/>
        <xdr:cNvSpPr/>
      </xdr:nvSpPr>
      <xdr:spPr>
        <a:xfrm>
          <a:off x="6921500" y="168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156816</xdr:rowOff>
    </xdr:from>
    <xdr:ext cx="534377" cy="259045"/>
    <xdr:sp macro="" textlink="">
      <xdr:nvSpPr>
        <xdr:cNvPr id="492" name="テキスト ボックス 491"/>
        <xdr:cNvSpPr txBox="1"/>
      </xdr:nvSpPr>
      <xdr:spPr>
        <a:xfrm>
          <a:off x="6705111" y="1695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76607</xdr:rowOff>
    </xdr:from>
    <xdr:to>
      <xdr:col>85</xdr:col>
      <xdr:colOff>126364</xdr:colOff>
      <xdr:row>39</xdr:row>
      <xdr:rowOff>54928</xdr:rowOff>
    </xdr:to>
    <xdr:cxnSp macro="">
      <xdr:nvCxnSpPr>
        <xdr:cNvPr id="517" name="直線コネクタ 516"/>
        <xdr:cNvCxnSpPr/>
      </xdr:nvCxnSpPr>
      <xdr:spPr>
        <a:xfrm flipV="1">
          <a:off x="16317595" y="5220107"/>
          <a:ext cx="1269" cy="1521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58755</xdr:rowOff>
    </xdr:from>
    <xdr:ext cx="469744" cy="259045"/>
    <xdr:sp macro="" textlink="">
      <xdr:nvSpPr>
        <xdr:cNvPr id="518" name="消防費最小値テキスト"/>
        <xdr:cNvSpPr txBox="1"/>
      </xdr:nvSpPr>
      <xdr:spPr>
        <a:xfrm>
          <a:off x="16370300" y="674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54928</xdr:rowOff>
    </xdr:from>
    <xdr:to>
      <xdr:col>86</xdr:col>
      <xdr:colOff>25400</xdr:colOff>
      <xdr:row>39</xdr:row>
      <xdr:rowOff>54928</xdr:rowOff>
    </xdr:to>
    <xdr:cxnSp macro="">
      <xdr:nvCxnSpPr>
        <xdr:cNvPr id="519" name="直線コネクタ 518"/>
        <xdr:cNvCxnSpPr/>
      </xdr:nvCxnSpPr>
      <xdr:spPr>
        <a:xfrm>
          <a:off x="16230600" y="674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23284</xdr:rowOff>
    </xdr:from>
    <xdr:ext cx="534377" cy="259045"/>
    <xdr:sp macro="" textlink="">
      <xdr:nvSpPr>
        <xdr:cNvPr id="520" name="消防費最大値テキスト"/>
        <xdr:cNvSpPr txBox="1"/>
      </xdr:nvSpPr>
      <xdr:spPr>
        <a:xfrm>
          <a:off x="16370300" y="499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76607</xdr:rowOff>
    </xdr:from>
    <xdr:to>
      <xdr:col>86</xdr:col>
      <xdr:colOff>25400</xdr:colOff>
      <xdr:row>30</xdr:row>
      <xdr:rowOff>76607</xdr:rowOff>
    </xdr:to>
    <xdr:cxnSp macro="">
      <xdr:nvCxnSpPr>
        <xdr:cNvPr id="521" name="直線コネクタ 520"/>
        <xdr:cNvCxnSpPr/>
      </xdr:nvCxnSpPr>
      <xdr:spPr>
        <a:xfrm>
          <a:off x="16230600" y="522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67158</xdr:rowOff>
    </xdr:from>
    <xdr:to>
      <xdr:col>85</xdr:col>
      <xdr:colOff>127000</xdr:colOff>
      <xdr:row>35</xdr:row>
      <xdr:rowOff>140729</xdr:rowOff>
    </xdr:to>
    <xdr:cxnSp macro="">
      <xdr:nvCxnSpPr>
        <xdr:cNvPr id="522" name="直線コネクタ 521"/>
        <xdr:cNvCxnSpPr/>
      </xdr:nvCxnSpPr>
      <xdr:spPr>
        <a:xfrm>
          <a:off x="15481300" y="6067908"/>
          <a:ext cx="838200" cy="7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119334</xdr:rowOff>
    </xdr:from>
    <xdr:ext cx="534377" cy="259045"/>
    <xdr:sp macro="" textlink="">
      <xdr:nvSpPr>
        <xdr:cNvPr id="523" name="消防費平均値テキスト"/>
        <xdr:cNvSpPr txBox="1"/>
      </xdr:nvSpPr>
      <xdr:spPr>
        <a:xfrm>
          <a:off x="16370300" y="629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140907</xdr:rowOff>
    </xdr:from>
    <xdr:to>
      <xdr:col>85</xdr:col>
      <xdr:colOff>177800</xdr:colOff>
      <xdr:row>37</xdr:row>
      <xdr:rowOff>71057</xdr:rowOff>
    </xdr:to>
    <xdr:sp macro="" textlink="">
      <xdr:nvSpPr>
        <xdr:cNvPr id="524" name="フローチャート: 判断 523"/>
        <xdr:cNvSpPr/>
      </xdr:nvSpPr>
      <xdr:spPr>
        <a:xfrm>
          <a:off x="162687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136728</xdr:rowOff>
    </xdr:from>
    <xdr:to>
      <xdr:col>81</xdr:col>
      <xdr:colOff>50800</xdr:colOff>
      <xdr:row>35</xdr:row>
      <xdr:rowOff>67158</xdr:rowOff>
    </xdr:to>
    <xdr:cxnSp macro="">
      <xdr:nvCxnSpPr>
        <xdr:cNvPr id="525" name="直線コネクタ 524"/>
        <xdr:cNvCxnSpPr/>
      </xdr:nvCxnSpPr>
      <xdr:spPr>
        <a:xfrm>
          <a:off x="14592300" y="5794578"/>
          <a:ext cx="889000" cy="27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142507</xdr:rowOff>
    </xdr:from>
    <xdr:to>
      <xdr:col>81</xdr:col>
      <xdr:colOff>101600</xdr:colOff>
      <xdr:row>37</xdr:row>
      <xdr:rowOff>72657</xdr:rowOff>
    </xdr:to>
    <xdr:sp macro="" textlink="">
      <xdr:nvSpPr>
        <xdr:cNvPr id="526" name="フローチャート: 判断 525"/>
        <xdr:cNvSpPr/>
      </xdr:nvSpPr>
      <xdr:spPr>
        <a:xfrm>
          <a:off x="15430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63784</xdr:rowOff>
    </xdr:from>
    <xdr:ext cx="534377" cy="259045"/>
    <xdr:sp macro="" textlink="">
      <xdr:nvSpPr>
        <xdr:cNvPr id="527" name="テキスト ボックス 526"/>
        <xdr:cNvSpPr txBox="1"/>
      </xdr:nvSpPr>
      <xdr:spPr>
        <a:xfrm>
          <a:off x="15214111" y="64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136728</xdr:rowOff>
    </xdr:from>
    <xdr:to>
      <xdr:col>76</xdr:col>
      <xdr:colOff>114300</xdr:colOff>
      <xdr:row>35</xdr:row>
      <xdr:rowOff>33858</xdr:rowOff>
    </xdr:to>
    <xdr:cxnSp macro="">
      <xdr:nvCxnSpPr>
        <xdr:cNvPr id="528" name="直線コネクタ 527"/>
        <xdr:cNvCxnSpPr/>
      </xdr:nvCxnSpPr>
      <xdr:spPr>
        <a:xfrm flipV="1">
          <a:off x="13703300" y="5794578"/>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74003</xdr:rowOff>
    </xdr:from>
    <xdr:to>
      <xdr:col>76</xdr:col>
      <xdr:colOff>165100</xdr:colOff>
      <xdr:row>37</xdr:row>
      <xdr:rowOff>4153</xdr:rowOff>
    </xdr:to>
    <xdr:sp macro="" textlink="">
      <xdr:nvSpPr>
        <xdr:cNvPr id="529" name="フローチャート: 判断 528"/>
        <xdr:cNvSpPr/>
      </xdr:nvSpPr>
      <xdr:spPr>
        <a:xfrm>
          <a:off x="145415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166730</xdr:rowOff>
    </xdr:from>
    <xdr:ext cx="534377" cy="259045"/>
    <xdr:sp macro="" textlink="">
      <xdr:nvSpPr>
        <xdr:cNvPr id="530" name="テキスト ボックス 529"/>
        <xdr:cNvSpPr txBox="1"/>
      </xdr:nvSpPr>
      <xdr:spPr>
        <a:xfrm>
          <a:off x="14325111" y="633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33858</xdr:rowOff>
    </xdr:from>
    <xdr:to>
      <xdr:col>71</xdr:col>
      <xdr:colOff>177800</xdr:colOff>
      <xdr:row>36</xdr:row>
      <xdr:rowOff>108725</xdr:rowOff>
    </xdr:to>
    <xdr:cxnSp macro="">
      <xdr:nvCxnSpPr>
        <xdr:cNvPr id="531" name="直線コネクタ 530"/>
        <xdr:cNvCxnSpPr/>
      </xdr:nvCxnSpPr>
      <xdr:spPr>
        <a:xfrm flipV="1">
          <a:off x="12814300" y="6034608"/>
          <a:ext cx="889000" cy="24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113893</xdr:rowOff>
    </xdr:from>
    <xdr:to>
      <xdr:col>72</xdr:col>
      <xdr:colOff>38100</xdr:colOff>
      <xdr:row>36</xdr:row>
      <xdr:rowOff>44043</xdr:rowOff>
    </xdr:to>
    <xdr:sp macro="" textlink="">
      <xdr:nvSpPr>
        <xdr:cNvPr id="532" name="フローチャート: 判断 531"/>
        <xdr:cNvSpPr/>
      </xdr:nvSpPr>
      <xdr:spPr>
        <a:xfrm>
          <a:off x="13652500" y="611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35170</xdr:rowOff>
    </xdr:from>
    <xdr:ext cx="534377" cy="259045"/>
    <xdr:sp macro="" textlink="">
      <xdr:nvSpPr>
        <xdr:cNvPr id="533" name="テキスト ボックス 532"/>
        <xdr:cNvSpPr txBox="1"/>
      </xdr:nvSpPr>
      <xdr:spPr>
        <a:xfrm>
          <a:off x="13436111" y="62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136525</xdr:rowOff>
    </xdr:from>
    <xdr:to>
      <xdr:col>67</xdr:col>
      <xdr:colOff>101600</xdr:colOff>
      <xdr:row>36</xdr:row>
      <xdr:rowOff>66675</xdr:rowOff>
    </xdr:to>
    <xdr:sp macro="" textlink="">
      <xdr:nvSpPr>
        <xdr:cNvPr id="534" name="フローチャート: 判断 533"/>
        <xdr:cNvSpPr/>
      </xdr:nvSpPr>
      <xdr:spPr>
        <a:xfrm>
          <a:off x="127635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83202</xdr:rowOff>
    </xdr:from>
    <xdr:ext cx="534377" cy="259045"/>
    <xdr:sp macro="" textlink="">
      <xdr:nvSpPr>
        <xdr:cNvPr id="535" name="テキスト ボックス 534"/>
        <xdr:cNvSpPr txBox="1"/>
      </xdr:nvSpPr>
      <xdr:spPr>
        <a:xfrm>
          <a:off x="12547111" y="59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89929</xdr:rowOff>
    </xdr:from>
    <xdr:to>
      <xdr:col>85</xdr:col>
      <xdr:colOff>177800</xdr:colOff>
      <xdr:row>36</xdr:row>
      <xdr:rowOff>20079</xdr:rowOff>
    </xdr:to>
    <xdr:sp macro="" textlink="">
      <xdr:nvSpPr>
        <xdr:cNvPr id="541" name="楕円 540"/>
        <xdr:cNvSpPr/>
      </xdr:nvSpPr>
      <xdr:spPr>
        <a:xfrm>
          <a:off x="16268700" y="609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112806</xdr:rowOff>
    </xdr:from>
    <xdr:ext cx="534377" cy="259045"/>
    <xdr:sp macro="" textlink="">
      <xdr:nvSpPr>
        <xdr:cNvPr id="542" name="消防費該当値テキスト"/>
        <xdr:cNvSpPr txBox="1"/>
      </xdr:nvSpPr>
      <xdr:spPr>
        <a:xfrm>
          <a:off x="16370300" y="594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16358</xdr:rowOff>
    </xdr:from>
    <xdr:to>
      <xdr:col>81</xdr:col>
      <xdr:colOff>101600</xdr:colOff>
      <xdr:row>35</xdr:row>
      <xdr:rowOff>117958</xdr:rowOff>
    </xdr:to>
    <xdr:sp macro="" textlink="">
      <xdr:nvSpPr>
        <xdr:cNvPr id="543" name="楕円 542"/>
        <xdr:cNvSpPr/>
      </xdr:nvSpPr>
      <xdr:spPr>
        <a:xfrm>
          <a:off x="15430500" y="601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134485</xdr:rowOff>
    </xdr:from>
    <xdr:ext cx="534377" cy="259045"/>
    <xdr:sp macro="" textlink="">
      <xdr:nvSpPr>
        <xdr:cNvPr id="544" name="テキスト ボックス 543"/>
        <xdr:cNvSpPr txBox="1"/>
      </xdr:nvSpPr>
      <xdr:spPr>
        <a:xfrm>
          <a:off x="15214111" y="579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85928</xdr:rowOff>
    </xdr:from>
    <xdr:to>
      <xdr:col>76</xdr:col>
      <xdr:colOff>165100</xdr:colOff>
      <xdr:row>34</xdr:row>
      <xdr:rowOff>16078</xdr:rowOff>
    </xdr:to>
    <xdr:sp macro="" textlink="">
      <xdr:nvSpPr>
        <xdr:cNvPr id="545" name="楕円 544"/>
        <xdr:cNvSpPr/>
      </xdr:nvSpPr>
      <xdr:spPr>
        <a:xfrm>
          <a:off x="14541500" y="574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32605</xdr:rowOff>
    </xdr:from>
    <xdr:ext cx="534377" cy="259045"/>
    <xdr:sp macro="" textlink="">
      <xdr:nvSpPr>
        <xdr:cNvPr id="546" name="テキスト ボックス 545"/>
        <xdr:cNvSpPr txBox="1"/>
      </xdr:nvSpPr>
      <xdr:spPr>
        <a:xfrm>
          <a:off x="14325111" y="551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154508</xdr:rowOff>
    </xdr:from>
    <xdr:to>
      <xdr:col>72</xdr:col>
      <xdr:colOff>38100</xdr:colOff>
      <xdr:row>35</xdr:row>
      <xdr:rowOff>84658</xdr:rowOff>
    </xdr:to>
    <xdr:sp macro="" textlink="">
      <xdr:nvSpPr>
        <xdr:cNvPr id="547" name="楕円 546"/>
        <xdr:cNvSpPr/>
      </xdr:nvSpPr>
      <xdr:spPr>
        <a:xfrm>
          <a:off x="13652500" y="59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101185</xdr:rowOff>
    </xdr:from>
    <xdr:ext cx="534377" cy="259045"/>
    <xdr:sp macro="" textlink="">
      <xdr:nvSpPr>
        <xdr:cNvPr id="548" name="テキスト ボックス 547"/>
        <xdr:cNvSpPr txBox="1"/>
      </xdr:nvSpPr>
      <xdr:spPr>
        <a:xfrm>
          <a:off x="13436111" y="575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57925</xdr:rowOff>
    </xdr:from>
    <xdr:to>
      <xdr:col>67</xdr:col>
      <xdr:colOff>101600</xdr:colOff>
      <xdr:row>36</xdr:row>
      <xdr:rowOff>159525</xdr:rowOff>
    </xdr:to>
    <xdr:sp macro="" textlink="">
      <xdr:nvSpPr>
        <xdr:cNvPr id="549" name="楕円 548"/>
        <xdr:cNvSpPr/>
      </xdr:nvSpPr>
      <xdr:spPr>
        <a:xfrm>
          <a:off x="12763500" y="623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150652</xdr:rowOff>
    </xdr:from>
    <xdr:ext cx="534377" cy="259045"/>
    <xdr:sp macro="" textlink="">
      <xdr:nvSpPr>
        <xdr:cNvPr id="550" name="テキスト ボックス 549"/>
        <xdr:cNvSpPr txBox="1"/>
      </xdr:nvSpPr>
      <xdr:spPr>
        <a:xfrm>
          <a:off x="12547111" y="632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20665</xdr:rowOff>
    </xdr:from>
    <xdr:to>
      <xdr:col>85</xdr:col>
      <xdr:colOff>126364</xdr:colOff>
      <xdr:row>58</xdr:row>
      <xdr:rowOff>168879</xdr:rowOff>
    </xdr:to>
    <xdr:cxnSp macro="">
      <xdr:nvCxnSpPr>
        <xdr:cNvPr id="577" name="直線コネクタ 576"/>
        <xdr:cNvCxnSpPr/>
      </xdr:nvCxnSpPr>
      <xdr:spPr>
        <a:xfrm flipV="1">
          <a:off x="16317595" y="8764615"/>
          <a:ext cx="1269" cy="134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1256</xdr:rowOff>
    </xdr:from>
    <xdr:ext cx="534377" cy="259045"/>
    <xdr:sp macro="" textlink="">
      <xdr:nvSpPr>
        <xdr:cNvPr id="578" name="教育費最小値テキスト"/>
        <xdr:cNvSpPr txBox="1"/>
      </xdr:nvSpPr>
      <xdr:spPr>
        <a:xfrm>
          <a:off x="16370300" y="1011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168879</xdr:rowOff>
    </xdr:from>
    <xdr:to>
      <xdr:col>86</xdr:col>
      <xdr:colOff>25400</xdr:colOff>
      <xdr:row>58</xdr:row>
      <xdr:rowOff>168879</xdr:rowOff>
    </xdr:to>
    <xdr:cxnSp macro="">
      <xdr:nvCxnSpPr>
        <xdr:cNvPr id="579" name="直線コネクタ 578"/>
        <xdr:cNvCxnSpPr/>
      </xdr:nvCxnSpPr>
      <xdr:spPr>
        <a:xfrm>
          <a:off x="16230600" y="10112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138792</xdr:rowOff>
    </xdr:from>
    <xdr:ext cx="599010" cy="259045"/>
    <xdr:sp macro="" textlink="">
      <xdr:nvSpPr>
        <xdr:cNvPr id="580" name="教育費最大値テキスト"/>
        <xdr:cNvSpPr txBox="1"/>
      </xdr:nvSpPr>
      <xdr:spPr>
        <a:xfrm>
          <a:off x="16370300" y="853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108,790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20665</xdr:rowOff>
    </xdr:from>
    <xdr:to>
      <xdr:col>86</xdr:col>
      <xdr:colOff>25400</xdr:colOff>
      <xdr:row>51</xdr:row>
      <xdr:rowOff>20665</xdr:rowOff>
    </xdr:to>
    <xdr:cxnSp macro="">
      <xdr:nvCxnSpPr>
        <xdr:cNvPr id="581" name="直線コネクタ 580"/>
        <xdr:cNvCxnSpPr/>
      </xdr:nvCxnSpPr>
      <xdr:spPr>
        <a:xfrm>
          <a:off x="16230600" y="87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146476</xdr:rowOff>
    </xdr:from>
    <xdr:to>
      <xdr:col>85</xdr:col>
      <xdr:colOff>127000</xdr:colOff>
      <xdr:row>55</xdr:row>
      <xdr:rowOff>97376</xdr:rowOff>
    </xdr:to>
    <xdr:cxnSp macro="">
      <xdr:nvCxnSpPr>
        <xdr:cNvPr id="582" name="直線コネクタ 581"/>
        <xdr:cNvCxnSpPr/>
      </xdr:nvCxnSpPr>
      <xdr:spPr>
        <a:xfrm flipV="1">
          <a:off x="15481300" y="9233326"/>
          <a:ext cx="838200" cy="29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149672</xdr:rowOff>
    </xdr:from>
    <xdr:ext cx="534377" cy="259045"/>
    <xdr:sp macro="" textlink="">
      <xdr:nvSpPr>
        <xdr:cNvPr id="583" name="教育費平均値テキスト"/>
        <xdr:cNvSpPr txBox="1"/>
      </xdr:nvSpPr>
      <xdr:spPr>
        <a:xfrm>
          <a:off x="16370300" y="9579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171245</xdr:rowOff>
    </xdr:from>
    <xdr:to>
      <xdr:col>85</xdr:col>
      <xdr:colOff>177800</xdr:colOff>
      <xdr:row>56</xdr:row>
      <xdr:rowOff>101395</xdr:rowOff>
    </xdr:to>
    <xdr:sp macro="" textlink="">
      <xdr:nvSpPr>
        <xdr:cNvPr id="584" name="フローチャート: 判断 583"/>
        <xdr:cNvSpPr/>
      </xdr:nvSpPr>
      <xdr:spPr>
        <a:xfrm>
          <a:off x="162687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52734</xdr:rowOff>
    </xdr:from>
    <xdr:to>
      <xdr:col>81</xdr:col>
      <xdr:colOff>50800</xdr:colOff>
      <xdr:row>55</xdr:row>
      <xdr:rowOff>97376</xdr:rowOff>
    </xdr:to>
    <xdr:cxnSp macro="">
      <xdr:nvCxnSpPr>
        <xdr:cNvPr id="585" name="直線コネクタ 584"/>
        <xdr:cNvCxnSpPr/>
      </xdr:nvCxnSpPr>
      <xdr:spPr>
        <a:xfrm>
          <a:off x="14592300" y="9311034"/>
          <a:ext cx="889000" cy="21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32910</xdr:rowOff>
    </xdr:from>
    <xdr:to>
      <xdr:col>81</xdr:col>
      <xdr:colOff>101600</xdr:colOff>
      <xdr:row>56</xdr:row>
      <xdr:rowOff>134510</xdr:rowOff>
    </xdr:to>
    <xdr:sp macro="" textlink="">
      <xdr:nvSpPr>
        <xdr:cNvPr id="586" name="フローチャート: 判断 585"/>
        <xdr:cNvSpPr/>
      </xdr:nvSpPr>
      <xdr:spPr>
        <a:xfrm>
          <a:off x="15430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125637</xdr:rowOff>
    </xdr:from>
    <xdr:ext cx="534377" cy="259045"/>
    <xdr:sp macro="" textlink="">
      <xdr:nvSpPr>
        <xdr:cNvPr id="587" name="テキスト ボックス 586"/>
        <xdr:cNvSpPr txBox="1"/>
      </xdr:nvSpPr>
      <xdr:spPr>
        <a:xfrm>
          <a:off x="15214111" y="972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52734</xdr:rowOff>
    </xdr:from>
    <xdr:to>
      <xdr:col>76</xdr:col>
      <xdr:colOff>114300</xdr:colOff>
      <xdr:row>54</xdr:row>
      <xdr:rowOff>129642</xdr:rowOff>
    </xdr:to>
    <xdr:cxnSp macro="">
      <xdr:nvCxnSpPr>
        <xdr:cNvPr id="588" name="直線コネクタ 587"/>
        <xdr:cNvCxnSpPr/>
      </xdr:nvCxnSpPr>
      <xdr:spPr>
        <a:xfrm flipV="1">
          <a:off x="13703300" y="9311034"/>
          <a:ext cx="889000" cy="7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135583</xdr:rowOff>
    </xdr:from>
    <xdr:to>
      <xdr:col>76</xdr:col>
      <xdr:colOff>165100</xdr:colOff>
      <xdr:row>56</xdr:row>
      <xdr:rowOff>65733</xdr:rowOff>
    </xdr:to>
    <xdr:sp macro="" textlink="">
      <xdr:nvSpPr>
        <xdr:cNvPr id="589" name="フローチャート: 判断 588"/>
        <xdr:cNvSpPr/>
      </xdr:nvSpPr>
      <xdr:spPr>
        <a:xfrm>
          <a:off x="14541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56860</xdr:rowOff>
    </xdr:from>
    <xdr:ext cx="534377" cy="259045"/>
    <xdr:sp macro="" textlink="">
      <xdr:nvSpPr>
        <xdr:cNvPr id="590" name="テキスト ボックス 589"/>
        <xdr:cNvSpPr txBox="1"/>
      </xdr:nvSpPr>
      <xdr:spPr>
        <a:xfrm>
          <a:off x="14325111" y="965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19407</xdr:rowOff>
    </xdr:from>
    <xdr:to>
      <xdr:col>71</xdr:col>
      <xdr:colOff>177800</xdr:colOff>
      <xdr:row>54</xdr:row>
      <xdr:rowOff>129642</xdr:rowOff>
    </xdr:to>
    <xdr:cxnSp macro="">
      <xdr:nvCxnSpPr>
        <xdr:cNvPr id="591" name="直線コネクタ 590"/>
        <xdr:cNvCxnSpPr/>
      </xdr:nvCxnSpPr>
      <xdr:spPr>
        <a:xfrm>
          <a:off x="12814300" y="9277707"/>
          <a:ext cx="889000" cy="11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5641</xdr:rowOff>
    </xdr:from>
    <xdr:to>
      <xdr:col>72</xdr:col>
      <xdr:colOff>38100</xdr:colOff>
      <xdr:row>56</xdr:row>
      <xdr:rowOff>107241</xdr:rowOff>
    </xdr:to>
    <xdr:sp macro="" textlink="">
      <xdr:nvSpPr>
        <xdr:cNvPr id="592" name="フローチャート: 判断 591"/>
        <xdr:cNvSpPr/>
      </xdr:nvSpPr>
      <xdr:spPr>
        <a:xfrm>
          <a:off x="13652500" y="960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98368</xdr:rowOff>
    </xdr:from>
    <xdr:ext cx="534377" cy="259045"/>
    <xdr:sp macro="" textlink="">
      <xdr:nvSpPr>
        <xdr:cNvPr id="593" name="テキスト ボックス 592"/>
        <xdr:cNvSpPr txBox="1"/>
      </xdr:nvSpPr>
      <xdr:spPr>
        <a:xfrm>
          <a:off x="13436111" y="969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132807</xdr:rowOff>
    </xdr:from>
    <xdr:to>
      <xdr:col>67</xdr:col>
      <xdr:colOff>101600</xdr:colOff>
      <xdr:row>56</xdr:row>
      <xdr:rowOff>62957</xdr:rowOff>
    </xdr:to>
    <xdr:sp macro="" textlink="">
      <xdr:nvSpPr>
        <xdr:cNvPr id="594" name="フローチャート: 判断 593"/>
        <xdr:cNvSpPr/>
      </xdr:nvSpPr>
      <xdr:spPr>
        <a:xfrm>
          <a:off x="12763500" y="956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54084</xdr:rowOff>
    </xdr:from>
    <xdr:ext cx="534377" cy="259045"/>
    <xdr:sp macro="" textlink="">
      <xdr:nvSpPr>
        <xdr:cNvPr id="595" name="テキスト ボックス 594"/>
        <xdr:cNvSpPr txBox="1"/>
      </xdr:nvSpPr>
      <xdr:spPr>
        <a:xfrm>
          <a:off x="12547111" y="965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95676</xdr:rowOff>
    </xdr:from>
    <xdr:to>
      <xdr:col>85</xdr:col>
      <xdr:colOff>177800</xdr:colOff>
      <xdr:row>54</xdr:row>
      <xdr:rowOff>25826</xdr:rowOff>
    </xdr:to>
    <xdr:sp macro="" textlink="">
      <xdr:nvSpPr>
        <xdr:cNvPr id="601" name="楕円 600"/>
        <xdr:cNvSpPr/>
      </xdr:nvSpPr>
      <xdr:spPr>
        <a:xfrm>
          <a:off x="16268700" y="918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118553</xdr:rowOff>
    </xdr:from>
    <xdr:ext cx="534377" cy="259045"/>
    <xdr:sp macro="" textlink="">
      <xdr:nvSpPr>
        <xdr:cNvPr id="602" name="教育費該当値テキスト"/>
        <xdr:cNvSpPr txBox="1"/>
      </xdr:nvSpPr>
      <xdr:spPr>
        <a:xfrm>
          <a:off x="16370300" y="903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46576</xdr:rowOff>
    </xdr:from>
    <xdr:to>
      <xdr:col>81</xdr:col>
      <xdr:colOff>101600</xdr:colOff>
      <xdr:row>55</xdr:row>
      <xdr:rowOff>148176</xdr:rowOff>
    </xdr:to>
    <xdr:sp macro="" textlink="">
      <xdr:nvSpPr>
        <xdr:cNvPr id="603" name="楕円 602"/>
        <xdr:cNvSpPr/>
      </xdr:nvSpPr>
      <xdr:spPr>
        <a:xfrm>
          <a:off x="15430500" y="94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164703</xdr:rowOff>
    </xdr:from>
    <xdr:ext cx="534377" cy="259045"/>
    <xdr:sp macro="" textlink="">
      <xdr:nvSpPr>
        <xdr:cNvPr id="604" name="テキスト ボックス 603"/>
        <xdr:cNvSpPr txBox="1"/>
      </xdr:nvSpPr>
      <xdr:spPr>
        <a:xfrm>
          <a:off x="15214111" y="925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1934</xdr:rowOff>
    </xdr:from>
    <xdr:to>
      <xdr:col>76</xdr:col>
      <xdr:colOff>165100</xdr:colOff>
      <xdr:row>54</xdr:row>
      <xdr:rowOff>103534</xdr:rowOff>
    </xdr:to>
    <xdr:sp macro="" textlink="">
      <xdr:nvSpPr>
        <xdr:cNvPr id="605" name="楕円 604"/>
        <xdr:cNvSpPr/>
      </xdr:nvSpPr>
      <xdr:spPr>
        <a:xfrm>
          <a:off x="14541500" y="926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120061</xdr:rowOff>
    </xdr:from>
    <xdr:ext cx="534377" cy="259045"/>
    <xdr:sp macro="" textlink="">
      <xdr:nvSpPr>
        <xdr:cNvPr id="606" name="テキスト ボックス 605"/>
        <xdr:cNvSpPr txBox="1"/>
      </xdr:nvSpPr>
      <xdr:spPr>
        <a:xfrm>
          <a:off x="14325111" y="903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78842</xdr:rowOff>
    </xdr:from>
    <xdr:to>
      <xdr:col>72</xdr:col>
      <xdr:colOff>38100</xdr:colOff>
      <xdr:row>55</xdr:row>
      <xdr:rowOff>8992</xdr:rowOff>
    </xdr:to>
    <xdr:sp macro="" textlink="">
      <xdr:nvSpPr>
        <xdr:cNvPr id="607" name="楕円 606"/>
        <xdr:cNvSpPr/>
      </xdr:nvSpPr>
      <xdr:spPr>
        <a:xfrm>
          <a:off x="13652500" y="933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25519</xdr:rowOff>
    </xdr:from>
    <xdr:ext cx="534377" cy="259045"/>
    <xdr:sp macro="" textlink="">
      <xdr:nvSpPr>
        <xdr:cNvPr id="608" name="テキスト ボックス 607"/>
        <xdr:cNvSpPr txBox="1"/>
      </xdr:nvSpPr>
      <xdr:spPr>
        <a:xfrm>
          <a:off x="13436111" y="91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140057</xdr:rowOff>
    </xdr:from>
    <xdr:to>
      <xdr:col>67</xdr:col>
      <xdr:colOff>101600</xdr:colOff>
      <xdr:row>54</xdr:row>
      <xdr:rowOff>70207</xdr:rowOff>
    </xdr:to>
    <xdr:sp macro="" textlink="">
      <xdr:nvSpPr>
        <xdr:cNvPr id="609" name="楕円 608"/>
        <xdr:cNvSpPr/>
      </xdr:nvSpPr>
      <xdr:spPr>
        <a:xfrm>
          <a:off x="12763500" y="922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86734</xdr:rowOff>
    </xdr:from>
    <xdr:ext cx="534377" cy="259045"/>
    <xdr:sp macro="" textlink="">
      <xdr:nvSpPr>
        <xdr:cNvPr id="610" name="テキスト ボックス 609"/>
        <xdr:cNvSpPr txBox="1"/>
      </xdr:nvSpPr>
      <xdr:spPr>
        <a:xfrm>
          <a:off x="12547111" y="90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26017</xdr:rowOff>
    </xdr:from>
    <xdr:to>
      <xdr:col>85</xdr:col>
      <xdr:colOff>126364</xdr:colOff>
      <xdr:row>78</xdr:row>
      <xdr:rowOff>25400</xdr:rowOff>
    </xdr:to>
    <xdr:cxnSp macro="">
      <xdr:nvCxnSpPr>
        <xdr:cNvPr id="630" name="直線コネクタ 629"/>
        <xdr:cNvCxnSpPr/>
      </xdr:nvCxnSpPr>
      <xdr:spPr>
        <a:xfrm flipV="1">
          <a:off x="16317595" y="12198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53978</xdr:rowOff>
    </xdr:from>
    <xdr:ext cx="249299" cy="259045"/>
    <xdr:sp macro="" textlink="">
      <xdr:nvSpPr>
        <xdr:cNvPr id="631" name="災害復旧費最小値テキスト"/>
        <xdr:cNvSpPr txBox="1"/>
      </xdr:nvSpPr>
      <xdr:spPr>
        <a:xfrm>
          <a:off x="16370300" y="1342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144144</xdr:rowOff>
    </xdr:from>
    <xdr:ext cx="599010" cy="259045"/>
    <xdr:sp macro="" textlink="">
      <xdr:nvSpPr>
        <xdr:cNvPr id="633" name="災害復旧費最大値テキスト"/>
        <xdr:cNvSpPr txBox="1"/>
      </xdr:nvSpPr>
      <xdr:spPr>
        <a:xfrm>
          <a:off x="16370300" y="1197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26017</xdr:rowOff>
    </xdr:from>
    <xdr:to>
      <xdr:col>86</xdr:col>
      <xdr:colOff>25400</xdr:colOff>
      <xdr:row>71</xdr:row>
      <xdr:rowOff>26017</xdr:rowOff>
    </xdr:to>
    <xdr:cxnSp macro="">
      <xdr:nvCxnSpPr>
        <xdr:cNvPr id="634" name="直線コネクタ 633"/>
        <xdr:cNvCxnSpPr/>
      </xdr:nvCxnSpPr>
      <xdr:spPr>
        <a:xfrm>
          <a:off x="16230600" y="1219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23702</xdr:rowOff>
    </xdr:from>
    <xdr:to>
      <xdr:col>85</xdr:col>
      <xdr:colOff>127000</xdr:colOff>
      <xdr:row>78</xdr:row>
      <xdr:rowOff>25400</xdr:rowOff>
    </xdr:to>
    <xdr:cxnSp macro="">
      <xdr:nvCxnSpPr>
        <xdr:cNvPr id="635" name="直線コネクタ 634"/>
        <xdr:cNvCxnSpPr/>
      </xdr:nvCxnSpPr>
      <xdr:spPr>
        <a:xfrm flipV="1">
          <a:off x="15481300" y="13396802"/>
          <a:ext cx="8382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142877</xdr:rowOff>
    </xdr:from>
    <xdr:ext cx="469744" cy="259045"/>
    <xdr:sp macro="" textlink="">
      <xdr:nvSpPr>
        <xdr:cNvPr id="636" name="災害復旧費平均値テキスト"/>
        <xdr:cNvSpPr txBox="1"/>
      </xdr:nvSpPr>
      <xdr:spPr>
        <a:xfrm>
          <a:off x="16370300" y="13173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120000</xdr:rowOff>
    </xdr:from>
    <xdr:to>
      <xdr:col>85</xdr:col>
      <xdr:colOff>177800</xdr:colOff>
      <xdr:row>78</xdr:row>
      <xdr:rowOff>50150</xdr:rowOff>
    </xdr:to>
    <xdr:sp macro="" textlink="">
      <xdr:nvSpPr>
        <xdr:cNvPr id="637" name="フローチャート: 判断 636"/>
        <xdr:cNvSpPr/>
      </xdr:nvSpPr>
      <xdr:spPr>
        <a:xfrm>
          <a:off x="16268700" y="1332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23732</xdr:rowOff>
    </xdr:from>
    <xdr:to>
      <xdr:col>81</xdr:col>
      <xdr:colOff>50800</xdr:colOff>
      <xdr:row>78</xdr:row>
      <xdr:rowOff>25400</xdr:rowOff>
    </xdr:to>
    <xdr:cxnSp macro="">
      <xdr:nvCxnSpPr>
        <xdr:cNvPr id="638" name="直線コネクタ 637"/>
        <xdr:cNvCxnSpPr/>
      </xdr:nvCxnSpPr>
      <xdr:spPr>
        <a:xfrm>
          <a:off x="14592300" y="13396832"/>
          <a:ext cx="889000" cy="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134724</xdr:rowOff>
    </xdr:from>
    <xdr:to>
      <xdr:col>81</xdr:col>
      <xdr:colOff>101600</xdr:colOff>
      <xdr:row>78</xdr:row>
      <xdr:rowOff>64874</xdr:rowOff>
    </xdr:to>
    <xdr:sp macro="" textlink="">
      <xdr:nvSpPr>
        <xdr:cNvPr id="639" name="フローチャート: 判断 638"/>
        <xdr:cNvSpPr/>
      </xdr:nvSpPr>
      <xdr:spPr>
        <a:xfrm>
          <a:off x="15430500" y="1333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81401</xdr:rowOff>
    </xdr:from>
    <xdr:ext cx="469744" cy="259045"/>
    <xdr:sp macro="" textlink="">
      <xdr:nvSpPr>
        <xdr:cNvPr id="640" name="テキスト ボックス 639"/>
        <xdr:cNvSpPr txBox="1"/>
      </xdr:nvSpPr>
      <xdr:spPr>
        <a:xfrm>
          <a:off x="15246428" y="1311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23377</xdr:rowOff>
    </xdr:from>
    <xdr:to>
      <xdr:col>76</xdr:col>
      <xdr:colOff>114300</xdr:colOff>
      <xdr:row>78</xdr:row>
      <xdr:rowOff>23732</xdr:rowOff>
    </xdr:to>
    <xdr:cxnSp macro="">
      <xdr:nvCxnSpPr>
        <xdr:cNvPr id="641" name="直線コネクタ 640"/>
        <xdr:cNvCxnSpPr/>
      </xdr:nvCxnSpPr>
      <xdr:spPr>
        <a:xfrm>
          <a:off x="13703300" y="13396477"/>
          <a:ext cx="8890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129367</xdr:rowOff>
    </xdr:from>
    <xdr:to>
      <xdr:col>76</xdr:col>
      <xdr:colOff>165100</xdr:colOff>
      <xdr:row>78</xdr:row>
      <xdr:rowOff>59517</xdr:rowOff>
    </xdr:to>
    <xdr:sp macro="" textlink="">
      <xdr:nvSpPr>
        <xdr:cNvPr id="642" name="フローチャート: 判断 641"/>
        <xdr:cNvSpPr/>
      </xdr:nvSpPr>
      <xdr:spPr>
        <a:xfrm>
          <a:off x="145415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76044</xdr:rowOff>
    </xdr:from>
    <xdr:ext cx="469744" cy="259045"/>
    <xdr:sp macro="" textlink="">
      <xdr:nvSpPr>
        <xdr:cNvPr id="643" name="テキスト ボックス 642"/>
        <xdr:cNvSpPr txBox="1"/>
      </xdr:nvSpPr>
      <xdr:spPr>
        <a:xfrm>
          <a:off x="14357428" y="1310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19594</xdr:rowOff>
    </xdr:from>
    <xdr:to>
      <xdr:col>71</xdr:col>
      <xdr:colOff>177800</xdr:colOff>
      <xdr:row>78</xdr:row>
      <xdr:rowOff>23377</xdr:rowOff>
    </xdr:to>
    <xdr:cxnSp macro="">
      <xdr:nvCxnSpPr>
        <xdr:cNvPr id="644" name="直線コネクタ 643"/>
        <xdr:cNvCxnSpPr/>
      </xdr:nvCxnSpPr>
      <xdr:spPr>
        <a:xfrm>
          <a:off x="12814300" y="13392694"/>
          <a:ext cx="889000" cy="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120545</xdr:rowOff>
    </xdr:from>
    <xdr:to>
      <xdr:col>72</xdr:col>
      <xdr:colOff>38100</xdr:colOff>
      <xdr:row>78</xdr:row>
      <xdr:rowOff>50695</xdr:rowOff>
    </xdr:to>
    <xdr:sp macro="" textlink="">
      <xdr:nvSpPr>
        <xdr:cNvPr id="645" name="フローチャート: 判断 644"/>
        <xdr:cNvSpPr/>
      </xdr:nvSpPr>
      <xdr:spPr>
        <a:xfrm>
          <a:off x="13652500" y="1332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67222</xdr:rowOff>
    </xdr:from>
    <xdr:ext cx="469744" cy="259045"/>
    <xdr:sp macro="" textlink="">
      <xdr:nvSpPr>
        <xdr:cNvPr id="646" name="テキスト ボックス 645"/>
        <xdr:cNvSpPr txBox="1"/>
      </xdr:nvSpPr>
      <xdr:spPr>
        <a:xfrm>
          <a:off x="13468428" y="1309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106302</xdr:rowOff>
    </xdr:from>
    <xdr:to>
      <xdr:col>67</xdr:col>
      <xdr:colOff>101600</xdr:colOff>
      <xdr:row>78</xdr:row>
      <xdr:rowOff>36452</xdr:rowOff>
    </xdr:to>
    <xdr:sp macro="" textlink="">
      <xdr:nvSpPr>
        <xdr:cNvPr id="647" name="フローチャート: 判断 646"/>
        <xdr:cNvSpPr/>
      </xdr:nvSpPr>
      <xdr:spPr>
        <a:xfrm>
          <a:off x="12763500" y="1330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52979</xdr:rowOff>
    </xdr:from>
    <xdr:ext cx="469744" cy="259045"/>
    <xdr:sp macro="" textlink="">
      <xdr:nvSpPr>
        <xdr:cNvPr id="648" name="テキスト ボックス 647"/>
        <xdr:cNvSpPr txBox="1"/>
      </xdr:nvSpPr>
      <xdr:spPr>
        <a:xfrm>
          <a:off x="12579428" y="1308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144352</xdr:rowOff>
    </xdr:from>
    <xdr:to>
      <xdr:col>85</xdr:col>
      <xdr:colOff>177800</xdr:colOff>
      <xdr:row>78</xdr:row>
      <xdr:rowOff>74502</xdr:rowOff>
    </xdr:to>
    <xdr:sp macro="" textlink="">
      <xdr:nvSpPr>
        <xdr:cNvPr id="654" name="楕円 653"/>
        <xdr:cNvSpPr/>
      </xdr:nvSpPr>
      <xdr:spPr>
        <a:xfrm>
          <a:off x="16268700" y="1334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98427</xdr:rowOff>
    </xdr:from>
    <xdr:ext cx="378565" cy="259045"/>
    <xdr:sp macro="" textlink="">
      <xdr:nvSpPr>
        <xdr:cNvPr id="655" name="災害復旧費該当値テキスト"/>
        <xdr:cNvSpPr txBox="1"/>
      </xdr:nvSpPr>
      <xdr:spPr>
        <a:xfrm>
          <a:off x="16370300" y="13300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6" name="楕円 655"/>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7" name="テキスト ボックス 656"/>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144382</xdr:rowOff>
    </xdr:from>
    <xdr:to>
      <xdr:col>76</xdr:col>
      <xdr:colOff>165100</xdr:colOff>
      <xdr:row>78</xdr:row>
      <xdr:rowOff>74532</xdr:rowOff>
    </xdr:to>
    <xdr:sp macro="" textlink="">
      <xdr:nvSpPr>
        <xdr:cNvPr id="658" name="楕円 657"/>
        <xdr:cNvSpPr/>
      </xdr:nvSpPr>
      <xdr:spPr>
        <a:xfrm>
          <a:off x="14541500" y="1334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65659</xdr:rowOff>
    </xdr:from>
    <xdr:ext cx="378565" cy="259045"/>
    <xdr:sp macro="" textlink="">
      <xdr:nvSpPr>
        <xdr:cNvPr id="659" name="テキスト ボックス 658"/>
        <xdr:cNvSpPr txBox="1"/>
      </xdr:nvSpPr>
      <xdr:spPr>
        <a:xfrm>
          <a:off x="14403017" y="13438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144027</xdr:rowOff>
    </xdr:from>
    <xdr:to>
      <xdr:col>72</xdr:col>
      <xdr:colOff>38100</xdr:colOff>
      <xdr:row>78</xdr:row>
      <xdr:rowOff>74177</xdr:rowOff>
    </xdr:to>
    <xdr:sp macro="" textlink="">
      <xdr:nvSpPr>
        <xdr:cNvPr id="660" name="楕円 659"/>
        <xdr:cNvSpPr/>
      </xdr:nvSpPr>
      <xdr:spPr>
        <a:xfrm>
          <a:off x="13652500" y="1334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65304</xdr:rowOff>
    </xdr:from>
    <xdr:ext cx="378565" cy="259045"/>
    <xdr:sp macro="" textlink="">
      <xdr:nvSpPr>
        <xdr:cNvPr id="661" name="テキスト ボックス 660"/>
        <xdr:cNvSpPr txBox="1"/>
      </xdr:nvSpPr>
      <xdr:spPr>
        <a:xfrm>
          <a:off x="13514017" y="13438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140244</xdr:rowOff>
    </xdr:from>
    <xdr:to>
      <xdr:col>67</xdr:col>
      <xdr:colOff>101600</xdr:colOff>
      <xdr:row>78</xdr:row>
      <xdr:rowOff>70394</xdr:rowOff>
    </xdr:to>
    <xdr:sp macro="" textlink="">
      <xdr:nvSpPr>
        <xdr:cNvPr id="662" name="楕円 661"/>
        <xdr:cNvSpPr/>
      </xdr:nvSpPr>
      <xdr:spPr>
        <a:xfrm>
          <a:off x="12763500" y="1334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61521</xdr:rowOff>
    </xdr:from>
    <xdr:ext cx="469744" cy="259045"/>
    <xdr:sp macro="" textlink="">
      <xdr:nvSpPr>
        <xdr:cNvPr id="663" name="テキスト ボックス 662"/>
        <xdr:cNvSpPr txBox="1"/>
      </xdr:nvSpPr>
      <xdr:spPr>
        <a:xfrm>
          <a:off x="12579428" y="1343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36094</xdr:rowOff>
    </xdr:from>
    <xdr:to>
      <xdr:col>85</xdr:col>
      <xdr:colOff>126364</xdr:colOff>
      <xdr:row>97</xdr:row>
      <xdr:rowOff>161074</xdr:rowOff>
    </xdr:to>
    <xdr:cxnSp macro="">
      <xdr:nvCxnSpPr>
        <xdr:cNvPr id="687" name="直線コネクタ 686"/>
        <xdr:cNvCxnSpPr/>
      </xdr:nvCxnSpPr>
      <xdr:spPr>
        <a:xfrm flipV="1">
          <a:off x="16317595" y="15466594"/>
          <a:ext cx="1269" cy="1325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164901</xdr:rowOff>
    </xdr:from>
    <xdr:ext cx="534377" cy="259045"/>
    <xdr:sp macro="" textlink="">
      <xdr:nvSpPr>
        <xdr:cNvPr id="688" name="公債費最小値テキスト"/>
        <xdr:cNvSpPr txBox="1"/>
      </xdr:nvSpPr>
      <xdr:spPr>
        <a:xfrm>
          <a:off x="16370300" y="1679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161074</xdr:rowOff>
    </xdr:from>
    <xdr:to>
      <xdr:col>86</xdr:col>
      <xdr:colOff>25400</xdr:colOff>
      <xdr:row>97</xdr:row>
      <xdr:rowOff>161074</xdr:rowOff>
    </xdr:to>
    <xdr:cxnSp macro="">
      <xdr:nvCxnSpPr>
        <xdr:cNvPr id="689" name="直線コネクタ 688"/>
        <xdr:cNvCxnSpPr/>
      </xdr:nvCxnSpPr>
      <xdr:spPr>
        <a:xfrm>
          <a:off x="16230600" y="1679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154221</xdr:rowOff>
    </xdr:from>
    <xdr:ext cx="599010" cy="259045"/>
    <xdr:sp macro="" textlink="">
      <xdr:nvSpPr>
        <xdr:cNvPr id="690" name="公債費最大値テキスト"/>
        <xdr:cNvSpPr txBox="1"/>
      </xdr:nvSpPr>
      <xdr:spPr>
        <a:xfrm>
          <a:off x="16370300" y="1524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122,158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36094</xdr:rowOff>
    </xdr:from>
    <xdr:to>
      <xdr:col>86</xdr:col>
      <xdr:colOff>25400</xdr:colOff>
      <xdr:row>90</xdr:row>
      <xdr:rowOff>36094</xdr:rowOff>
    </xdr:to>
    <xdr:cxnSp macro="">
      <xdr:nvCxnSpPr>
        <xdr:cNvPr id="691" name="直線コネクタ 690"/>
        <xdr:cNvCxnSpPr/>
      </xdr:nvCxnSpPr>
      <xdr:spPr>
        <a:xfrm>
          <a:off x="16230600" y="1546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17438</xdr:rowOff>
    </xdr:from>
    <xdr:to>
      <xdr:col>85</xdr:col>
      <xdr:colOff>127000</xdr:colOff>
      <xdr:row>93</xdr:row>
      <xdr:rowOff>53784</xdr:rowOff>
    </xdr:to>
    <xdr:cxnSp macro="">
      <xdr:nvCxnSpPr>
        <xdr:cNvPr id="692" name="直線コネクタ 691"/>
        <xdr:cNvCxnSpPr/>
      </xdr:nvCxnSpPr>
      <xdr:spPr>
        <a:xfrm>
          <a:off x="15481300" y="15790838"/>
          <a:ext cx="838200" cy="20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11168</xdr:rowOff>
    </xdr:from>
    <xdr:ext cx="534377" cy="259045"/>
    <xdr:sp macro="" textlink="">
      <xdr:nvSpPr>
        <xdr:cNvPr id="693" name="公債費平均値テキスト"/>
        <xdr:cNvSpPr txBox="1"/>
      </xdr:nvSpPr>
      <xdr:spPr>
        <a:xfrm>
          <a:off x="16370300" y="16298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32741</xdr:rowOff>
    </xdr:from>
    <xdr:to>
      <xdr:col>85</xdr:col>
      <xdr:colOff>177800</xdr:colOff>
      <xdr:row>95</xdr:row>
      <xdr:rowOff>134341</xdr:rowOff>
    </xdr:to>
    <xdr:sp macro="" textlink="">
      <xdr:nvSpPr>
        <xdr:cNvPr id="694" name="フローチャート: 判断 693"/>
        <xdr:cNvSpPr/>
      </xdr:nvSpPr>
      <xdr:spPr>
        <a:xfrm>
          <a:off x="162687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105868</xdr:rowOff>
    </xdr:from>
    <xdr:to>
      <xdr:col>81</xdr:col>
      <xdr:colOff>50800</xdr:colOff>
      <xdr:row>92</xdr:row>
      <xdr:rowOff>17438</xdr:rowOff>
    </xdr:to>
    <xdr:cxnSp macro="">
      <xdr:nvCxnSpPr>
        <xdr:cNvPr id="695" name="直線コネクタ 694"/>
        <xdr:cNvCxnSpPr/>
      </xdr:nvCxnSpPr>
      <xdr:spPr>
        <a:xfrm>
          <a:off x="14592300" y="15707818"/>
          <a:ext cx="889000" cy="8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10846</xdr:rowOff>
    </xdr:from>
    <xdr:to>
      <xdr:col>81</xdr:col>
      <xdr:colOff>101600</xdr:colOff>
      <xdr:row>95</xdr:row>
      <xdr:rowOff>112446</xdr:rowOff>
    </xdr:to>
    <xdr:sp macro="" textlink="">
      <xdr:nvSpPr>
        <xdr:cNvPr id="696" name="フローチャート: 判断 695"/>
        <xdr:cNvSpPr/>
      </xdr:nvSpPr>
      <xdr:spPr>
        <a:xfrm>
          <a:off x="15430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103573</xdr:rowOff>
    </xdr:from>
    <xdr:ext cx="534377" cy="259045"/>
    <xdr:sp macro="" textlink="">
      <xdr:nvSpPr>
        <xdr:cNvPr id="697" name="テキスト ボックス 696"/>
        <xdr:cNvSpPr txBox="1"/>
      </xdr:nvSpPr>
      <xdr:spPr>
        <a:xfrm>
          <a:off x="15214111" y="1639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10770</xdr:rowOff>
    </xdr:from>
    <xdr:to>
      <xdr:col>76</xdr:col>
      <xdr:colOff>114300</xdr:colOff>
      <xdr:row>91</xdr:row>
      <xdr:rowOff>105868</xdr:rowOff>
    </xdr:to>
    <xdr:cxnSp macro="">
      <xdr:nvCxnSpPr>
        <xdr:cNvPr id="698" name="直線コネクタ 697"/>
        <xdr:cNvCxnSpPr/>
      </xdr:nvCxnSpPr>
      <xdr:spPr>
        <a:xfrm>
          <a:off x="13703300" y="15612720"/>
          <a:ext cx="889000" cy="9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150622</xdr:rowOff>
    </xdr:from>
    <xdr:to>
      <xdr:col>76</xdr:col>
      <xdr:colOff>165100</xdr:colOff>
      <xdr:row>95</xdr:row>
      <xdr:rowOff>80772</xdr:rowOff>
    </xdr:to>
    <xdr:sp macro="" textlink="">
      <xdr:nvSpPr>
        <xdr:cNvPr id="699" name="フローチャート: 判断 698"/>
        <xdr:cNvSpPr/>
      </xdr:nvSpPr>
      <xdr:spPr>
        <a:xfrm>
          <a:off x="14541500" y="1626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71899</xdr:rowOff>
    </xdr:from>
    <xdr:ext cx="534377" cy="259045"/>
    <xdr:sp macro="" textlink="">
      <xdr:nvSpPr>
        <xdr:cNvPr id="700" name="テキスト ボックス 699"/>
        <xdr:cNvSpPr txBox="1"/>
      </xdr:nvSpPr>
      <xdr:spPr>
        <a:xfrm>
          <a:off x="14325111" y="1635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10770</xdr:rowOff>
    </xdr:from>
    <xdr:to>
      <xdr:col>71</xdr:col>
      <xdr:colOff>177800</xdr:colOff>
      <xdr:row>92</xdr:row>
      <xdr:rowOff>7010</xdr:rowOff>
    </xdr:to>
    <xdr:cxnSp macro="">
      <xdr:nvCxnSpPr>
        <xdr:cNvPr id="701" name="直線コネクタ 700"/>
        <xdr:cNvCxnSpPr/>
      </xdr:nvCxnSpPr>
      <xdr:spPr>
        <a:xfrm flipV="1">
          <a:off x="12814300" y="15612720"/>
          <a:ext cx="889000" cy="16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29820</xdr:rowOff>
    </xdr:from>
    <xdr:to>
      <xdr:col>72</xdr:col>
      <xdr:colOff>38100</xdr:colOff>
      <xdr:row>94</xdr:row>
      <xdr:rowOff>131420</xdr:rowOff>
    </xdr:to>
    <xdr:sp macro="" textlink="">
      <xdr:nvSpPr>
        <xdr:cNvPr id="702" name="フローチャート: 判断 701"/>
        <xdr:cNvSpPr/>
      </xdr:nvSpPr>
      <xdr:spPr>
        <a:xfrm>
          <a:off x="13652500" y="1614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122547</xdr:rowOff>
    </xdr:from>
    <xdr:ext cx="534377" cy="259045"/>
    <xdr:sp macro="" textlink="">
      <xdr:nvSpPr>
        <xdr:cNvPr id="703" name="テキスト ボックス 702"/>
        <xdr:cNvSpPr txBox="1"/>
      </xdr:nvSpPr>
      <xdr:spPr>
        <a:xfrm>
          <a:off x="13436111" y="162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37212</xdr:rowOff>
    </xdr:from>
    <xdr:to>
      <xdr:col>67</xdr:col>
      <xdr:colOff>101600</xdr:colOff>
      <xdr:row>94</xdr:row>
      <xdr:rowOff>138812</xdr:rowOff>
    </xdr:to>
    <xdr:sp macro="" textlink="">
      <xdr:nvSpPr>
        <xdr:cNvPr id="704" name="フローチャート: 判断 703"/>
        <xdr:cNvSpPr/>
      </xdr:nvSpPr>
      <xdr:spPr>
        <a:xfrm>
          <a:off x="12763500" y="1615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129939</xdr:rowOff>
    </xdr:from>
    <xdr:ext cx="534377" cy="259045"/>
    <xdr:sp macro="" textlink="">
      <xdr:nvSpPr>
        <xdr:cNvPr id="705" name="テキスト ボックス 704"/>
        <xdr:cNvSpPr txBox="1"/>
      </xdr:nvSpPr>
      <xdr:spPr>
        <a:xfrm>
          <a:off x="12547111" y="162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2984</xdr:rowOff>
    </xdr:from>
    <xdr:to>
      <xdr:col>85</xdr:col>
      <xdr:colOff>177800</xdr:colOff>
      <xdr:row>93</xdr:row>
      <xdr:rowOff>104584</xdr:rowOff>
    </xdr:to>
    <xdr:sp macro="" textlink="">
      <xdr:nvSpPr>
        <xdr:cNvPr id="711" name="楕円 710"/>
        <xdr:cNvSpPr/>
      </xdr:nvSpPr>
      <xdr:spPr>
        <a:xfrm>
          <a:off x="16268700" y="159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25861</xdr:rowOff>
    </xdr:from>
    <xdr:ext cx="534377" cy="259045"/>
    <xdr:sp macro="" textlink="">
      <xdr:nvSpPr>
        <xdr:cNvPr id="712" name="公債費該当値テキスト"/>
        <xdr:cNvSpPr txBox="1"/>
      </xdr:nvSpPr>
      <xdr:spPr>
        <a:xfrm>
          <a:off x="16370300" y="1579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138088</xdr:rowOff>
    </xdr:from>
    <xdr:to>
      <xdr:col>81</xdr:col>
      <xdr:colOff>101600</xdr:colOff>
      <xdr:row>92</xdr:row>
      <xdr:rowOff>68238</xdr:rowOff>
    </xdr:to>
    <xdr:sp macro="" textlink="">
      <xdr:nvSpPr>
        <xdr:cNvPr id="713" name="楕円 712"/>
        <xdr:cNvSpPr/>
      </xdr:nvSpPr>
      <xdr:spPr>
        <a:xfrm>
          <a:off x="15430500" y="1574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84765</xdr:rowOff>
    </xdr:from>
    <xdr:ext cx="534377" cy="259045"/>
    <xdr:sp macro="" textlink="">
      <xdr:nvSpPr>
        <xdr:cNvPr id="714" name="テキスト ボックス 713"/>
        <xdr:cNvSpPr txBox="1"/>
      </xdr:nvSpPr>
      <xdr:spPr>
        <a:xfrm>
          <a:off x="15214111" y="1551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55068</xdr:rowOff>
    </xdr:from>
    <xdr:to>
      <xdr:col>76</xdr:col>
      <xdr:colOff>165100</xdr:colOff>
      <xdr:row>91</xdr:row>
      <xdr:rowOff>156668</xdr:rowOff>
    </xdr:to>
    <xdr:sp macro="" textlink="">
      <xdr:nvSpPr>
        <xdr:cNvPr id="715" name="楕円 714"/>
        <xdr:cNvSpPr/>
      </xdr:nvSpPr>
      <xdr:spPr>
        <a:xfrm>
          <a:off x="14541500" y="1565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1745</xdr:rowOff>
    </xdr:from>
    <xdr:ext cx="599010" cy="259045"/>
    <xdr:sp macro="" textlink="">
      <xdr:nvSpPr>
        <xdr:cNvPr id="716" name="テキスト ボックス 715"/>
        <xdr:cNvSpPr txBox="1"/>
      </xdr:nvSpPr>
      <xdr:spPr>
        <a:xfrm>
          <a:off x="14292795" y="15432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131420</xdr:rowOff>
    </xdr:from>
    <xdr:to>
      <xdr:col>72</xdr:col>
      <xdr:colOff>38100</xdr:colOff>
      <xdr:row>91</xdr:row>
      <xdr:rowOff>61570</xdr:rowOff>
    </xdr:to>
    <xdr:sp macro="" textlink="">
      <xdr:nvSpPr>
        <xdr:cNvPr id="717" name="楕円 716"/>
        <xdr:cNvSpPr/>
      </xdr:nvSpPr>
      <xdr:spPr>
        <a:xfrm>
          <a:off x="13652500" y="1556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78097</xdr:rowOff>
    </xdr:from>
    <xdr:ext cx="599010" cy="259045"/>
    <xdr:sp macro="" textlink="">
      <xdr:nvSpPr>
        <xdr:cNvPr id="718" name="テキスト ボックス 717"/>
        <xdr:cNvSpPr txBox="1"/>
      </xdr:nvSpPr>
      <xdr:spPr>
        <a:xfrm>
          <a:off x="13403795" y="1533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127660</xdr:rowOff>
    </xdr:from>
    <xdr:to>
      <xdr:col>67</xdr:col>
      <xdr:colOff>101600</xdr:colOff>
      <xdr:row>92</xdr:row>
      <xdr:rowOff>57810</xdr:rowOff>
    </xdr:to>
    <xdr:sp macro="" textlink="">
      <xdr:nvSpPr>
        <xdr:cNvPr id="719" name="楕円 718"/>
        <xdr:cNvSpPr/>
      </xdr:nvSpPr>
      <xdr:spPr>
        <a:xfrm>
          <a:off x="12763500" y="1572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74337</xdr:rowOff>
    </xdr:from>
    <xdr:ext cx="534377" cy="259045"/>
    <xdr:sp macro="" textlink="">
      <xdr:nvSpPr>
        <xdr:cNvPr id="720" name="テキスト ボックス 719"/>
        <xdr:cNvSpPr txBox="1"/>
      </xdr:nvSpPr>
      <xdr:spPr>
        <a:xfrm>
          <a:off x="12547111" y="1550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58775</xdr:rowOff>
    </xdr:from>
    <xdr:to>
      <xdr:col>116</xdr:col>
      <xdr:colOff>62864</xdr:colOff>
      <xdr:row>38</xdr:row>
      <xdr:rowOff>139700</xdr:rowOff>
    </xdr:to>
    <xdr:cxnSp macro="">
      <xdr:nvCxnSpPr>
        <xdr:cNvPr id="742" name="直線コネクタ 741"/>
        <xdr:cNvCxnSpPr/>
      </xdr:nvCxnSpPr>
      <xdr:spPr>
        <a:xfrm flipV="1">
          <a:off x="22159595" y="5202275"/>
          <a:ext cx="1269" cy="14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168952</xdr:rowOff>
    </xdr:from>
    <xdr:ext cx="249299" cy="259045"/>
    <xdr:sp macro="" textlink="">
      <xdr:nvSpPr>
        <xdr:cNvPr id="743" name="諸支出金最小値テキスト"/>
        <xdr:cNvSpPr txBox="1"/>
      </xdr:nvSpPr>
      <xdr:spPr>
        <a:xfrm>
          <a:off x="22212300" y="6684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5452</xdr:rowOff>
    </xdr:from>
    <xdr:ext cx="469744" cy="259045"/>
    <xdr:sp macro="" textlink="">
      <xdr:nvSpPr>
        <xdr:cNvPr id="745" name="諸支出金最大値テキスト"/>
        <xdr:cNvSpPr txBox="1"/>
      </xdr:nvSpPr>
      <xdr:spPr>
        <a:xfrm>
          <a:off x="22212300" y="4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58775</xdr:rowOff>
    </xdr:from>
    <xdr:to>
      <xdr:col>116</xdr:col>
      <xdr:colOff>152400</xdr:colOff>
      <xdr:row>30</xdr:row>
      <xdr:rowOff>58775</xdr:rowOff>
    </xdr:to>
    <xdr:cxnSp macro="">
      <xdr:nvCxnSpPr>
        <xdr:cNvPr id="746" name="直線コネクタ 745"/>
        <xdr:cNvCxnSpPr/>
      </xdr:nvCxnSpPr>
      <xdr:spPr>
        <a:xfrm>
          <a:off x="22072600" y="520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86403</xdr:rowOff>
    </xdr:from>
    <xdr:ext cx="378565" cy="259045"/>
    <xdr:sp macro="" textlink="">
      <xdr:nvSpPr>
        <xdr:cNvPr id="748" name="諸支出金平均値テキスト"/>
        <xdr:cNvSpPr txBox="1"/>
      </xdr:nvSpPr>
      <xdr:spPr>
        <a:xfrm>
          <a:off x="22212300" y="64300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63526</xdr:rowOff>
    </xdr:from>
    <xdr:to>
      <xdr:col>116</xdr:col>
      <xdr:colOff>114300</xdr:colOff>
      <xdr:row>38</xdr:row>
      <xdr:rowOff>165126</xdr:rowOff>
    </xdr:to>
    <xdr:sp macro="" textlink="">
      <xdr:nvSpPr>
        <xdr:cNvPr id="749" name="フローチャート: 判断 748"/>
        <xdr:cNvSpPr/>
      </xdr:nvSpPr>
      <xdr:spPr>
        <a:xfrm>
          <a:off x="22110700" y="65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51" name="フローチャート: 判断 750"/>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134104</xdr:rowOff>
    </xdr:from>
    <xdr:ext cx="378565" cy="259045"/>
    <xdr:sp macro="" textlink="">
      <xdr:nvSpPr>
        <xdr:cNvPr id="752" name="テキスト ボックス 751"/>
        <xdr:cNvSpPr txBox="1"/>
      </xdr:nvSpPr>
      <xdr:spPr>
        <a:xfrm>
          <a:off x="21134017" y="6306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54" name="フローチャート: 判断 753"/>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55" name="テキスト ボックス 754"/>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32665</xdr:rowOff>
    </xdr:from>
    <xdr:to>
      <xdr:col>102</xdr:col>
      <xdr:colOff>165100</xdr:colOff>
      <xdr:row>38</xdr:row>
      <xdr:rowOff>134265</xdr:rowOff>
    </xdr:to>
    <xdr:sp macro="" textlink="">
      <xdr:nvSpPr>
        <xdr:cNvPr id="757" name="フローチャート: 判断 756"/>
        <xdr:cNvSpPr/>
      </xdr:nvSpPr>
      <xdr:spPr>
        <a:xfrm>
          <a:off x="19494500" y="65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150791</xdr:rowOff>
    </xdr:from>
    <xdr:ext cx="378565" cy="259045"/>
    <xdr:sp macro="" textlink="">
      <xdr:nvSpPr>
        <xdr:cNvPr id="758" name="テキスト ボックス 757"/>
        <xdr:cNvSpPr txBox="1"/>
      </xdr:nvSpPr>
      <xdr:spPr>
        <a:xfrm>
          <a:off x="19356017" y="6322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158623</xdr:rowOff>
    </xdr:from>
    <xdr:to>
      <xdr:col>98</xdr:col>
      <xdr:colOff>38100</xdr:colOff>
      <xdr:row>38</xdr:row>
      <xdr:rowOff>88773</xdr:rowOff>
    </xdr:to>
    <xdr:sp macro="" textlink="">
      <xdr:nvSpPr>
        <xdr:cNvPr id="759" name="フローチャート: 判断 758"/>
        <xdr:cNvSpPr/>
      </xdr:nvSpPr>
      <xdr:spPr>
        <a:xfrm>
          <a:off x="18605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105300</xdr:rowOff>
    </xdr:from>
    <xdr:ext cx="378565" cy="259045"/>
    <xdr:sp macro="" textlink="">
      <xdr:nvSpPr>
        <xdr:cNvPr id="760" name="テキスト ボックス 759"/>
        <xdr:cNvSpPr txBox="1"/>
      </xdr:nvSpPr>
      <xdr:spPr>
        <a:xfrm>
          <a:off x="18467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41952</xdr:rowOff>
    </xdr:from>
    <xdr:ext cx="249299" cy="259045"/>
    <xdr:sp macro="" textlink="">
      <xdr:nvSpPr>
        <xdr:cNvPr id="767" name="諸支出金該当値テキスト"/>
        <xdr:cNvSpPr txBox="1"/>
      </xdr:nvSpPr>
      <xdr:spPr>
        <a:xfrm>
          <a:off x="22212300" y="65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6" name="直線コネクタ 785"/>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7" name="テキスト ボックス 786"/>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53</xdr:row>
      <xdr:rowOff>168927</xdr:rowOff>
    </xdr:from>
    <xdr:ext cx="377026" cy="259045"/>
    <xdr:sp macro="" textlink="">
      <xdr:nvSpPr>
        <xdr:cNvPr id="789" name="テキスト ボックス 788"/>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0" name="直線コネクタ 789"/>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50</xdr:row>
      <xdr:rowOff>111777</xdr:rowOff>
    </xdr:from>
    <xdr:ext cx="377026" cy="259045"/>
    <xdr:sp macro="" textlink="">
      <xdr:nvSpPr>
        <xdr:cNvPr id="791" name="テキスト ボックス 790"/>
        <xdr:cNvSpPr txBox="1"/>
      </xdr:nvSpPr>
      <xdr:spPr>
        <a:xfrm>
          <a:off x="17910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3" name="テキスト ボックス 792"/>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8255</xdr:rowOff>
    </xdr:from>
    <xdr:to>
      <xdr:col>116</xdr:col>
      <xdr:colOff>62864</xdr:colOff>
      <xdr:row>58</xdr:row>
      <xdr:rowOff>25400</xdr:rowOff>
    </xdr:to>
    <xdr:cxnSp macro="">
      <xdr:nvCxnSpPr>
        <xdr:cNvPr id="795" name="直線コネクタ 794"/>
        <xdr:cNvCxnSpPr/>
      </xdr:nvCxnSpPr>
      <xdr:spPr>
        <a:xfrm flipV="1">
          <a:off x="22159595" y="8752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68597</xdr:rowOff>
    </xdr:from>
    <xdr:ext cx="249299" cy="259045"/>
    <xdr:sp macro="" textlink="">
      <xdr:nvSpPr>
        <xdr:cNvPr id="796" name="前年度繰上充用金最小値テキスト"/>
        <xdr:cNvSpPr txBox="1"/>
      </xdr:nvSpPr>
      <xdr:spPr>
        <a:xfrm>
          <a:off x="22212300" y="10012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7" name="直線コネクタ 79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126382</xdr:rowOff>
    </xdr:from>
    <xdr:ext cx="378565" cy="259045"/>
    <xdr:sp macro="" textlink="">
      <xdr:nvSpPr>
        <xdr:cNvPr id="798" name="前年度繰上充用金最大値テキスト"/>
        <xdr:cNvSpPr txBox="1"/>
      </xdr:nvSpPr>
      <xdr:spPr>
        <a:xfrm>
          <a:off x="22212300" y="8527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8255</xdr:rowOff>
    </xdr:from>
    <xdr:to>
      <xdr:col>116</xdr:col>
      <xdr:colOff>152400</xdr:colOff>
      <xdr:row>51</xdr:row>
      <xdr:rowOff>8255</xdr:rowOff>
    </xdr:to>
    <xdr:cxnSp macro="">
      <xdr:nvCxnSpPr>
        <xdr:cNvPr id="799" name="直線コネクタ 798"/>
        <xdr:cNvCxnSpPr/>
      </xdr:nvCxnSpPr>
      <xdr:spPr>
        <a:xfrm>
          <a:off x="22072600" y="875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0" name="直線コネクタ 799"/>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157497</xdr:rowOff>
    </xdr:from>
    <xdr:ext cx="249299" cy="259045"/>
    <xdr:sp macro="" textlink="">
      <xdr:nvSpPr>
        <xdr:cNvPr id="801" name="前年度繰上充用金平均値テキスト"/>
        <xdr:cNvSpPr txBox="1"/>
      </xdr:nvSpPr>
      <xdr:spPr>
        <a:xfrm>
          <a:off x="22212300" y="9758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134620</xdr:rowOff>
    </xdr:from>
    <xdr:to>
      <xdr:col>116</xdr:col>
      <xdr:colOff>114300</xdr:colOff>
      <xdr:row>58</xdr:row>
      <xdr:rowOff>64770</xdr:rowOff>
    </xdr:to>
    <xdr:sp macro="" textlink="">
      <xdr:nvSpPr>
        <xdr:cNvPr id="802" name="フローチャート: 判断 801"/>
        <xdr:cNvSpPr/>
      </xdr:nvSpPr>
      <xdr:spPr>
        <a:xfrm>
          <a:off x="221107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3" name="直線コネクタ 802"/>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106045</xdr:rowOff>
    </xdr:from>
    <xdr:to>
      <xdr:col>112</xdr:col>
      <xdr:colOff>38100</xdr:colOff>
      <xdr:row>58</xdr:row>
      <xdr:rowOff>36195</xdr:rowOff>
    </xdr:to>
    <xdr:sp macro="" textlink="">
      <xdr:nvSpPr>
        <xdr:cNvPr id="804" name="フローチャート: 判断 803"/>
        <xdr:cNvSpPr/>
      </xdr:nvSpPr>
      <xdr:spPr>
        <a:xfrm>
          <a:off x="2127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52722</xdr:rowOff>
    </xdr:from>
    <xdr:ext cx="249299" cy="259045"/>
    <xdr:sp macro="" textlink="">
      <xdr:nvSpPr>
        <xdr:cNvPr id="805" name="テキスト ボックス 804"/>
        <xdr:cNvSpPr txBox="1"/>
      </xdr:nvSpPr>
      <xdr:spPr>
        <a:xfrm>
          <a:off x="21198650"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06" name="直線コネクタ 805"/>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07" name="フローチャート: 判断 806"/>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08" name="テキスト ボックス 807"/>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9" name="直線コネクタ 808"/>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0" name="フローチャート: 判断 809"/>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1" name="テキスト ボックス 810"/>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2" name="フローチャート: 判断 811"/>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3" name="テキスト ボックス 812"/>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9" name="楕円 818"/>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113047</xdr:rowOff>
    </xdr:from>
    <xdr:ext cx="249299" cy="259045"/>
    <xdr:sp macro="" textlink="">
      <xdr:nvSpPr>
        <xdr:cNvPr id="820" name="前年度繰上充用金該当値テキスト"/>
        <xdr:cNvSpPr txBox="1"/>
      </xdr:nvSpPr>
      <xdr:spPr>
        <a:xfrm>
          <a:off x="22212300" y="98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1" name="楕円 820"/>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22" name="テキスト ボックス 821"/>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3" name="楕円 822"/>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24" name="テキスト ボックス 823"/>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5" name="楕円 824"/>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26" name="テキスト ボックス 825"/>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7" name="楕円 826"/>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28" name="テキスト ボックス 827"/>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住民一人当たりのコストは、衛生費および農林水産業費が類似団体平均と比較して高く、上下水道・農業集落排水の維持管理コストが高いこと、にしはりま環境事務組合への負担金および地籍調査事業の実施が起因し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市域が広大で集落が点在することから、道路・衛生施設・教育施設など類似団体に比べ多くの施設を保有しており、維持・補修・改修が必要なため住民一人当たりのコストも高くなっている状況である。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民生費においては類似団体平均を上回っており、少子高齢化対策・福祉サービス給付費の増加による右肩上がりの傾向にある。公債費においては、繰上償還の実施により減となっているものの、依然類似団体平均を上回っ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今後は、公共施設等総合管理計画に基づく施設の集約化、および少子化・人口流出対策に取り組み、一人当たりのコストの逓減に努める。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財政調整基金は、収入減少や災害など不測の支出増加に備え、長期的視野に立った積立てを行うものであり、平成</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年度以降取り崩すことなく基金積立を継続している。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実質収支額については、歳入総額が減少傾向にあるなかでも、歳出総額を抑制しつつ積極的な繰上償還を実施した結果、前年度比＋</a:t>
          </a:r>
          <a:r>
            <a:rPr kumimoji="1" lang="en-US" altLang="ja-JP" sz="1200">
              <a:latin typeface="ＭＳ ゴシック" pitchFamily="49" charset="-128"/>
              <a:ea typeface="ＭＳ ゴシック" pitchFamily="49" charset="-128"/>
            </a:rPr>
            <a:t>0.09</a:t>
          </a:r>
          <a:r>
            <a:rPr kumimoji="1" lang="ja-JP" altLang="en-US" sz="1200">
              <a:latin typeface="ＭＳ ゴシック" pitchFamily="49" charset="-128"/>
              <a:ea typeface="ＭＳ ゴシック" pitchFamily="49" charset="-128"/>
            </a:rPr>
            <a:t>ポイントとやや増加した。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実質単年度収支は前年度比＋</a:t>
          </a:r>
          <a:r>
            <a:rPr kumimoji="1" lang="en-US" altLang="ja-JP" sz="1200">
              <a:latin typeface="ＭＳ ゴシック" pitchFamily="49" charset="-128"/>
              <a:ea typeface="ＭＳ ゴシック" pitchFamily="49" charset="-128"/>
            </a:rPr>
            <a:t>2.21</a:t>
          </a:r>
          <a:r>
            <a:rPr kumimoji="1" lang="ja-JP" altLang="en-US" sz="1200">
              <a:latin typeface="ＭＳ ゴシック" pitchFamily="49" charset="-128"/>
              <a:ea typeface="ＭＳ ゴシック" pitchFamily="49" charset="-128"/>
            </a:rPr>
            <a:t>ポイントと増加したものの、今後は交付税等の一般財源が減少していく見通しであることから、黒字の維持に向けた取り組みが必要である。</a:t>
          </a:r>
          <a:endParaRPr kumimoji="1" lang="en-US" altLang="ja-JP" sz="1200">
            <a:latin typeface="ＭＳ ゴシック" pitchFamily="49" charset="-128"/>
            <a:ea typeface="ＭＳ ゴシック" pitchFamily="49" charset="-128"/>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特別会計（国保・介護特別会計など）や企業会計（水道・病院特別会計など）を含む、全ての会計の赤字額が標準財政規模（市税や普通交付税などの収入）に対してどのくらいの割合になるかを示している。赤字額の数値が大きいほど財政運営が深刻化していることを表している。</a:t>
          </a:r>
        </a:p>
        <a:p>
          <a:r>
            <a:rPr kumimoji="1" lang="ja-JP" altLang="en-US" sz="1300">
              <a:latin typeface="ＭＳ ゴシック" pitchFamily="49" charset="-128"/>
              <a:ea typeface="ＭＳ ゴシック" pitchFamily="49" charset="-128"/>
            </a:rPr>
            <a:t>　平成２７年度に国民健康保険事業特別会計において資金不足が発生したものの、平成２８、２９年度は全会計において黒字であり、連結実質赤字は発生していない。</a:t>
          </a:r>
        </a:p>
        <a:p>
          <a:r>
            <a:rPr kumimoji="1" lang="ja-JP" altLang="en-US" sz="1300">
              <a:latin typeface="ＭＳ ゴシック" pitchFamily="49" charset="-128"/>
              <a:ea typeface="ＭＳ ゴシック" pitchFamily="49" charset="-128"/>
            </a:rPr>
            <a:t>　しかしながら、公営企業会計においては年々留保財源を切り崩している状況であることから、経営戦略や新病院改革プランに基づき、水道事業では料金の適正化・施設の統廃合を検討し、病院事業では中長期的な経営改善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24420769</v>
      </c>
      <c r="BO4" s="441"/>
      <c r="BP4" s="441"/>
      <c r="BQ4" s="441"/>
      <c r="BR4" s="441"/>
      <c r="BS4" s="441"/>
      <c r="BT4" s="441"/>
      <c r="BU4" s="442"/>
      <c r="BV4" s="440">
        <v>24438669</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3</v>
      </c>
      <c r="CU4" s="622"/>
      <c r="CV4" s="622"/>
      <c r="CW4" s="622"/>
      <c r="CX4" s="622"/>
      <c r="CY4" s="622"/>
      <c r="CZ4" s="622"/>
      <c r="DA4" s="623"/>
      <c r="DB4" s="621">
        <v>2.9</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23900045</v>
      </c>
      <c r="BO5" s="446"/>
      <c r="BP5" s="446"/>
      <c r="BQ5" s="446"/>
      <c r="BR5" s="446"/>
      <c r="BS5" s="446"/>
      <c r="BT5" s="446"/>
      <c r="BU5" s="447"/>
      <c r="BV5" s="445">
        <v>23854671</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91.2</v>
      </c>
      <c r="CU5" s="416"/>
      <c r="CV5" s="416"/>
      <c r="CW5" s="416"/>
      <c r="CX5" s="416"/>
      <c r="CY5" s="416"/>
      <c r="CZ5" s="416"/>
      <c r="DA5" s="417"/>
      <c r="DB5" s="415">
        <v>92.5</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520724</v>
      </c>
      <c r="BO6" s="446"/>
      <c r="BP6" s="446"/>
      <c r="BQ6" s="446"/>
      <c r="BR6" s="446"/>
      <c r="BS6" s="446"/>
      <c r="BT6" s="446"/>
      <c r="BU6" s="447"/>
      <c r="BV6" s="445">
        <v>583998</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95.6</v>
      </c>
      <c r="CU6" s="596"/>
      <c r="CV6" s="596"/>
      <c r="CW6" s="596"/>
      <c r="CX6" s="596"/>
      <c r="CY6" s="596"/>
      <c r="CZ6" s="596"/>
      <c r="DA6" s="597"/>
      <c r="DB6" s="595">
        <v>97</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73027</v>
      </c>
      <c r="BO7" s="446"/>
      <c r="BP7" s="446"/>
      <c r="BQ7" s="446"/>
      <c r="BR7" s="446"/>
      <c r="BS7" s="446"/>
      <c r="BT7" s="446"/>
      <c r="BU7" s="447"/>
      <c r="BV7" s="445">
        <v>136685</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14887644</v>
      </c>
      <c r="CU7" s="446"/>
      <c r="CV7" s="446"/>
      <c r="CW7" s="446"/>
      <c r="CX7" s="446"/>
      <c r="CY7" s="446"/>
      <c r="CZ7" s="446"/>
      <c r="DA7" s="447"/>
      <c r="DB7" s="445">
        <v>15331255</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447697</v>
      </c>
      <c r="BO8" s="446"/>
      <c r="BP8" s="446"/>
      <c r="BQ8" s="446"/>
      <c r="BR8" s="446"/>
      <c r="BS8" s="446"/>
      <c r="BT8" s="446"/>
      <c r="BU8" s="447"/>
      <c r="BV8" s="445">
        <v>447313</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0.35</v>
      </c>
      <c r="CU8" s="559"/>
      <c r="CV8" s="559"/>
      <c r="CW8" s="559"/>
      <c r="CX8" s="559"/>
      <c r="CY8" s="559"/>
      <c r="CZ8" s="559"/>
      <c r="DA8" s="560"/>
      <c r="DB8" s="558">
        <v>0.35</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37773</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110</v>
      </c>
      <c r="AV9" s="503"/>
      <c r="AW9" s="503"/>
      <c r="AX9" s="503"/>
      <c r="AY9" s="425" t="s">
        <v>111</v>
      </c>
      <c r="AZ9" s="426"/>
      <c r="BA9" s="426"/>
      <c r="BB9" s="426"/>
      <c r="BC9" s="426"/>
      <c r="BD9" s="426"/>
      <c r="BE9" s="426"/>
      <c r="BF9" s="426"/>
      <c r="BG9" s="426"/>
      <c r="BH9" s="426"/>
      <c r="BI9" s="426"/>
      <c r="BJ9" s="426"/>
      <c r="BK9" s="426"/>
      <c r="BL9" s="426"/>
      <c r="BM9" s="427"/>
      <c r="BN9" s="445">
        <v>384</v>
      </c>
      <c r="BO9" s="446"/>
      <c r="BP9" s="446"/>
      <c r="BQ9" s="446"/>
      <c r="BR9" s="446"/>
      <c r="BS9" s="446"/>
      <c r="BT9" s="446"/>
      <c r="BU9" s="447"/>
      <c r="BV9" s="445">
        <v>-567033</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18.100000000000001</v>
      </c>
      <c r="CU9" s="416"/>
      <c r="CV9" s="416"/>
      <c r="CW9" s="416"/>
      <c r="CX9" s="416"/>
      <c r="CY9" s="416"/>
      <c r="CZ9" s="416"/>
      <c r="DA9" s="417"/>
      <c r="DB9" s="415">
        <v>20.9</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113</v>
      </c>
      <c r="M10" s="419"/>
      <c r="N10" s="419"/>
      <c r="O10" s="419"/>
      <c r="P10" s="419"/>
      <c r="Q10" s="420"/>
      <c r="R10" s="421">
        <v>40938</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9309</v>
      </c>
      <c r="BO10" s="446"/>
      <c r="BP10" s="446"/>
      <c r="BQ10" s="446"/>
      <c r="BR10" s="446"/>
      <c r="BS10" s="446"/>
      <c r="BT10" s="446"/>
      <c r="BU10" s="447"/>
      <c r="BV10" s="445">
        <v>7332</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103</v>
      </c>
      <c r="AV11" s="503"/>
      <c r="AW11" s="503"/>
      <c r="AX11" s="503"/>
      <c r="AY11" s="425" t="s">
        <v>121</v>
      </c>
      <c r="AZ11" s="426"/>
      <c r="BA11" s="426"/>
      <c r="BB11" s="426"/>
      <c r="BC11" s="426"/>
      <c r="BD11" s="426"/>
      <c r="BE11" s="426"/>
      <c r="BF11" s="426"/>
      <c r="BG11" s="426"/>
      <c r="BH11" s="426"/>
      <c r="BI11" s="426"/>
      <c r="BJ11" s="426"/>
      <c r="BK11" s="426"/>
      <c r="BL11" s="426"/>
      <c r="BM11" s="427"/>
      <c r="BN11" s="445">
        <v>337679</v>
      </c>
      <c r="BO11" s="446"/>
      <c r="BP11" s="446"/>
      <c r="BQ11" s="446"/>
      <c r="BR11" s="446"/>
      <c r="BS11" s="446"/>
      <c r="BT11" s="446"/>
      <c r="BU11" s="447"/>
      <c r="BV11" s="445">
        <v>577815</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x14ac:dyDescent="0.15">
      <c r="A12" s="166"/>
      <c r="B12" s="561" t="s">
        <v>124</v>
      </c>
      <c r="C12" s="562"/>
      <c r="D12" s="562"/>
      <c r="E12" s="562"/>
      <c r="F12" s="562"/>
      <c r="G12" s="562"/>
      <c r="H12" s="562"/>
      <c r="I12" s="562"/>
      <c r="J12" s="562"/>
      <c r="K12" s="563"/>
      <c r="L12" s="570" t="s">
        <v>125</v>
      </c>
      <c r="M12" s="571"/>
      <c r="N12" s="571"/>
      <c r="O12" s="571"/>
      <c r="P12" s="571"/>
      <c r="Q12" s="572"/>
      <c r="R12" s="573">
        <v>38669</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132</v>
      </c>
      <c r="CU12" s="559"/>
      <c r="CV12" s="559"/>
      <c r="CW12" s="559"/>
      <c r="CX12" s="559"/>
      <c r="CY12" s="559"/>
      <c r="CZ12" s="559"/>
      <c r="DA12" s="560"/>
      <c r="DB12" s="558" t="s">
        <v>133</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134</v>
      </c>
      <c r="N13" s="546"/>
      <c r="O13" s="546"/>
      <c r="P13" s="546"/>
      <c r="Q13" s="547"/>
      <c r="R13" s="548">
        <v>38480</v>
      </c>
      <c r="S13" s="549"/>
      <c r="T13" s="549"/>
      <c r="U13" s="549"/>
      <c r="V13" s="550"/>
      <c r="W13" s="536" t="s">
        <v>135</v>
      </c>
      <c r="X13" s="458"/>
      <c r="Y13" s="458"/>
      <c r="Z13" s="458"/>
      <c r="AA13" s="458"/>
      <c r="AB13" s="459"/>
      <c r="AC13" s="421">
        <v>857</v>
      </c>
      <c r="AD13" s="422"/>
      <c r="AE13" s="422"/>
      <c r="AF13" s="422"/>
      <c r="AG13" s="423"/>
      <c r="AH13" s="421">
        <v>992</v>
      </c>
      <c r="AI13" s="422"/>
      <c r="AJ13" s="422"/>
      <c r="AK13" s="422"/>
      <c r="AL13" s="424"/>
      <c r="AM13" s="514" t="s">
        <v>136</v>
      </c>
      <c r="AN13" s="419"/>
      <c r="AO13" s="419"/>
      <c r="AP13" s="419"/>
      <c r="AQ13" s="419"/>
      <c r="AR13" s="419"/>
      <c r="AS13" s="419"/>
      <c r="AT13" s="420"/>
      <c r="AU13" s="502" t="s">
        <v>137</v>
      </c>
      <c r="AV13" s="503"/>
      <c r="AW13" s="503"/>
      <c r="AX13" s="503"/>
      <c r="AY13" s="425" t="s">
        <v>138</v>
      </c>
      <c r="AZ13" s="426"/>
      <c r="BA13" s="426"/>
      <c r="BB13" s="426"/>
      <c r="BC13" s="426"/>
      <c r="BD13" s="426"/>
      <c r="BE13" s="426"/>
      <c r="BF13" s="426"/>
      <c r="BG13" s="426"/>
      <c r="BH13" s="426"/>
      <c r="BI13" s="426"/>
      <c r="BJ13" s="426"/>
      <c r="BK13" s="426"/>
      <c r="BL13" s="426"/>
      <c r="BM13" s="427"/>
      <c r="BN13" s="445">
        <v>347372</v>
      </c>
      <c r="BO13" s="446"/>
      <c r="BP13" s="446"/>
      <c r="BQ13" s="446"/>
      <c r="BR13" s="446"/>
      <c r="BS13" s="446"/>
      <c r="BT13" s="446"/>
      <c r="BU13" s="447"/>
      <c r="BV13" s="445">
        <v>18114</v>
      </c>
      <c r="BW13" s="446"/>
      <c r="BX13" s="446"/>
      <c r="BY13" s="446"/>
      <c r="BZ13" s="446"/>
      <c r="CA13" s="446"/>
      <c r="CB13" s="446"/>
      <c r="CC13" s="447"/>
      <c r="CD13" s="454" t="s">
        <v>139</v>
      </c>
      <c r="CE13" s="455"/>
      <c r="CF13" s="455"/>
      <c r="CG13" s="455"/>
      <c r="CH13" s="455"/>
      <c r="CI13" s="455"/>
      <c r="CJ13" s="455"/>
      <c r="CK13" s="455"/>
      <c r="CL13" s="455"/>
      <c r="CM13" s="455"/>
      <c r="CN13" s="455"/>
      <c r="CO13" s="455"/>
      <c r="CP13" s="455"/>
      <c r="CQ13" s="455"/>
      <c r="CR13" s="455"/>
      <c r="CS13" s="456"/>
      <c r="CT13" s="415">
        <v>13.4</v>
      </c>
      <c r="CU13" s="416"/>
      <c r="CV13" s="416"/>
      <c r="CW13" s="416"/>
      <c r="CX13" s="416"/>
      <c r="CY13" s="416"/>
      <c r="CZ13" s="416"/>
      <c r="DA13" s="417"/>
      <c r="DB13" s="415">
        <v>14.5</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140</v>
      </c>
      <c r="M14" s="579"/>
      <c r="N14" s="579"/>
      <c r="O14" s="579"/>
      <c r="P14" s="579"/>
      <c r="Q14" s="580"/>
      <c r="R14" s="548">
        <v>39352</v>
      </c>
      <c r="S14" s="549"/>
      <c r="T14" s="549"/>
      <c r="U14" s="549"/>
      <c r="V14" s="550"/>
      <c r="W14" s="551"/>
      <c r="X14" s="461"/>
      <c r="Y14" s="461"/>
      <c r="Z14" s="461"/>
      <c r="AA14" s="461"/>
      <c r="AB14" s="462"/>
      <c r="AC14" s="541">
        <v>4.5999999999999996</v>
      </c>
      <c r="AD14" s="542"/>
      <c r="AE14" s="542"/>
      <c r="AF14" s="542"/>
      <c r="AG14" s="543"/>
      <c r="AH14" s="541">
        <v>5.0999999999999996</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141</v>
      </c>
      <c r="CE14" s="452"/>
      <c r="CF14" s="452"/>
      <c r="CG14" s="452"/>
      <c r="CH14" s="452"/>
      <c r="CI14" s="452"/>
      <c r="CJ14" s="452"/>
      <c r="CK14" s="452"/>
      <c r="CL14" s="452"/>
      <c r="CM14" s="452"/>
      <c r="CN14" s="452"/>
      <c r="CO14" s="452"/>
      <c r="CP14" s="452"/>
      <c r="CQ14" s="452"/>
      <c r="CR14" s="452"/>
      <c r="CS14" s="453"/>
      <c r="CT14" s="552">
        <v>111.1</v>
      </c>
      <c r="CU14" s="553"/>
      <c r="CV14" s="553"/>
      <c r="CW14" s="553"/>
      <c r="CX14" s="553"/>
      <c r="CY14" s="553"/>
      <c r="CZ14" s="553"/>
      <c r="DA14" s="554"/>
      <c r="DB14" s="552">
        <v>110.6</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142</v>
      </c>
      <c r="N15" s="546"/>
      <c r="O15" s="546"/>
      <c r="P15" s="546"/>
      <c r="Q15" s="547"/>
      <c r="R15" s="548">
        <v>39166</v>
      </c>
      <c r="S15" s="549"/>
      <c r="T15" s="549"/>
      <c r="U15" s="549"/>
      <c r="V15" s="550"/>
      <c r="W15" s="536" t="s">
        <v>143</v>
      </c>
      <c r="X15" s="458"/>
      <c r="Y15" s="458"/>
      <c r="Z15" s="458"/>
      <c r="AA15" s="458"/>
      <c r="AB15" s="459"/>
      <c r="AC15" s="421">
        <v>7273</v>
      </c>
      <c r="AD15" s="422"/>
      <c r="AE15" s="422"/>
      <c r="AF15" s="422"/>
      <c r="AG15" s="423"/>
      <c r="AH15" s="421">
        <v>7741</v>
      </c>
      <c r="AI15" s="422"/>
      <c r="AJ15" s="422"/>
      <c r="AK15" s="422"/>
      <c r="AL15" s="424"/>
      <c r="AM15" s="514"/>
      <c r="AN15" s="419"/>
      <c r="AO15" s="419"/>
      <c r="AP15" s="419"/>
      <c r="AQ15" s="419"/>
      <c r="AR15" s="419"/>
      <c r="AS15" s="419"/>
      <c r="AT15" s="420"/>
      <c r="AU15" s="502"/>
      <c r="AV15" s="503"/>
      <c r="AW15" s="503"/>
      <c r="AX15" s="503"/>
      <c r="AY15" s="437" t="s">
        <v>144</v>
      </c>
      <c r="AZ15" s="438"/>
      <c r="BA15" s="438"/>
      <c r="BB15" s="438"/>
      <c r="BC15" s="438"/>
      <c r="BD15" s="438"/>
      <c r="BE15" s="438"/>
      <c r="BF15" s="438"/>
      <c r="BG15" s="438"/>
      <c r="BH15" s="438"/>
      <c r="BI15" s="438"/>
      <c r="BJ15" s="438"/>
      <c r="BK15" s="438"/>
      <c r="BL15" s="438"/>
      <c r="BM15" s="439"/>
      <c r="BN15" s="440">
        <v>4318877</v>
      </c>
      <c r="BO15" s="441"/>
      <c r="BP15" s="441"/>
      <c r="BQ15" s="441"/>
      <c r="BR15" s="441"/>
      <c r="BS15" s="441"/>
      <c r="BT15" s="441"/>
      <c r="BU15" s="442"/>
      <c r="BV15" s="440">
        <v>4385247</v>
      </c>
      <c r="BW15" s="441"/>
      <c r="BX15" s="441"/>
      <c r="BY15" s="441"/>
      <c r="BZ15" s="441"/>
      <c r="CA15" s="441"/>
      <c r="CB15" s="441"/>
      <c r="CC15" s="442"/>
      <c r="CD15" s="555" t="s">
        <v>145</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146</v>
      </c>
      <c r="M16" s="539"/>
      <c r="N16" s="539"/>
      <c r="O16" s="539"/>
      <c r="P16" s="539"/>
      <c r="Q16" s="540"/>
      <c r="R16" s="533" t="s">
        <v>147</v>
      </c>
      <c r="S16" s="534"/>
      <c r="T16" s="534"/>
      <c r="U16" s="534"/>
      <c r="V16" s="535"/>
      <c r="W16" s="551"/>
      <c r="X16" s="461"/>
      <c r="Y16" s="461"/>
      <c r="Z16" s="461"/>
      <c r="AA16" s="461"/>
      <c r="AB16" s="462"/>
      <c r="AC16" s="541">
        <v>39.200000000000003</v>
      </c>
      <c r="AD16" s="542"/>
      <c r="AE16" s="542"/>
      <c r="AF16" s="542"/>
      <c r="AG16" s="543"/>
      <c r="AH16" s="541">
        <v>39.9</v>
      </c>
      <c r="AI16" s="542"/>
      <c r="AJ16" s="542"/>
      <c r="AK16" s="542"/>
      <c r="AL16" s="544"/>
      <c r="AM16" s="514"/>
      <c r="AN16" s="419"/>
      <c r="AO16" s="419"/>
      <c r="AP16" s="419"/>
      <c r="AQ16" s="419"/>
      <c r="AR16" s="419"/>
      <c r="AS16" s="419"/>
      <c r="AT16" s="420"/>
      <c r="AU16" s="502"/>
      <c r="AV16" s="503"/>
      <c r="AW16" s="503"/>
      <c r="AX16" s="503"/>
      <c r="AY16" s="425" t="s">
        <v>148</v>
      </c>
      <c r="AZ16" s="426"/>
      <c r="BA16" s="426"/>
      <c r="BB16" s="426"/>
      <c r="BC16" s="426"/>
      <c r="BD16" s="426"/>
      <c r="BE16" s="426"/>
      <c r="BF16" s="426"/>
      <c r="BG16" s="426"/>
      <c r="BH16" s="426"/>
      <c r="BI16" s="426"/>
      <c r="BJ16" s="426"/>
      <c r="BK16" s="426"/>
      <c r="BL16" s="426"/>
      <c r="BM16" s="427"/>
      <c r="BN16" s="445">
        <v>12392736</v>
      </c>
      <c r="BO16" s="446"/>
      <c r="BP16" s="446"/>
      <c r="BQ16" s="446"/>
      <c r="BR16" s="446"/>
      <c r="BS16" s="446"/>
      <c r="BT16" s="446"/>
      <c r="BU16" s="447"/>
      <c r="BV16" s="445">
        <v>12531314</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149</v>
      </c>
      <c r="N17" s="531"/>
      <c r="O17" s="531"/>
      <c r="P17" s="531"/>
      <c r="Q17" s="532"/>
      <c r="R17" s="533" t="s">
        <v>150</v>
      </c>
      <c r="S17" s="534"/>
      <c r="T17" s="534"/>
      <c r="U17" s="534"/>
      <c r="V17" s="535"/>
      <c r="W17" s="536" t="s">
        <v>151</v>
      </c>
      <c r="X17" s="458"/>
      <c r="Y17" s="458"/>
      <c r="Z17" s="458"/>
      <c r="AA17" s="458"/>
      <c r="AB17" s="459"/>
      <c r="AC17" s="421">
        <v>10405</v>
      </c>
      <c r="AD17" s="422"/>
      <c r="AE17" s="422"/>
      <c r="AF17" s="422"/>
      <c r="AG17" s="423"/>
      <c r="AH17" s="421">
        <v>10660</v>
      </c>
      <c r="AI17" s="422"/>
      <c r="AJ17" s="422"/>
      <c r="AK17" s="422"/>
      <c r="AL17" s="424"/>
      <c r="AM17" s="514"/>
      <c r="AN17" s="419"/>
      <c r="AO17" s="419"/>
      <c r="AP17" s="419"/>
      <c r="AQ17" s="419"/>
      <c r="AR17" s="419"/>
      <c r="AS17" s="419"/>
      <c r="AT17" s="420"/>
      <c r="AU17" s="502"/>
      <c r="AV17" s="503"/>
      <c r="AW17" s="503"/>
      <c r="AX17" s="503"/>
      <c r="AY17" s="425" t="s">
        <v>152</v>
      </c>
      <c r="AZ17" s="426"/>
      <c r="BA17" s="426"/>
      <c r="BB17" s="426"/>
      <c r="BC17" s="426"/>
      <c r="BD17" s="426"/>
      <c r="BE17" s="426"/>
      <c r="BF17" s="426"/>
      <c r="BG17" s="426"/>
      <c r="BH17" s="426"/>
      <c r="BI17" s="426"/>
      <c r="BJ17" s="426"/>
      <c r="BK17" s="426"/>
      <c r="BL17" s="426"/>
      <c r="BM17" s="427"/>
      <c r="BN17" s="445">
        <v>5490082</v>
      </c>
      <c r="BO17" s="446"/>
      <c r="BP17" s="446"/>
      <c r="BQ17" s="446"/>
      <c r="BR17" s="446"/>
      <c r="BS17" s="446"/>
      <c r="BT17" s="446"/>
      <c r="BU17" s="447"/>
      <c r="BV17" s="445">
        <v>5566964</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153</v>
      </c>
      <c r="C18" s="508"/>
      <c r="D18" s="508"/>
      <c r="E18" s="509"/>
      <c r="F18" s="509"/>
      <c r="G18" s="509"/>
      <c r="H18" s="509"/>
      <c r="I18" s="509"/>
      <c r="J18" s="509"/>
      <c r="K18" s="509"/>
      <c r="L18" s="510">
        <v>658.54</v>
      </c>
      <c r="M18" s="510"/>
      <c r="N18" s="510"/>
      <c r="O18" s="510"/>
      <c r="P18" s="510"/>
      <c r="Q18" s="510"/>
      <c r="R18" s="511"/>
      <c r="S18" s="511"/>
      <c r="T18" s="511"/>
      <c r="U18" s="511"/>
      <c r="V18" s="512"/>
      <c r="W18" s="526"/>
      <c r="X18" s="527"/>
      <c r="Y18" s="527"/>
      <c r="Z18" s="527"/>
      <c r="AA18" s="527"/>
      <c r="AB18" s="537"/>
      <c r="AC18" s="409">
        <v>56.1</v>
      </c>
      <c r="AD18" s="410"/>
      <c r="AE18" s="410"/>
      <c r="AF18" s="410"/>
      <c r="AG18" s="513"/>
      <c r="AH18" s="409">
        <v>55</v>
      </c>
      <c r="AI18" s="410"/>
      <c r="AJ18" s="410"/>
      <c r="AK18" s="410"/>
      <c r="AL18" s="411"/>
      <c r="AM18" s="514"/>
      <c r="AN18" s="419"/>
      <c r="AO18" s="419"/>
      <c r="AP18" s="419"/>
      <c r="AQ18" s="419"/>
      <c r="AR18" s="419"/>
      <c r="AS18" s="419"/>
      <c r="AT18" s="420"/>
      <c r="AU18" s="502"/>
      <c r="AV18" s="503"/>
      <c r="AW18" s="503"/>
      <c r="AX18" s="503"/>
      <c r="AY18" s="425" t="s">
        <v>154</v>
      </c>
      <c r="AZ18" s="426"/>
      <c r="BA18" s="426"/>
      <c r="BB18" s="426"/>
      <c r="BC18" s="426"/>
      <c r="BD18" s="426"/>
      <c r="BE18" s="426"/>
      <c r="BF18" s="426"/>
      <c r="BG18" s="426"/>
      <c r="BH18" s="426"/>
      <c r="BI18" s="426"/>
      <c r="BJ18" s="426"/>
      <c r="BK18" s="426"/>
      <c r="BL18" s="426"/>
      <c r="BM18" s="427"/>
      <c r="BN18" s="445">
        <v>13717769</v>
      </c>
      <c r="BO18" s="446"/>
      <c r="BP18" s="446"/>
      <c r="BQ18" s="446"/>
      <c r="BR18" s="446"/>
      <c r="BS18" s="446"/>
      <c r="BT18" s="446"/>
      <c r="BU18" s="447"/>
      <c r="BV18" s="445">
        <v>14187147</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155</v>
      </c>
      <c r="C19" s="508"/>
      <c r="D19" s="508"/>
      <c r="E19" s="509"/>
      <c r="F19" s="509"/>
      <c r="G19" s="509"/>
      <c r="H19" s="509"/>
      <c r="I19" s="509"/>
      <c r="J19" s="509"/>
      <c r="K19" s="509"/>
      <c r="L19" s="515">
        <v>57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156</v>
      </c>
      <c r="AZ19" s="426"/>
      <c r="BA19" s="426"/>
      <c r="BB19" s="426"/>
      <c r="BC19" s="426"/>
      <c r="BD19" s="426"/>
      <c r="BE19" s="426"/>
      <c r="BF19" s="426"/>
      <c r="BG19" s="426"/>
      <c r="BH19" s="426"/>
      <c r="BI19" s="426"/>
      <c r="BJ19" s="426"/>
      <c r="BK19" s="426"/>
      <c r="BL19" s="426"/>
      <c r="BM19" s="427"/>
      <c r="BN19" s="445">
        <v>16751699</v>
      </c>
      <c r="BO19" s="446"/>
      <c r="BP19" s="446"/>
      <c r="BQ19" s="446"/>
      <c r="BR19" s="446"/>
      <c r="BS19" s="446"/>
      <c r="BT19" s="446"/>
      <c r="BU19" s="447"/>
      <c r="BV19" s="445">
        <v>17773097</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157</v>
      </c>
      <c r="C20" s="508"/>
      <c r="D20" s="508"/>
      <c r="E20" s="509"/>
      <c r="F20" s="509"/>
      <c r="G20" s="509"/>
      <c r="H20" s="509"/>
      <c r="I20" s="509"/>
      <c r="J20" s="509"/>
      <c r="K20" s="509"/>
      <c r="L20" s="515">
        <v>12723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158</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159</v>
      </c>
      <c r="C22" s="475"/>
      <c r="D22" s="476"/>
      <c r="E22" s="483" t="s">
        <v>1</v>
      </c>
      <c r="F22" s="458"/>
      <c r="G22" s="458"/>
      <c r="H22" s="458"/>
      <c r="I22" s="458"/>
      <c r="J22" s="458"/>
      <c r="K22" s="459"/>
      <c r="L22" s="483" t="s">
        <v>160</v>
      </c>
      <c r="M22" s="458"/>
      <c r="N22" s="458"/>
      <c r="O22" s="458"/>
      <c r="P22" s="459"/>
      <c r="Q22" s="468" t="s">
        <v>161</v>
      </c>
      <c r="R22" s="469"/>
      <c r="S22" s="469"/>
      <c r="T22" s="469"/>
      <c r="U22" s="469"/>
      <c r="V22" s="484"/>
      <c r="W22" s="486" t="s">
        <v>162</v>
      </c>
      <c r="X22" s="475"/>
      <c r="Y22" s="476"/>
      <c r="Z22" s="483" t="s">
        <v>1</v>
      </c>
      <c r="AA22" s="458"/>
      <c r="AB22" s="458"/>
      <c r="AC22" s="458"/>
      <c r="AD22" s="458"/>
      <c r="AE22" s="458"/>
      <c r="AF22" s="458"/>
      <c r="AG22" s="459"/>
      <c r="AH22" s="457" t="s">
        <v>163</v>
      </c>
      <c r="AI22" s="458"/>
      <c r="AJ22" s="458"/>
      <c r="AK22" s="458"/>
      <c r="AL22" s="459"/>
      <c r="AM22" s="457" t="s">
        <v>164</v>
      </c>
      <c r="AN22" s="463"/>
      <c r="AO22" s="463"/>
      <c r="AP22" s="463"/>
      <c r="AQ22" s="463"/>
      <c r="AR22" s="464"/>
      <c r="AS22" s="468" t="s">
        <v>161</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165</v>
      </c>
      <c r="AZ23" s="438"/>
      <c r="BA23" s="438"/>
      <c r="BB23" s="438"/>
      <c r="BC23" s="438"/>
      <c r="BD23" s="438"/>
      <c r="BE23" s="438"/>
      <c r="BF23" s="438"/>
      <c r="BG23" s="438"/>
      <c r="BH23" s="438"/>
      <c r="BI23" s="438"/>
      <c r="BJ23" s="438"/>
      <c r="BK23" s="438"/>
      <c r="BL23" s="438"/>
      <c r="BM23" s="439"/>
      <c r="BN23" s="445">
        <v>30257785</v>
      </c>
      <c r="BO23" s="446"/>
      <c r="BP23" s="446"/>
      <c r="BQ23" s="446"/>
      <c r="BR23" s="446"/>
      <c r="BS23" s="446"/>
      <c r="BT23" s="446"/>
      <c r="BU23" s="447"/>
      <c r="BV23" s="445">
        <v>30009412</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166</v>
      </c>
      <c r="F24" s="419"/>
      <c r="G24" s="419"/>
      <c r="H24" s="419"/>
      <c r="I24" s="419"/>
      <c r="J24" s="419"/>
      <c r="K24" s="420"/>
      <c r="L24" s="421">
        <v>1</v>
      </c>
      <c r="M24" s="422"/>
      <c r="N24" s="422"/>
      <c r="O24" s="422"/>
      <c r="P24" s="423"/>
      <c r="Q24" s="421">
        <v>8800</v>
      </c>
      <c r="R24" s="422"/>
      <c r="S24" s="422"/>
      <c r="T24" s="422"/>
      <c r="U24" s="422"/>
      <c r="V24" s="423"/>
      <c r="W24" s="487"/>
      <c r="X24" s="478"/>
      <c r="Y24" s="479"/>
      <c r="Z24" s="418" t="s">
        <v>167</v>
      </c>
      <c r="AA24" s="419"/>
      <c r="AB24" s="419"/>
      <c r="AC24" s="419"/>
      <c r="AD24" s="419"/>
      <c r="AE24" s="419"/>
      <c r="AF24" s="419"/>
      <c r="AG24" s="420"/>
      <c r="AH24" s="421">
        <v>340</v>
      </c>
      <c r="AI24" s="422"/>
      <c r="AJ24" s="422"/>
      <c r="AK24" s="422"/>
      <c r="AL24" s="423"/>
      <c r="AM24" s="421">
        <v>1078480</v>
      </c>
      <c r="AN24" s="422"/>
      <c r="AO24" s="422"/>
      <c r="AP24" s="422"/>
      <c r="AQ24" s="422"/>
      <c r="AR24" s="423"/>
      <c r="AS24" s="421">
        <v>3172</v>
      </c>
      <c r="AT24" s="422"/>
      <c r="AU24" s="422"/>
      <c r="AV24" s="422"/>
      <c r="AW24" s="422"/>
      <c r="AX24" s="424"/>
      <c r="AY24" s="412" t="s">
        <v>168</v>
      </c>
      <c r="AZ24" s="413"/>
      <c r="BA24" s="413"/>
      <c r="BB24" s="413"/>
      <c r="BC24" s="413"/>
      <c r="BD24" s="413"/>
      <c r="BE24" s="413"/>
      <c r="BF24" s="413"/>
      <c r="BG24" s="413"/>
      <c r="BH24" s="413"/>
      <c r="BI24" s="413"/>
      <c r="BJ24" s="413"/>
      <c r="BK24" s="413"/>
      <c r="BL24" s="413"/>
      <c r="BM24" s="414"/>
      <c r="BN24" s="445">
        <v>16688076</v>
      </c>
      <c r="BO24" s="446"/>
      <c r="BP24" s="446"/>
      <c r="BQ24" s="446"/>
      <c r="BR24" s="446"/>
      <c r="BS24" s="446"/>
      <c r="BT24" s="446"/>
      <c r="BU24" s="447"/>
      <c r="BV24" s="445">
        <v>16491439</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169</v>
      </c>
      <c r="F25" s="419"/>
      <c r="G25" s="419"/>
      <c r="H25" s="419"/>
      <c r="I25" s="419"/>
      <c r="J25" s="419"/>
      <c r="K25" s="420"/>
      <c r="L25" s="421">
        <v>1</v>
      </c>
      <c r="M25" s="422"/>
      <c r="N25" s="422"/>
      <c r="O25" s="422"/>
      <c r="P25" s="423"/>
      <c r="Q25" s="421">
        <v>7120</v>
      </c>
      <c r="R25" s="422"/>
      <c r="S25" s="422"/>
      <c r="T25" s="422"/>
      <c r="U25" s="422"/>
      <c r="V25" s="423"/>
      <c r="W25" s="487"/>
      <c r="X25" s="478"/>
      <c r="Y25" s="479"/>
      <c r="Z25" s="418" t="s">
        <v>170</v>
      </c>
      <c r="AA25" s="419"/>
      <c r="AB25" s="419"/>
      <c r="AC25" s="419"/>
      <c r="AD25" s="419"/>
      <c r="AE25" s="419"/>
      <c r="AF25" s="419"/>
      <c r="AG25" s="420"/>
      <c r="AH25" s="421" t="s">
        <v>123</v>
      </c>
      <c r="AI25" s="422"/>
      <c r="AJ25" s="422"/>
      <c r="AK25" s="422"/>
      <c r="AL25" s="423"/>
      <c r="AM25" s="421" t="s">
        <v>171</v>
      </c>
      <c r="AN25" s="422"/>
      <c r="AO25" s="422"/>
      <c r="AP25" s="422"/>
      <c r="AQ25" s="422"/>
      <c r="AR25" s="423"/>
      <c r="AS25" s="421" t="s">
        <v>171</v>
      </c>
      <c r="AT25" s="422"/>
      <c r="AU25" s="422"/>
      <c r="AV25" s="422"/>
      <c r="AW25" s="422"/>
      <c r="AX25" s="424"/>
      <c r="AY25" s="437" t="s">
        <v>172</v>
      </c>
      <c r="AZ25" s="438"/>
      <c r="BA25" s="438"/>
      <c r="BB25" s="438"/>
      <c r="BC25" s="438"/>
      <c r="BD25" s="438"/>
      <c r="BE25" s="438"/>
      <c r="BF25" s="438"/>
      <c r="BG25" s="438"/>
      <c r="BH25" s="438"/>
      <c r="BI25" s="438"/>
      <c r="BJ25" s="438"/>
      <c r="BK25" s="438"/>
      <c r="BL25" s="438"/>
      <c r="BM25" s="439"/>
      <c r="BN25" s="440">
        <v>1041408</v>
      </c>
      <c r="BO25" s="441"/>
      <c r="BP25" s="441"/>
      <c r="BQ25" s="441"/>
      <c r="BR25" s="441"/>
      <c r="BS25" s="441"/>
      <c r="BT25" s="441"/>
      <c r="BU25" s="442"/>
      <c r="BV25" s="440">
        <v>880160</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173</v>
      </c>
      <c r="F26" s="419"/>
      <c r="G26" s="419"/>
      <c r="H26" s="419"/>
      <c r="I26" s="419"/>
      <c r="J26" s="419"/>
      <c r="K26" s="420"/>
      <c r="L26" s="421">
        <v>1</v>
      </c>
      <c r="M26" s="422"/>
      <c r="N26" s="422"/>
      <c r="O26" s="422"/>
      <c r="P26" s="423"/>
      <c r="Q26" s="421">
        <v>6380</v>
      </c>
      <c r="R26" s="422"/>
      <c r="S26" s="422"/>
      <c r="T26" s="422"/>
      <c r="U26" s="422"/>
      <c r="V26" s="423"/>
      <c r="W26" s="487"/>
      <c r="X26" s="478"/>
      <c r="Y26" s="479"/>
      <c r="Z26" s="418" t="s">
        <v>174</v>
      </c>
      <c r="AA26" s="500"/>
      <c r="AB26" s="500"/>
      <c r="AC26" s="500"/>
      <c r="AD26" s="500"/>
      <c r="AE26" s="500"/>
      <c r="AF26" s="500"/>
      <c r="AG26" s="501"/>
      <c r="AH26" s="421">
        <v>17</v>
      </c>
      <c r="AI26" s="422"/>
      <c r="AJ26" s="422"/>
      <c r="AK26" s="422"/>
      <c r="AL26" s="423"/>
      <c r="AM26" s="421">
        <v>54910</v>
      </c>
      <c r="AN26" s="422"/>
      <c r="AO26" s="422"/>
      <c r="AP26" s="422"/>
      <c r="AQ26" s="422"/>
      <c r="AR26" s="423"/>
      <c r="AS26" s="421">
        <v>3230</v>
      </c>
      <c r="AT26" s="422"/>
      <c r="AU26" s="422"/>
      <c r="AV26" s="422"/>
      <c r="AW26" s="422"/>
      <c r="AX26" s="424"/>
      <c r="AY26" s="454" t="s">
        <v>175</v>
      </c>
      <c r="AZ26" s="455"/>
      <c r="BA26" s="455"/>
      <c r="BB26" s="455"/>
      <c r="BC26" s="455"/>
      <c r="BD26" s="455"/>
      <c r="BE26" s="455"/>
      <c r="BF26" s="455"/>
      <c r="BG26" s="455"/>
      <c r="BH26" s="455"/>
      <c r="BI26" s="455"/>
      <c r="BJ26" s="455"/>
      <c r="BK26" s="455"/>
      <c r="BL26" s="455"/>
      <c r="BM26" s="456"/>
      <c r="BN26" s="445" t="s">
        <v>171</v>
      </c>
      <c r="BO26" s="446"/>
      <c r="BP26" s="446"/>
      <c r="BQ26" s="446"/>
      <c r="BR26" s="446"/>
      <c r="BS26" s="446"/>
      <c r="BT26" s="446"/>
      <c r="BU26" s="447"/>
      <c r="BV26" s="445" t="s">
        <v>171</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176</v>
      </c>
      <c r="F27" s="419"/>
      <c r="G27" s="419"/>
      <c r="H27" s="419"/>
      <c r="I27" s="419"/>
      <c r="J27" s="419"/>
      <c r="K27" s="420"/>
      <c r="L27" s="421">
        <v>1</v>
      </c>
      <c r="M27" s="422"/>
      <c r="N27" s="422"/>
      <c r="O27" s="422"/>
      <c r="P27" s="423"/>
      <c r="Q27" s="421">
        <v>4480</v>
      </c>
      <c r="R27" s="422"/>
      <c r="S27" s="422"/>
      <c r="T27" s="422"/>
      <c r="U27" s="422"/>
      <c r="V27" s="423"/>
      <c r="W27" s="487"/>
      <c r="X27" s="478"/>
      <c r="Y27" s="479"/>
      <c r="Z27" s="418" t="s">
        <v>177</v>
      </c>
      <c r="AA27" s="419"/>
      <c r="AB27" s="419"/>
      <c r="AC27" s="419"/>
      <c r="AD27" s="419"/>
      <c r="AE27" s="419"/>
      <c r="AF27" s="419"/>
      <c r="AG27" s="420"/>
      <c r="AH27" s="421">
        <v>31</v>
      </c>
      <c r="AI27" s="422"/>
      <c r="AJ27" s="422"/>
      <c r="AK27" s="422"/>
      <c r="AL27" s="423"/>
      <c r="AM27" s="421">
        <v>97588</v>
      </c>
      <c r="AN27" s="422"/>
      <c r="AO27" s="422"/>
      <c r="AP27" s="422"/>
      <c r="AQ27" s="422"/>
      <c r="AR27" s="423"/>
      <c r="AS27" s="421">
        <v>3148</v>
      </c>
      <c r="AT27" s="422"/>
      <c r="AU27" s="422"/>
      <c r="AV27" s="422"/>
      <c r="AW27" s="422"/>
      <c r="AX27" s="424"/>
      <c r="AY27" s="451" t="s">
        <v>178</v>
      </c>
      <c r="AZ27" s="452"/>
      <c r="BA27" s="452"/>
      <c r="BB27" s="452"/>
      <c r="BC27" s="452"/>
      <c r="BD27" s="452"/>
      <c r="BE27" s="452"/>
      <c r="BF27" s="452"/>
      <c r="BG27" s="452"/>
      <c r="BH27" s="452"/>
      <c r="BI27" s="452"/>
      <c r="BJ27" s="452"/>
      <c r="BK27" s="452"/>
      <c r="BL27" s="452"/>
      <c r="BM27" s="453"/>
      <c r="BN27" s="448">
        <v>466534</v>
      </c>
      <c r="BO27" s="449"/>
      <c r="BP27" s="449"/>
      <c r="BQ27" s="449"/>
      <c r="BR27" s="449"/>
      <c r="BS27" s="449"/>
      <c r="BT27" s="449"/>
      <c r="BU27" s="450"/>
      <c r="BV27" s="448">
        <v>466342</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179</v>
      </c>
      <c r="F28" s="419"/>
      <c r="G28" s="419"/>
      <c r="H28" s="419"/>
      <c r="I28" s="419"/>
      <c r="J28" s="419"/>
      <c r="K28" s="420"/>
      <c r="L28" s="421">
        <v>1</v>
      </c>
      <c r="M28" s="422"/>
      <c r="N28" s="422"/>
      <c r="O28" s="422"/>
      <c r="P28" s="423"/>
      <c r="Q28" s="421">
        <v>3700</v>
      </c>
      <c r="R28" s="422"/>
      <c r="S28" s="422"/>
      <c r="T28" s="422"/>
      <c r="U28" s="422"/>
      <c r="V28" s="423"/>
      <c r="W28" s="487"/>
      <c r="X28" s="478"/>
      <c r="Y28" s="479"/>
      <c r="Z28" s="418" t="s">
        <v>180</v>
      </c>
      <c r="AA28" s="419"/>
      <c r="AB28" s="419"/>
      <c r="AC28" s="419"/>
      <c r="AD28" s="419"/>
      <c r="AE28" s="419"/>
      <c r="AF28" s="419"/>
      <c r="AG28" s="420"/>
      <c r="AH28" s="421" t="s">
        <v>171</v>
      </c>
      <c r="AI28" s="422"/>
      <c r="AJ28" s="422"/>
      <c r="AK28" s="422"/>
      <c r="AL28" s="423"/>
      <c r="AM28" s="421" t="s">
        <v>123</v>
      </c>
      <c r="AN28" s="422"/>
      <c r="AO28" s="422"/>
      <c r="AP28" s="422"/>
      <c r="AQ28" s="422"/>
      <c r="AR28" s="423"/>
      <c r="AS28" s="421" t="s">
        <v>171</v>
      </c>
      <c r="AT28" s="422"/>
      <c r="AU28" s="422"/>
      <c r="AV28" s="422"/>
      <c r="AW28" s="422"/>
      <c r="AX28" s="424"/>
      <c r="AY28" s="428" t="s">
        <v>181</v>
      </c>
      <c r="AZ28" s="429"/>
      <c r="BA28" s="429"/>
      <c r="BB28" s="430"/>
      <c r="BC28" s="437" t="s">
        <v>42</v>
      </c>
      <c r="BD28" s="438"/>
      <c r="BE28" s="438"/>
      <c r="BF28" s="438"/>
      <c r="BG28" s="438"/>
      <c r="BH28" s="438"/>
      <c r="BI28" s="438"/>
      <c r="BJ28" s="438"/>
      <c r="BK28" s="438"/>
      <c r="BL28" s="438"/>
      <c r="BM28" s="439"/>
      <c r="BN28" s="440">
        <v>3103145</v>
      </c>
      <c r="BO28" s="441"/>
      <c r="BP28" s="441"/>
      <c r="BQ28" s="441"/>
      <c r="BR28" s="441"/>
      <c r="BS28" s="441"/>
      <c r="BT28" s="441"/>
      <c r="BU28" s="442"/>
      <c r="BV28" s="440">
        <v>3093836</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182</v>
      </c>
      <c r="F29" s="419"/>
      <c r="G29" s="419"/>
      <c r="H29" s="419"/>
      <c r="I29" s="419"/>
      <c r="J29" s="419"/>
      <c r="K29" s="420"/>
      <c r="L29" s="421">
        <v>16</v>
      </c>
      <c r="M29" s="422"/>
      <c r="N29" s="422"/>
      <c r="O29" s="422"/>
      <c r="P29" s="423"/>
      <c r="Q29" s="421">
        <v>3460</v>
      </c>
      <c r="R29" s="422"/>
      <c r="S29" s="422"/>
      <c r="T29" s="422"/>
      <c r="U29" s="422"/>
      <c r="V29" s="423"/>
      <c r="W29" s="488"/>
      <c r="X29" s="489"/>
      <c r="Y29" s="490"/>
      <c r="Z29" s="418" t="s">
        <v>183</v>
      </c>
      <c r="AA29" s="419"/>
      <c r="AB29" s="419"/>
      <c r="AC29" s="419"/>
      <c r="AD29" s="419"/>
      <c r="AE29" s="419"/>
      <c r="AF29" s="419"/>
      <c r="AG29" s="420"/>
      <c r="AH29" s="421">
        <v>371</v>
      </c>
      <c r="AI29" s="422"/>
      <c r="AJ29" s="422"/>
      <c r="AK29" s="422"/>
      <c r="AL29" s="423"/>
      <c r="AM29" s="421">
        <v>1176068</v>
      </c>
      <c r="AN29" s="422"/>
      <c r="AO29" s="422"/>
      <c r="AP29" s="422"/>
      <c r="AQ29" s="422"/>
      <c r="AR29" s="423"/>
      <c r="AS29" s="421">
        <v>3170</v>
      </c>
      <c r="AT29" s="422"/>
      <c r="AU29" s="422"/>
      <c r="AV29" s="422"/>
      <c r="AW29" s="422"/>
      <c r="AX29" s="424"/>
      <c r="AY29" s="431"/>
      <c r="AZ29" s="432"/>
      <c r="BA29" s="432"/>
      <c r="BB29" s="433"/>
      <c r="BC29" s="425" t="s">
        <v>184</v>
      </c>
      <c r="BD29" s="426"/>
      <c r="BE29" s="426"/>
      <c r="BF29" s="426"/>
      <c r="BG29" s="426"/>
      <c r="BH29" s="426"/>
      <c r="BI29" s="426"/>
      <c r="BJ29" s="426"/>
      <c r="BK29" s="426"/>
      <c r="BL29" s="426"/>
      <c r="BM29" s="427"/>
      <c r="BN29" s="445">
        <v>166824</v>
      </c>
      <c r="BO29" s="446"/>
      <c r="BP29" s="446"/>
      <c r="BQ29" s="446"/>
      <c r="BR29" s="446"/>
      <c r="BS29" s="446"/>
      <c r="BT29" s="446"/>
      <c r="BU29" s="447"/>
      <c r="BV29" s="445">
        <v>183230</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185</v>
      </c>
      <c r="X30" s="498"/>
      <c r="Y30" s="498"/>
      <c r="Z30" s="498"/>
      <c r="AA30" s="498"/>
      <c r="AB30" s="498"/>
      <c r="AC30" s="498"/>
      <c r="AD30" s="498"/>
      <c r="AE30" s="498"/>
      <c r="AF30" s="498"/>
      <c r="AG30" s="499"/>
      <c r="AH30" s="409">
        <v>97.7</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4572775</v>
      </c>
      <c r="BO30" s="449"/>
      <c r="BP30" s="449"/>
      <c r="BQ30" s="449"/>
      <c r="BR30" s="449"/>
      <c r="BS30" s="449"/>
      <c r="BT30" s="449"/>
      <c r="BU30" s="450"/>
      <c r="BV30" s="448">
        <v>4571731</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186</v>
      </c>
      <c r="D32" s="193"/>
      <c r="E32" s="193"/>
      <c r="F32" s="190"/>
      <c r="G32" s="190"/>
      <c r="H32" s="190"/>
      <c r="I32" s="190"/>
      <c r="J32" s="190"/>
      <c r="K32" s="190"/>
      <c r="L32" s="190"/>
      <c r="M32" s="190"/>
      <c r="N32" s="190"/>
      <c r="O32" s="190"/>
      <c r="P32" s="190"/>
      <c r="Q32" s="190"/>
      <c r="R32" s="190"/>
      <c r="S32" s="190"/>
      <c r="T32" s="190"/>
      <c r="U32" s="190" t="s">
        <v>187</v>
      </c>
      <c r="V32" s="190"/>
      <c r="W32" s="190"/>
      <c r="X32" s="190"/>
      <c r="Y32" s="190"/>
      <c r="Z32" s="190"/>
      <c r="AA32" s="190"/>
      <c r="AB32" s="190"/>
      <c r="AC32" s="190"/>
      <c r="AD32" s="190"/>
      <c r="AE32" s="190"/>
      <c r="AF32" s="190"/>
      <c r="AG32" s="190"/>
      <c r="AH32" s="190"/>
      <c r="AI32" s="190"/>
      <c r="AJ32" s="190"/>
      <c r="AK32" s="190"/>
      <c r="AL32" s="190"/>
      <c r="AM32" s="194" t="s">
        <v>188</v>
      </c>
      <c r="AN32" s="190"/>
      <c r="AO32" s="190"/>
      <c r="AP32" s="190"/>
      <c r="AQ32" s="190"/>
      <c r="AR32" s="190"/>
      <c r="AS32" s="194"/>
      <c r="AT32" s="194"/>
      <c r="AU32" s="194"/>
      <c r="AV32" s="194"/>
      <c r="AW32" s="194"/>
      <c r="AX32" s="194"/>
      <c r="AY32" s="194"/>
      <c r="AZ32" s="194"/>
      <c r="BA32" s="194"/>
      <c r="BB32" s="190"/>
      <c r="BC32" s="194"/>
      <c r="BD32" s="190"/>
      <c r="BE32" s="194" t="s">
        <v>189</v>
      </c>
      <c r="BF32" s="190"/>
      <c r="BG32" s="190"/>
      <c r="BH32" s="190"/>
      <c r="BI32" s="190"/>
      <c r="BJ32" s="194"/>
      <c r="BK32" s="194"/>
      <c r="BL32" s="194"/>
      <c r="BM32" s="194"/>
      <c r="BN32" s="194"/>
      <c r="BO32" s="194"/>
      <c r="BP32" s="194"/>
      <c r="BQ32" s="194"/>
      <c r="BR32" s="190"/>
      <c r="BS32" s="190"/>
      <c r="BT32" s="190"/>
      <c r="BU32" s="190"/>
      <c r="BV32" s="190"/>
      <c r="BW32" s="190" t="s">
        <v>190</v>
      </c>
      <c r="BX32" s="190"/>
      <c r="BY32" s="190"/>
      <c r="BZ32" s="190"/>
      <c r="CA32" s="190"/>
      <c r="CB32" s="194"/>
      <c r="CC32" s="194"/>
      <c r="CD32" s="194"/>
      <c r="CE32" s="194"/>
      <c r="CF32" s="194"/>
      <c r="CG32" s="194"/>
      <c r="CH32" s="194"/>
      <c r="CI32" s="194"/>
      <c r="CJ32" s="194"/>
      <c r="CK32" s="194"/>
      <c r="CL32" s="194"/>
      <c r="CM32" s="194"/>
      <c r="CN32" s="194"/>
      <c r="CO32" s="194" t="s">
        <v>191</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192</v>
      </c>
      <c r="D33" s="408"/>
      <c r="E33" s="407" t="s">
        <v>193</v>
      </c>
      <c r="F33" s="407"/>
      <c r="G33" s="407"/>
      <c r="H33" s="407"/>
      <c r="I33" s="407"/>
      <c r="J33" s="407"/>
      <c r="K33" s="407"/>
      <c r="L33" s="407"/>
      <c r="M33" s="407"/>
      <c r="N33" s="407"/>
      <c r="O33" s="407"/>
      <c r="P33" s="407"/>
      <c r="Q33" s="407"/>
      <c r="R33" s="407"/>
      <c r="S33" s="407"/>
      <c r="T33" s="195"/>
      <c r="U33" s="408" t="s">
        <v>194</v>
      </c>
      <c r="V33" s="408"/>
      <c r="W33" s="407" t="s">
        <v>195</v>
      </c>
      <c r="X33" s="407"/>
      <c r="Y33" s="407"/>
      <c r="Z33" s="407"/>
      <c r="AA33" s="407"/>
      <c r="AB33" s="407"/>
      <c r="AC33" s="407"/>
      <c r="AD33" s="407"/>
      <c r="AE33" s="407"/>
      <c r="AF33" s="407"/>
      <c r="AG33" s="407"/>
      <c r="AH33" s="407"/>
      <c r="AI33" s="407"/>
      <c r="AJ33" s="407"/>
      <c r="AK33" s="407"/>
      <c r="AL33" s="195"/>
      <c r="AM33" s="408" t="s">
        <v>192</v>
      </c>
      <c r="AN33" s="408"/>
      <c r="AO33" s="407" t="s">
        <v>195</v>
      </c>
      <c r="AP33" s="407"/>
      <c r="AQ33" s="407"/>
      <c r="AR33" s="407"/>
      <c r="AS33" s="407"/>
      <c r="AT33" s="407"/>
      <c r="AU33" s="407"/>
      <c r="AV33" s="407"/>
      <c r="AW33" s="407"/>
      <c r="AX33" s="407"/>
      <c r="AY33" s="407"/>
      <c r="AZ33" s="407"/>
      <c r="BA33" s="407"/>
      <c r="BB33" s="407"/>
      <c r="BC33" s="407"/>
      <c r="BD33" s="196"/>
      <c r="BE33" s="407" t="s">
        <v>196</v>
      </c>
      <c r="BF33" s="407"/>
      <c r="BG33" s="407" t="s">
        <v>197</v>
      </c>
      <c r="BH33" s="407"/>
      <c r="BI33" s="407"/>
      <c r="BJ33" s="407"/>
      <c r="BK33" s="407"/>
      <c r="BL33" s="407"/>
      <c r="BM33" s="407"/>
      <c r="BN33" s="407"/>
      <c r="BO33" s="407"/>
      <c r="BP33" s="407"/>
      <c r="BQ33" s="407"/>
      <c r="BR33" s="407"/>
      <c r="BS33" s="407"/>
      <c r="BT33" s="407"/>
      <c r="BU33" s="407"/>
      <c r="BV33" s="196"/>
      <c r="BW33" s="408" t="s">
        <v>196</v>
      </c>
      <c r="BX33" s="408"/>
      <c r="BY33" s="407" t="s">
        <v>198</v>
      </c>
      <c r="BZ33" s="407"/>
      <c r="CA33" s="407"/>
      <c r="CB33" s="407"/>
      <c r="CC33" s="407"/>
      <c r="CD33" s="407"/>
      <c r="CE33" s="407"/>
      <c r="CF33" s="407"/>
      <c r="CG33" s="407"/>
      <c r="CH33" s="407"/>
      <c r="CI33" s="407"/>
      <c r="CJ33" s="407"/>
      <c r="CK33" s="407"/>
      <c r="CL33" s="407"/>
      <c r="CM33" s="407"/>
      <c r="CN33" s="195"/>
      <c r="CO33" s="408" t="s">
        <v>192</v>
      </c>
      <c r="CP33" s="408"/>
      <c r="CQ33" s="407" t="s">
        <v>199</v>
      </c>
      <c r="CR33" s="407"/>
      <c r="CS33" s="407"/>
      <c r="CT33" s="407"/>
      <c r="CU33" s="407"/>
      <c r="CV33" s="407"/>
      <c r="CW33" s="407"/>
      <c r="CX33" s="407"/>
      <c r="CY33" s="407"/>
      <c r="CZ33" s="407"/>
      <c r="DA33" s="407"/>
      <c r="DB33" s="407"/>
      <c r="DC33" s="407"/>
      <c r="DD33" s="407"/>
      <c r="DE33" s="407"/>
      <c r="DF33" s="195"/>
      <c r="DG33" s="406" t="s">
        <v>200</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IF('各会計、関係団体の財政状況及び健全化判断比率'!B33="","",'各会計、関係団体の財政状況及び健全化判断比率'!B33)</f>
        <v>水道事業特別会計</v>
      </c>
      <c r="AP34" s="403"/>
      <c r="AQ34" s="403"/>
      <c r="AR34" s="403"/>
      <c r="AS34" s="403"/>
      <c r="AT34" s="403"/>
      <c r="AU34" s="403"/>
      <c r="AV34" s="403"/>
      <c r="AW34" s="403"/>
      <c r="AX34" s="403"/>
      <c r="AY34" s="403"/>
      <c r="AZ34" s="403"/>
      <c r="BA34" s="403"/>
      <c r="BB34" s="403"/>
      <c r="BC34" s="403"/>
      <c r="BD34" s="193"/>
      <c r="BE34" s="404">
        <f>IF(BG34="","",MAX(C34:D43,U34:V43,AM34:AN43)+1)</f>
        <v>10</v>
      </c>
      <c r="BF34" s="404"/>
      <c r="BG34" s="403" t="str">
        <f>IF('各会計、関係団体の財政状況及び健全化判断比率'!B36="","",'各会計、関係団体の財政状況及び健全化判断比率'!B36)</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12</v>
      </c>
      <c r="BX34" s="404"/>
      <c r="BY34" s="403" t="str">
        <f>IF('各会計、関係団体の財政状況及び健全化判断比率'!B68="","",'各会計、関係団体の財政状況及び健全化判断比率'!B68)</f>
        <v>にしはりま環境事務組合</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国民健康保険診療所特別会計</v>
      </c>
      <c r="X35" s="403"/>
      <c r="Y35" s="403"/>
      <c r="Z35" s="403"/>
      <c r="AA35" s="403"/>
      <c r="AB35" s="403"/>
      <c r="AC35" s="403"/>
      <c r="AD35" s="403"/>
      <c r="AE35" s="403"/>
      <c r="AF35" s="403"/>
      <c r="AG35" s="403"/>
      <c r="AH35" s="403"/>
      <c r="AI35" s="403"/>
      <c r="AJ35" s="403"/>
      <c r="AK35" s="403"/>
      <c r="AL35" s="193"/>
      <c r="AM35" s="404">
        <f t="shared" ref="AM35:AM43" si="0">IF(AO35="","",AM34+1)</f>
        <v>8</v>
      </c>
      <c r="AN35" s="404"/>
      <c r="AO35" s="403" t="str">
        <f>IF('各会計、関係団体の財政状況及び健全化判断比率'!B34="","",'各会計、関係団体の財政状況及び健全化判断比率'!B34)</f>
        <v>病院事業特別会計</v>
      </c>
      <c r="AP35" s="403"/>
      <c r="AQ35" s="403"/>
      <c r="AR35" s="403"/>
      <c r="AS35" s="403"/>
      <c r="AT35" s="403"/>
      <c r="AU35" s="403"/>
      <c r="AV35" s="403"/>
      <c r="AW35" s="403"/>
      <c r="AX35" s="403"/>
      <c r="AY35" s="403"/>
      <c r="AZ35" s="403"/>
      <c r="BA35" s="403"/>
      <c r="BB35" s="403"/>
      <c r="BC35" s="403"/>
      <c r="BD35" s="193"/>
      <c r="BE35" s="404">
        <f t="shared" ref="BE35:BE43" si="1">IF(BG35="","",BE34+1)</f>
        <v>11</v>
      </c>
      <c r="BF35" s="404"/>
      <c r="BG35" s="403" t="str">
        <f>IF('各会計、関係団体の財政状況及び健全化判断比率'!B37="","",'各会計、関係団体の財政状況及び健全化判断比率'!B37)</f>
        <v>農業集落排水事業特別会計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13</v>
      </c>
      <c r="BX35" s="404"/>
      <c r="BY35" s="403" t="str">
        <f>IF('各会計、関係団体の財政状況及び健全化判断比率'!B69="","",'各会計、関係団体の財政状況及び健全化判断比率'!B69)</f>
        <v>西はりま消防組合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介護保険事業特別会計</v>
      </c>
      <c r="X36" s="403"/>
      <c r="Y36" s="403"/>
      <c r="Z36" s="403"/>
      <c r="AA36" s="403"/>
      <c r="AB36" s="403"/>
      <c r="AC36" s="403"/>
      <c r="AD36" s="403"/>
      <c r="AE36" s="403"/>
      <c r="AF36" s="403"/>
      <c r="AG36" s="403"/>
      <c r="AH36" s="403"/>
      <c r="AI36" s="403"/>
      <c r="AJ36" s="403"/>
      <c r="AK36" s="403"/>
      <c r="AL36" s="193"/>
      <c r="AM36" s="404">
        <f t="shared" si="0"/>
        <v>9</v>
      </c>
      <c r="AN36" s="404"/>
      <c r="AO36" s="403" t="str">
        <f>IF('各会計、関係団体の財政状況及び健全化判断比率'!B35="","",'各会計、関係団体の財政状況及び健全化判断比率'!B35)</f>
        <v>農業共済事業特別会計</v>
      </c>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14</v>
      </c>
      <c r="BX36" s="404"/>
      <c r="BY36" s="403" t="str">
        <f>IF('各会計、関係団体の財政状況及び健全化判断比率'!B70="","",'各会計、関係団体の財政状況及び健全化判断比率'!B70)</f>
        <v>兵庫県市町村職員退職手当組合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5</v>
      </c>
      <c r="V37" s="404"/>
      <c r="W37" s="403" t="str">
        <f>IF('各会計、関係団体の財政状況及び健全化判断比率'!B31="","",'各会計、関係団体の財政状況及び健全化判断比率'!B31)</f>
        <v>後期高齢者医療事業特別会計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15</v>
      </c>
      <c r="BX37" s="404"/>
      <c r="BY37" s="403" t="str">
        <f>IF('各会計、関係団体の財政状況及び健全化判断比率'!B71="","",'各会計、関係団体の財政状況及び健全化判断比率'!B71)</f>
        <v>兵庫県市町交通災害共済組合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f t="shared" si="4"/>
        <v>6</v>
      </c>
      <c r="V38" s="404"/>
      <c r="W38" s="403" t="str">
        <f>IF('各会計、関係団体の財政状況及び健全化判断比率'!B32="","",'各会計、関係団体の財政状況及び健全化判断比率'!B32)</f>
        <v>訪問看護事業特別会計</v>
      </c>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16</v>
      </c>
      <c r="BX38" s="404"/>
      <c r="BY38" s="403" t="str">
        <f>IF('各会計、関係団体の財政状況及び健全化判断比率'!B72="","",'各会計、関係団体の財政状況及び健全化判断比率'!B72)</f>
        <v>兵庫県町議会議員公務災害補償組合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17</v>
      </c>
      <c r="BX39" s="404"/>
      <c r="BY39" s="403" t="str">
        <f>IF('各会計、関係団体の財政状況及び健全化判断比率'!B73="","",'各会計、関係団体の財政状況及び健全化判断比率'!B73)</f>
        <v>兵庫県後期高齢者医療広域連合（一般会計）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18</v>
      </c>
      <c r="BX40" s="404"/>
      <c r="BY40" s="403" t="str">
        <f>IF('各会計、関係団体の財政状況及び健全化判断比率'!B74="","",'各会計、関係団体の財政状況及び健全化判断比率'!B74)</f>
        <v>兵庫県後期高齢者医療広域連合（特別会計）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205</v>
      </c>
    </row>
    <row r="50" spans="5:5" x14ac:dyDescent="0.15">
      <c r="E50" s="167" t="s">
        <v>206</v>
      </c>
    </row>
    <row r="51" spans="5:5" x14ac:dyDescent="0.15">
      <c r="E51" s="167" t="s">
        <v>207</v>
      </c>
    </row>
    <row r="52" spans="5:5" x14ac:dyDescent="0.15">
      <c r="E52" s="167" t="s">
        <v>208</v>
      </c>
    </row>
    <row r="53" spans="5:5" x14ac:dyDescent="0.15">
      <c r="E53" s="167" t="s">
        <v>209</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CXJbtLpeTKMdhgbZ0MXXxKgNEninAMp50Z/HTJg7BOwZhsVCFC9NLzHSUzmmddjJqmeRC1zNIv/ELNpvdPRZWQ==" saltValue="QvS8qKVCSDC392l02LVWC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24" t="s">
        <v>567</v>
      </c>
      <c r="D34" s="1224"/>
      <c r="E34" s="1225"/>
      <c r="F34" s="32">
        <v>7.07</v>
      </c>
      <c r="G34" s="33">
        <v>6.24</v>
      </c>
      <c r="H34" s="33">
        <v>4.9800000000000004</v>
      </c>
      <c r="I34" s="33">
        <v>4.51</v>
      </c>
      <c r="J34" s="34">
        <v>4.3</v>
      </c>
      <c r="K34" s="22"/>
      <c r="L34" s="22"/>
      <c r="M34" s="22"/>
      <c r="N34" s="22"/>
      <c r="O34" s="22"/>
      <c r="P34" s="22"/>
    </row>
    <row r="35" spans="1:16" ht="39" customHeight="1" x14ac:dyDescent="0.15">
      <c r="A35" s="22"/>
      <c r="B35" s="35"/>
      <c r="C35" s="1218" t="s">
        <v>568</v>
      </c>
      <c r="D35" s="1219"/>
      <c r="E35" s="1220"/>
      <c r="F35" s="36">
        <v>5.92</v>
      </c>
      <c r="G35" s="37">
        <v>5.38</v>
      </c>
      <c r="H35" s="37">
        <v>6.54</v>
      </c>
      <c r="I35" s="37">
        <v>2.91</v>
      </c>
      <c r="J35" s="38">
        <v>3</v>
      </c>
      <c r="K35" s="22"/>
      <c r="L35" s="22"/>
      <c r="M35" s="22"/>
      <c r="N35" s="22"/>
      <c r="O35" s="22"/>
      <c r="P35" s="22"/>
    </row>
    <row r="36" spans="1:16" ht="39" customHeight="1" x14ac:dyDescent="0.15">
      <c r="A36" s="22"/>
      <c r="B36" s="35"/>
      <c r="C36" s="1218" t="s">
        <v>569</v>
      </c>
      <c r="D36" s="1219"/>
      <c r="E36" s="1220"/>
      <c r="F36" s="36">
        <v>0.11</v>
      </c>
      <c r="G36" s="37">
        <v>0.18</v>
      </c>
      <c r="H36" s="37" t="s">
        <v>570</v>
      </c>
      <c r="I36" s="37">
        <v>0.09</v>
      </c>
      <c r="J36" s="38">
        <v>1.1599999999999999</v>
      </c>
      <c r="K36" s="22"/>
      <c r="L36" s="22"/>
      <c r="M36" s="22"/>
      <c r="N36" s="22"/>
      <c r="O36" s="22"/>
      <c r="P36" s="22"/>
    </row>
    <row r="37" spans="1:16" ht="39" customHeight="1" x14ac:dyDescent="0.15">
      <c r="A37" s="22"/>
      <c r="B37" s="35"/>
      <c r="C37" s="1218" t="s">
        <v>571</v>
      </c>
      <c r="D37" s="1219"/>
      <c r="E37" s="1220"/>
      <c r="F37" s="36">
        <v>0.11</v>
      </c>
      <c r="G37" s="37">
        <v>0.19</v>
      </c>
      <c r="H37" s="37">
        <v>0.47</v>
      </c>
      <c r="I37" s="37">
        <v>0.28000000000000003</v>
      </c>
      <c r="J37" s="38">
        <v>0.41</v>
      </c>
      <c r="K37" s="22"/>
      <c r="L37" s="22"/>
      <c r="M37" s="22"/>
      <c r="N37" s="22"/>
      <c r="O37" s="22"/>
      <c r="P37" s="22"/>
    </row>
    <row r="38" spans="1:16" ht="39" customHeight="1" x14ac:dyDescent="0.15">
      <c r="A38" s="22"/>
      <c r="B38" s="35"/>
      <c r="C38" s="1218" t="s">
        <v>572</v>
      </c>
      <c r="D38" s="1219"/>
      <c r="E38" s="1220"/>
      <c r="F38" s="36">
        <v>0.41</v>
      </c>
      <c r="G38" s="37">
        <v>0.41</v>
      </c>
      <c r="H38" s="37">
        <v>0.39</v>
      </c>
      <c r="I38" s="37">
        <v>0.39</v>
      </c>
      <c r="J38" s="38">
        <v>0.4</v>
      </c>
      <c r="K38" s="22"/>
      <c r="L38" s="22"/>
      <c r="M38" s="22"/>
      <c r="N38" s="22"/>
      <c r="O38" s="22"/>
      <c r="P38" s="22"/>
    </row>
    <row r="39" spans="1:16" ht="39" customHeight="1" x14ac:dyDescent="0.15">
      <c r="A39" s="22"/>
      <c r="B39" s="35"/>
      <c r="C39" s="1218" t="s">
        <v>573</v>
      </c>
      <c r="D39" s="1219"/>
      <c r="E39" s="1220"/>
      <c r="F39" s="36">
        <v>0.05</v>
      </c>
      <c r="G39" s="37">
        <v>0.06</v>
      </c>
      <c r="H39" s="37">
        <v>0.06</v>
      </c>
      <c r="I39" s="37">
        <v>7.0000000000000007E-2</v>
      </c>
      <c r="J39" s="38">
        <v>0.06</v>
      </c>
      <c r="K39" s="22"/>
      <c r="L39" s="22"/>
      <c r="M39" s="22"/>
      <c r="N39" s="22"/>
      <c r="O39" s="22"/>
      <c r="P39" s="22"/>
    </row>
    <row r="40" spans="1:16" ht="39" customHeight="1" x14ac:dyDescent="0.15">
      <c r="A40" s="22"/>
      <c r="B40" s="35"/>
      <c r="C40" s="1218" t="s">
        <v>574</v>
      </c>
      <c r="D40" s="1219"/>
      <c r="E40" s="1220"/>
      <c r="F40" s="36">
        <v>0</v>
      </c>
      <c r="G40" s="37">
        <v>0</v>
      </c>
      <c r="H40" s="37">
        <v>0</v>
      </c>
      <c r="I40" s="37">
        <v>0</v>
      </c>
      <c r="J40" s="38">
        <v>0</v>
      </c>
      <c r="K40" s="22"/>
      <c r="L40" s="22"/>
      <c r="M40" s="22"/>
      <c r="N40" s="22"/>
      <c r="O40" s="22"/>
      <c r="P40" s="22"/>
    </row>
    <row r="41" spans="1:16" ht="39" customHeight="1" x14ac:dyDescent="0.15">
      <c r="A41" s="22"/>
      <c r="B41" s="35"/>
      <c r="C41" s="1218" t="s">
        <v>575</v>
      </c>
      <c r="D41" s="1219"/>
      <c r="E41" s="1220"/>
      <c r="F41" s="36">
        <v>7.0000000000000007E-2</v>
      </c>
      <c r="G41" s="37">
        <v>0.04</v>
      </c>
      <c r="H41" s="37">
        <v>0</v>
      </c>
      <c r="I41" s="37">
        <v>0</v>
      </c>
      <c r="J41" s="38">
        <v>0</v>
      </c>
      <c r="K41" s="22"/>
      <c r="L41" s="22"/>
      <c r="M41" s="22"/>
      <c r="N41" s="22"/>
      <c r="O41" s="22"/>
      <c r="P41" s="22"/>
    </row>
    <row r="42" spans="1:16" ht="39" customHeight="1" x14ac:dyDescent="0.15">
      <c r="A42" s="22"/>
      <c r="B42" s="39"/>
      <c r="C42" s="1218" t="s">
        <v>576</v>
      </c>
      <c r="D42" s="1219"/>
      <c r="E42" s="1220"/>
      <c r="F42" s="36" t="s">
        <v>520</v>
      </c>
      <c r="G42" s="37" t="s">
        <v>520</v>
      </c>
      <c r="H42" s="37" t="s">
        <v>520</v>
      </c>
      <c r="I42" s="37" t="s">
        <v>520</v>
      </c>
      <c r="J42" s="38" t="s">
        <v>520</v>
      </c>
      <c r="K42" s="22"/>
      <c r="L42" s="22"/>
      <c r="M42" s="22"/>
      <c r="N42" s="22"/>
      <c r="O42" s="22"/>
      <c r="P42" s="22"/>
    </row>
    <row r="43" spans="1:16" ht="39" customHeight="1" thickBot="1" x14ac:dyDescent="0.2">
      <c r="A43" s="22"/>
      <c r="B43" s="40"/>
      <c r="C43" s="1221" t="s">
        <v>577</v>
      </c>
      <c r="D43" s="1222"/>
      <c r="E43" s="1223"/>
      <c r="F43" s="41">
        <v>1.73</v>
      </c>
      <c r="G43" s="42">
        <v>7.0000000000000007E-2</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6l/wzJBq2ljDlZ2YlFsTC/unH3hUUWJcVtbl+/VSQnlz5pWEY4yj5VVfT6ci2I5Igx6zethX6ysm72dVjlqnA==" saltValue="f21uNlo5G4mrqIxoWZ/5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3458</v>
      </c>
      <c r="L45" s="60">
        <v>3417</v>
      </c>
      <c r="M45" s="60">
        <v>3408</v>
      </c>
      <c r="N45" s="60">
        <v>3221</v>
      </c>
      <c r="O45" s="61">
        <v>2763</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520</v>
      </c>
      <c r="L46" s="64" t="s">
        <v>520</v>
      </c>
      <c r="M46" s="64" t="s">
        <v>520</v>
      </c>
      <c r="N46" s="64" t="s">
        <v>520</v>
      </c>
      <c r="O46" s="65" t="s">
        <v>520</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520</v>
      </c>
      <c r="L47" s="64" t="s">
        <v>520</v>
      </c>
      <c r="M47" s="64" t="s">
        <v>520</v>
      </c>
      <c r="N47" s="64" t="s">
        <v>520</v>
      </c>
      <c r="O47" s="65" t="s">
        <v>520</v>
      </c>
      <c r="P47" s="48"/>
      <c r="Q47" s="48"/>
      <c r="R47" s="48"/>
      <c r="S47" s="48"/>
      <c r="T47" s="48"/>
      <c r="U47" s="48"/>
    </row>
    <row r="48" spans="1:21" ht="30.75" customHeight="1" x14ac:dyDescent="0.15">
      <c r="A48" s="48"/>
      <c r="B48" s="1236"/>
      <c r="C48" s="1237"/>
      <c r="D48" s="62"/>
      <c r="E48" s="1228" t="s">
        <v>15</v>
      </c>
      <c r="F48" s="1228"/>
      <c r="G48" s="1228"/>
      <c r="H48" s="1228"/>
      <c r="I48" s="1228"/>
      <c r="J48" s="1229"/>
      <c r="K48" s="63">
        <v>1957</v>
      </c>
      <c r="L48" s="64">
        <v>2106</v>
      </c>
      <c r="M48" s="64">
        <v>2105</v>
      </c>
      <c r="N48" s="64">
        <v>1957</v>
      </c>
      <c r="O48" s="65">
        <v>1922</v>
      </c>
      <c r="P48" s="48"/>
      <c r="Q48" s="48"/>
      <c r="R48" s="48"/>
      <c r="S48" s="48"/>
      <c r="T48" s="48"/>
      <c r="U48" s="48"/>
    </row>
    <row r="49" spans="1:21" ht="30.75" customHeight="1" x14ac:dyDescent="0.15">
      <c r="A49" s="48"/>
      <c r="B49" s="1236"/>
      <c r="C49" s="1237"/>
      <c r="D49" s="62"/>
      <c r="E49" s="1228" t="s">
        <v>16</v>
      </c>
      <c r="F49" s="1228"/>
      <c r="G49" s="1228"/>
      <c r="H49" s="1228"/>
      <c r="I49" s="1228"/>
      <c r="J49" s="1229"/>
      <c r="K49" s="63">
        <v>56</v>
      </c>
      <c r="L49" s="64">
        <v>58</v>
      </c>
      <c r="M49" s="64">
        <v>108</v>
      </c>
      <c r="N49" s="64">
        <v>212</v>
      </c>
      <c r="O49" s="65">
        <v>213</v>
      </c>
      <c r="P49" s="48"/>
      <c r="Q49" s="48"/>
      <c r="R49" s="48"/>
      <c r="S49" s="48"/>
      <c r="T49" s="48"/>
      <c r="U49" s="48"/>
    </row>
    <row r="50" spans="1:21" ht="30.75" customHeight="1" x14ac:dyDescent="0.15">
      <c r="A50" s="48"/>
      <c r="B50" s="1236"/>
      <c r="C50" s="1237"/>
      <c r="D50" s="62"/>
      <c r="E50" s="1228" t="s">
        <v>17</v>
      </c>
      <c r="F50" s="1228"/>
      <c r="G50" s="1228"/>
      <c r="H50" s="1228"/>
      <c r="I50" s="1228"/>
      <c r="J50" s="1229"/>
      <c r="K50" s="63">
        <v>4</v>
      </c>
      <c r="L50" s="64">
        <v>4</v>
      </c>
      <c r="M50" s="64">
        <v>0</v>
      </c>
      <c r="N50" s="64" t="s">
        <v>520</v>
      </c>
      <c r="O50" s="65" t="s">
        <v>520</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520</v>
      </c>
      <c r="L51" s="64">
        <v>1</v>
      </c>
      <c r="M51" s="64">
        <v>2</v>
      </c>
      <c r="N51" s="64">
        <v>1</v>
      </c>
      <c r="O51" s="65">
        <v>2</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3638</v>
      </c>
      <c r="L52" s="64">
        <v>3876</v>
      </c>
      <c r="M52" s="64">
        <v>3870</v>
      </c>
      <c r="N52" s="64">
        <v>3735</v>
      </c>
      <c r="O52" s="65">
        <v>3597</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1837</v>
      </c>
      <c r="L53" s="69">
        <v>1710</v>
      </c>
      <c r="M53" s="69">
        <v>1753</v>
      </c>
      <c r="N53" s="69">
        <v>1656</v>
      </c>
      <c r="O53" s="70">
        <v>1303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U7KkFXQM7oyFzM2MpjpIdZBGyVKl69CEDNWJCt4qQ7vMmqDnR9/QgF7Klql+xEdJoDunAeNUqk/BbUGVfECeOg==" saltValue="61H24UvS5LcvXIg1iIzs9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562</v>
      </c>
      <c r="J40" s="79" t="s">
        <v>563</v>
      </c>
      <c r="K40" s="79" t="s">
        <v>564</v>
      </c>
      <c r="L40" s="79" t="s">
        <v>565</v>
      </c>
      <c r="M40" s="80" t="s">
        <v>566</v>
      </c>
    </row>
    <row r="41" spans="2:13" ht="27.75" customHeight="1" x14ac:dyDescent="0.15">
      <c r="B41" s="1254" t="s">
        <v>24</v>
      </c>
      <c r="C41" s="1255"/>
      <c r="D41" s="81"/>
      <c r="E41" s="1256" t="s">
        <v>25</v>
      </c>
      <c r="F41" s="1256"/>
      <c r="G41" s="1256"/>
      <c r="H41" s="1257"/>
      <c r="I41" s="82">
        <v>32729</v>
      </c>
      <c r="J41" s="83">
        <v>31474</v>
      </c>
      <c r="K41" s="83">
        <v>31178</v>
      </c>
      <c r="L41" s="83">
        <v>30009</v>
      </c>
      <c r="M41" s="84">
        <v>30258</v>
      </c>
    </row>
    <row r="42" spans="2:13" ht="27.75" customHeight="1" x14ac:dyDescent="0.15">
      <c r="B42" s="1244"/>
      <c r="C42" s="1245"/>
      <c r="D42" s="85"/>
      <c r="E42" s="1248" t="s">
        <v>26</v>
      </c>
      <c r="F42" s="1248"/>
      <c r="G42" s="1248"/>
      <c r="H42" s="1249"/>
      <c r="I42" s="86">
        <v>4</v>
      </c>
      <c r="J42" s="87" t="s">
        <v>520</v>
      </c>
      <c r="K42" s="87" t="s">
        <v>520</v>
      </c>
      <c r="L42" s="87" t="s">
        <v>520</v>
      </c>
      <c r="M42" s="88" t="s">
        <v>520</v>
      </c>
    </row>
    <row r="43" spans="2:13" ht="27.75" customHeight="1" x14ac:dyDescent="0.15">
      <c r="B43" s="1244"/>
      <c r="C43" s="1245"/>
      <c r="D43" s="85"/>
      <c r="E43" s="1248" t="s">
        <v>27</v>
      </c>
      <c r="F43" s="1248"/>
      <c r="G43" s="1248"/>
      <c r="H43" s="1249"/>
      <c r="I43" s="86">
        <v>28418</v>
      </c>
      <c r="J43" s="87">
        <v>27541</v>
      </c>
      <c r="K43" s="87">
        <v>27004</v>
      </c>
      <c r="L43" s="87">
        <v>25625</v>
      </c>
      <c r="M43" s="88">
        <v>23840</v>
      </c>
    </row>
    <row r="44" spans="2:13" ht="27.75" customHeight="1" x14ac:dyDescent="0.15">
      <c r="B44" s="1244"/>
      <c r="C44" s="1245"/>
      <c r="D44" s="85"/>
      <c r="E44" s="1248" t="s">
        <v>28</v>
      </c>
      <c r="F44" s="1248"/>
      <c r="G44" s="1248"/>
      <c r="H44" s="1249"/>
      <c r="I44" s="86">
        <v>2337</v>
      </c>
      <c r="J44" s="87">
        <v>2302</v>
      </c>
      <c r="K44" s="87">
        <v>2215</v>
      </c>
      <c r="L44" s="87">
        <v>2035</v>
      </c>
      <c r="M44" s="88">
        <v>1839</v>
      </c>
    </row>
    <row r="45" spans="2:13" ht="27.75" customHeight="1" x14ac:dyDescent="0.15">
      <c r="B45" s="1244"/>
      <c r="C45" s="1245"/>
      <c r="D45" s="85"/>
      <c r="E45" s="1248" t="s">
        <v>29</v>
      </c>
      <c r="F45" s="1248"/>
      <c r="G45" s="1248"/>
      <c r="H45" s="1249"/>
      <c r="I45" s="86">
        <v>3483</v>
      </c>
      <c r="J45" s="87">
        <v>3077</v>
      </c>
      <c r="K45" s="87">
        <v>2759</v>
      </c>
      <c r="L45" s="87">
        <v>2773</v>
      </c>
      <c r="M45" s="88">
        <v>2909</v>
      </c>
    </row>
    <row r="46" spans="2:13" ht="27.75" customHeight="1" x14ac:dyDescent="0.15">
      <c r="B46" s="1244"/>
      <c r="C46" s="1245"/>
      <c r="D46" s="89"/>
      <c r="E46" s="1248" t="s">
        <v>30</v>
      </c>
      <c r="F46" s="1248"/>
      <c r="G46" s="1248"/>
      <c r="H46" s="1249"/>
      <c r="I46" s="86" t="s">
        <v>520</v>
      </c>
      <c r="J46" s="87" t="s">
        <v>520</v>
      </c>
      <c r="K46" s="87" t="s">
        <v>520</v>
      </c>
      <c r="L46" s="87" t="s">
        <v>520</v>
      </c>
      <c r="M46" s="88" t="s">
        <v>520</v>
      </c>
    </row>
    <row r="47" spans="2:13" ht="27.75" customHeight="1" x14ac:dyDescent="0.15">
      <c r="B47" s="1244"/>
      <c r="C47" s="1245"/>
      <c r="D47" s="90"/>
      <c r="E47" s="1258" t="s">
        <v>31</v>
      </c>
      <c r="F47" s="1259"/>
      <c r="G47" s="1259"/>
      <c r="H47" s="1260"/>
      <c r="I47" s="86" t="s">
        <v>520</v>
      </c>
      <c r="J47" s="87" t="s">
        <v>520</v>
      </c>
      <c r="K47" s="87" t="s">
        <v>520</v>
      </c>
      <c r="L47" s="87" t="s">
        <v>520</v>
      </c>
      <c r="M47" s="88" t="s">
        <v>520</v>
      </c>
    </row>
    <row r="48" spans="2:13" ht="27.75" customHeight="1" x14ac:dyDescent="0.15">
      <c r="B48" s="1244"/>
      <c r="C48" s="1245"/>
      <c r="D48" s="85"/>
      <c r="E48" s="1248" t="s">
        <v>32</v>
      </c>
      <c r="F48" s="1248"/>
      <c r="G48" s="1248"/>
      <c r="H48" s="1249"/>
      <c r="I48" s="86" t="s">
        <v>520</v>
      </c>
      <c r="J48" s="87" t="s">
        <v>520</v>
      </c>
      <c r="K48" s="87" t="s">
        <v>520</v>
      </c>
      <c r="L48" s="87" t="s">
        <v>520</v>
      </c>
      <c r="M48" s="88" t="s">
        <v>520</v>
      </c>
    </row>
    <row r="49" spans="2:13" ht="27.75" customHeight="1" x14ac:dyDescent="0.15">
      <c r="B49" s="1246"/>
      <c r="C49" s="1247"/>
      <c r="D49" s="85"/>
      <c r="E49" s="1248" t="s">
        <v>33</v>
      </c>
      <c r="F49" s="1248"/>
      <c r="G49" s="1248"/>
      <c r="H49" s="1249"/>
      <c r="I49" s="86" t="s">
        <v>520</v>
      </c>
      <c r="J49" s="87" t="s">
        <v>520</v>
      </c>
      <c r="K49" s="87" t="s">
        <v>520</v>
      </c>
      <c r="L49" s="87" t="s">
        <v>520</v>
      </c>
      <c r="M49" s="88" t="s">
        <v>520</v>
      </c>
    </row>
    <row r="50" spans="2:13" ht="27.75" customHeight="1" x14ac:dyDescent="0.15">
      <c r="B50" s="1242" t="s">
        <v>34</v>
      </c>
      <c r="C50" s="1243"/>
      <c r="D50" s="91"/>
      <c r="E50" s="1248" t="s">
        <v>35</v>
      </c>
      <c r="F50" s="1248"/>
      <c r="G50" s="1248"/>
      <c r="H50" s="1249"/>
      <c r="I50" s="86">
        <v>5694</v>
      </c>
      <c r="J50" s="87">
        <v>5705</v>
      </c>
      <c r="K50" s="87">
        <v>5721</v>
      </c>
      <c r="L50" s="87">
        <v>5688</v>
      </c>
      <c r="M50" s="88">
        <v>5692</v>
      </c>
    </row>
    <row r="51" spans="2:13" ht="27.75" customHeight="1" x14ac:dyDescent="0.15">
      <c r="B51" s="1244"/>
      <c r="C51" s="1245"/>
      <c r="D51" s="85"/>
      <c r="E51" s="1248" t="s">
        <v>36</v>
      </c>
      <c r="F51" s="1248"/>
      <c r="G51" s="1248"/>
      <c r="H51" s="1249"/>
      <c r="I51" s="86">
        <v>2720</v>
      </c>
      <c r="J51" s="87">
        <v>2573</v>
      </c>
      <c r="K51" s="87">
        <v>2486</v>
      </c>
      <c r="L51" s="87">
        <v>2313</v>
      </c>
      <c r="M51" s="88">
        <v>2132</v>
      </c>
    </row>
    <row r="52" spans="2:13" ht="27.75" customHeight="1" x14ac:dyDescent="0.15">
      <c r="B52" s="1246"/>
      <c r="C52" s="1247"/>
      <c r="D52" s="85"/>
      <c r="E52" s="1248" t="s">
        <v>37</v>
      </c>
      <c r="F52" s="1248"/>
      <c r="G52" s="1248"/>
      <c r="H52" s="1249"/>
      <c r="I52" s="86">
        <v>41417</v>
      </c>
      <c r="J52" s="87">
        <v>40126</v>
      </c>
      <c r="K52" s="87">
        <v>40449</v>
      </c>
      <c r="L52" s="87">
        <v>39398</v>
      </c>
      <c r="M52" s="88">
        <v>38277</v>
      </c>
    </row>
    <row r="53" spans="2:13" ht="27.75" customHeight="1" thickBot="1" x14ac:dyDescent="0.2">
      <c r="B53" s="1250" t="s">
        <v>38</v>
      </c>
      <c r="C53" s="1251"/>
      <c r="D53" s="92"/>
      <c r="E53" s="1252" t="s">
        <v>39</v>
      </c>
      <c r="F53" s="1252"/>
      <c r="G53" s="1252"/>
      <c r="H53" s="1253"/>
      <c r="I53" s="93">
        <v>17139</v>
      </c>
      <c r="J53" s="94">
        <v>15991</v>
      </c>
      <c r="K53" s="94">
        <v>14501</v>
      </c>
      <c r="L53" s="94">
        <v>13043</v>
      </c>
      <c r="M53" s="95">
        <v>12744</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n4Exkhg0ojRmssshQ907Yr7Dmc4u0yyuwYHKO5thtysZ2Btuyco7KZbtE73f94xmcPnobfJh+qKpXRRfxubsg==" saltValue="Kgl+5csN6hD+pICYBCpgF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564</v>
      </c>
      <c r="G54" s="104" t="s">
        <v>565</v>
      </c>
      <c r="H54" s="105" t="s">
        <v>566</v>
      </c>
    </row>
    <row r="55" spans="2:8" ht="52.5" customHeight="1" x14ac:dyDescent="0.15">
      <c r="B55" s="106"/>
      <c r="C55" s="1269" t="s">
        <v>42</v>
      </c>
      <c r="D55" s="1269"/>
      <c r="E55" s="1270"/>
      <c r="F55" s="107">
        <v>3087</v>
      </c>
      <c r="G55" s="107">
        <v>3094</v>
      </c>
      <c r="H55" s="108">
        <v>3103</v>
      </c>
    </row>
    <row r="56" spans="2:8" ht="52.5" customHeight="1" x14ac:dyDescent="0.15">
      <c r="B56" s="109"/>
      <c r="C56" s="1271" t="s">
        <v>43</v>
      </c>
      <c r="D56" s="1271"/>
      <c r="E56" s="1272"/>
      <c r="F56" s="110">
        <v>202</v>
      </c>
      <c r="G56" s="110">
        <v>183</v>
      </c>
      <c r="H56" s="111">
        <v>167</v>
      </c>
    </row>
    <row r="57" spans="2:8" ht="53.25" customHeight="1" x14ac:dyDescent="0.15">
      <c r="B57" s="109"/>
      <c r="C57" s="1273" t="s">
        <v>44</v>
      </c>
      <c r="D57" s="1273"/>
      <c r="E57" s="1274"/>
      <c r="F57" s="112">
        <v>4625</v>
      </c>
      <c r="G57" s="112">
        <v>4572</v>
      </c>
      <c r="H57" s="113">
        <v>4573</v>
      </c>
    </row>
    <row r="58" spans="2:8" ht="45.75" customHeight="1" x14ac:dyDescent="0.15">
      <c r="B58" s="114"/>
      <c r="C58" s="1261" t="s">
        <v>588</v>
      </c>
      <c r="D58" s="1262"/>
      <c r="E58" s="1263"/>
      <c r="F58" s="115">
        <v>2520</v>
      </c>
      <c r="G58" s="115">
        <v>2508</v>
      </c>
      <c r="H58" s="116">
        <v>2506</v>
      </c>
    </row>
    <row r="59" spans="2:8" ht="45.75" customHeight="1" x14ac:dyDescent="0.15">
      <c r="B59" s="114"/>
      <c r="C59" s="1261" t="s">
        <v>589</v>
      </c>
      <c r="D59" s="1262"/>
      <c r="E59" s="1263"/>
      <c r="F59" s="115">
        <v>713</v>
      </c>
      <c r="G59" s="115">
        <v>713</v>
      </c>
      <c r="H59" s="116">
        <v>713</v>
      </c>
    </row>
    <row r="60" spans="2:8" ht="45.75" customHeight="1" x14ac:dyDescent="0.15">
      <c r="B60" s="114"/>
      <c r="C60" s="1261" t="s">
        <v>590</v>
      </c>
      <c r="D60" s="1262"/>
      <c r="E60" s="1263"/>
      <c r="F60" s="115">
        <v>645</v>
      </c>
      <c r="G60" s="115">
        <v>634</v>
      </c>
      <c r="H60" s="116">
        <v>638</v>
      </c>
    </row>
    <row r="61" spans="2:8" ht="45.75" customHeight="1" x14ac:dyDescent="0.15">
      <c r="B61" s="114"/>
      <c r="C61" s="1261" t="s">
        <v>591</v>
      </c>
      <c r="D61" s="1262"/>
      <c r="E61" s="1263"/>
      <c r="F61" s="115">
        <v>420</v>
      </c>
      <c r="G61" s="115">
        <v>420</v>
      </c>
      <c r="H61" s="116">
        <v>420</v>
      </c>
    </row>
    <row r="62" spans="2:8" ht="45.75" customHeight="1" thickBot="1" x14ac:dyDescent="0.2">
      <c r="B62" s="117"/>
      <c r="C62" s="1264" t="s">
        <v>592</v>
      </c>
      <c r="D62" s="1265"/>
      <c r="E62" s="1266"/>
      <c r="F62" s="118">
        <v>114</v>
      </c>
      <c r="G62" s="118">
        <v>116</v>
      </c>
      <c r="H62" s="119">
        <v>124</v>
      </c>
    </row>
    <row r="63" spans="2:8" ht="52.5" customHeight="1" thickBot="1" x14ac:dyDescent="0.2">
      <c r="B63" s="120"/>
      <c r="C63" s="1267" t="s">
        <v>45</v>
      </c>
      <c r="D63" s="1267"/>
      <c r="E63" s="1268"/>
      <c r="F63" s="121">
        <v>7913</v>
      </c>
      <c r="G63" s="121">
        <v>7849</v>
      </c>
      <c r="H63" s="122">
        <v>7843</v>
      </c>
    </row>
    <row r="64" spans="2:8" ht="15" customHeight="1" x14ac:dyDescent="0.15"/>
    <row r="65" ht="0" hidden="1" customHeight="1" x14ac:dyDescent="0.15"/>
    <row r="66" ht="0" hidden="1" customHeight="1" x14ac:dyDescent="0.15"/>
  </sheetData>
  <sheetProtection algorithmName="SHA-512" hashValue="TbGAYuY86LXHYB5k4XIC9fmhnnorXqF91ERzpiknyLslvlE2wYzJIczD3TG7j+AgxAzAACFnCHOnosHomA3L7A==" saltValue="1847VNndcmUNN/tt4+Fg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1" zoomScaleNormal="81"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593</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593</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594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595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8" t="s">
        <v>596</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597</v>
      </c>
    </row>
    <row r="50" spans="1:109" x14ac:dyDescent="0.15">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562</v>
      </c>
      <c r="BQ50" s="1280"/>
      <c r="BR50" s="1280"/>
      <c r="BS50" s="1280"/>
      <c r="BT50" s="1280"/>
      <c r="BU50" s="1280"/>
      <c r="BV50" s="1280"/>
      <c r="BW50" s="1280"/>
      <c r="BX50" s="1280" t="s">
        <v>563</v>
      </c>
      <c r="BY50" s="1280"/>
      <c r="BZ50" s="1280"/>
      <c r="CA50" s="1280"/>
      <c r="CB50" s="1280"/>
      <c r="CC50" s="1280"/>
      <c r="CD50" s="1280"/>
      <c r="CE50" s="1280"/>
      <c r="CF50" s="1280" t="s">
        <v>564</v>
      </c>
      <c r="CG50" s="1280"/>
      <c r="CH50" s="1280"/>
      <c r="CI50" s="1280"/>
      <c r="CJ50" s="1280"/>
      <c r="CK50" s="1280"/>
      <c r="CL50" s="1280"/>
      <c r="CM50" s="1280"/>
      <c r="CN50" s="1280" t="s">
        <v>565</v>
      </c>
      <c r="CO50" s="1280"/>
      <c r="CP50" s="1280"/>
      <c r="CQ50" s="1280"/>
      <c r="CR50" s="1280"/>
      <c r="CS50" s="1280"/>
      <c r="CT50" s="1280"/>
      <c r="CU50" s="1280"/>
      <c r="CV50" s="1280" t="s">
        <v>566</v>
      </c>
      <c r="CW50" s="1280"/>
      <c r="CX50" s="1280"/>
      <c r="CY50" s="1280"/>
      <c r="CZ50" s="1280"/>
      <c r="DA50" s="1280"/>
      <c r="DB50" s="1280"/>
      <c r="DC50" s="1280"/>
    </row>
    <row r="51" spans="1:109" ht="13.5" customHeight="1" x14ac:dyDescent="0.15">
      <c r="B51" s="374"/>
      <c r="G51" s="1283"/>
      <c r="H51" s="1283"/>
      <c r="I51" s="1297"/>
      <c r="J51" s="1297"/>
      <c r="K51" s="1282"/>
      <c r="L51" s="1282"/>
      <c r="M51" s="1282"/>
      <c r="N51" s="1282"/>
      <c r="AM51" s="383"/>
      <c r="AN51" s="1278" t="s">
        <v>598</v>
      </c>
      <c r="AO51" s="1278"/>
      <c r="AP51" s="1278"/>
      <c r="AQ51" s="1278"/>
      <c r="AR51" s="1278"/>
      <c r="AS51" s="1278"/>
      <c r="AT51" s="1278"/>
      <c r="AU51" s="1278"/>
      <c r="AV51" s="1278"/>
      <c r="AW51" s="1278"/>
      <c r="AX51" s="1278"/>
      <c r="AY51" s="1278"/>
      <c r="AZ51" s="1278"/>
      <c r="BA51" s="1278"/>
      <c r="BB51" s="1278" t="s">
        <v>600</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v>122.8</v>
      </c>
      <c r="CG51" s="1275"/>
      <c r="CH51" s="1275"/>
      <c r="CI51" s="1275"/>
      <c r="CJ51" s="1275"/>
      <c r="CK51" s="1275"/>
      <c r="CL51" s="1275"/>
      <c r="CM51" s="1275"/>
      <c r="CN51" s="1275">
        <v>110.6</v>
      </c>
      <c r="CO51" s="1275"/>
      <c r="CP51" s="1275"/>
      <c r="CQ51" s="1275"/>
      <c r="CR51" s="1275"/>
      <c r="CS51" s="1275"/>
      <c r="CT51" s="1275"/>
      <c r="CU51" s="1275"/>
      <c r="CV51" s="1275">
        <v>111.1</v>
      </c>
      <c r="CW51" s="1275"/>
      <c r="CX51" s="1275"/>
      <c r="CY51" s="1275"/>
      <c r="CZ51" s="1275"/>
      <c r="DA51" s="1275"/>
      <c r="DB51" s="1275"/>
      <c r="DC51" s="1275"/>
    </row>
    <row r="52" spans="1:109" x14ac:dyDescent="0.15">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x14ac:dyDescent="0.15">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601</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58.1</v>
      </c>
      <c r="CG53" s="1275"/>
      <c r="CH53" s="1275"/>
      <c r="CI53" s="1275"/>
      <c r="CJ53" s="1275"/>
      <c r="CK53" s="1275"/>
      <c r="CL53" s="1275"/>
      <c r="CM53" s="1275"/>
      <c r="CN53" s="1275">
        <v>59.8</v>
      </c>
      <c r="CO53" s="1275"/>
      <c r="CP53" s="1275"/>
      <c r="CQ53" s="1275"/>
      <c r="CR53" s="1275"/>
      <c r="CS53" s="1275"/>
      <c r="CT53" s="1275"/>
      <c r="CU53" s="1275"/>
      <c r="CV53" s="1275">
        <v>51.6</v>
      </c>
      <c r="CW53" s="1275"/>
      <c r="CX53" s="1275"/>
      <c r="CY53" s="1275"/>
      <c r="CZ53" s="1275"/>
      <c r="DA53" s="1275"/>
      <c r="DB53" s="1275"/>
      <c r="DC53" s="1275"/>
    </row>
    <row r="54" spans="1:109" x14ac:dyDescent="0.15">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x14ac:dyDescent="0.15">
      <c r="A55" s="382"/>
      <c r="B55" s="374"/>
      <c r="G55" s="1281"/>
      <c r="H55" s="1281"/>
      <c r="I55" s="1281"/>
      <c r="J55" s="1281"/>
      <c r="K55" s="1282"/>
      <c r="L55" s="1282"/>
      <c r="M55" s="1282"/>
      <c r="N55" s="1282"/>
      <c r="AN55" s="1280" t="s">
        <v>602</v>
      </c>
      <c r="AO55" s="1280"/>
      <c r="AP55" s="1280"/>
      <c r="AQ55" s="1280"/>
      <c r="AR55" s="1280"/>
      <c r="AS55" s="1280"/>
      <c r="AT55" s="1280"/>
      <c r="AU55" s="1280"/>
      <c r="AV55" s="1280"/>
      <c r="AW55" s="1280"/>
      <c r="AX55" s="1280"/>
      <c r="AY55" s="1280"/>
      <c r="AZ55" s="1280"/>
      <c r="BA55" s="1280"/>
      <c r="BB55" s="1278" t="s">
        <v>599</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56.8</v>
      </c>
      <c r="CG55" s="1275"/>
      <c r="CH55" s="1275"/>
      <c r="CI55" s="1275"/>
      <c r="CJ55" s="1275"/>
      <c r="CK55" s="1275"/>
      <c r="CL55" s="1275"/>
      <c r="CM55" s="1275"/>
      <c r="CN55" s="1275">
        <v>52.3</v>
      </c>
      <c r="CO55" s="1275"/>
      <c r="CP55" s="1275"/>
      <c r="CQ55" s="1275"/>
      <c r="CR55" s="1275"/>
      <c r="CS55" s="1275"/>
      <c r="CT55" s="1275"/>
      <c r="CU55" s="1275"/>
      <c r="CV55" s="1275">
        <v>55.4</v>
      </c>
      <c r="CW55" s="1275"/>
      <c r="CX55" s="1275"/>
      <c r="CY55" s="1275"/>
      <c r="CZ55" s="1275"/>
      <c r="DA55" s="1275"/>
      <c r="DB55" s="1275"/>
      <c r="DC55" s="1275"/>
    </row>
    <row r="56" spans="1:109" x14ac:dyDescent="0.15">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x14ac:dyDescent="0.15">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603</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54</v>
      </c>
      <c r="CG57" s="1275"/>
      <c r="CH57" s="1275"/>
      <c r="CI57" s="1275"/>
      <c r="CJ57" s="1275"/>
      <c r="CK57" s="1275"/>
      <c r="CL57" s="1275"/>
      <c r="CM57" s="1275"/>
      <c r="CN57" s="1275">
        <v>57.1</v>
      </c>
      <c r="CO57" s="1275"/>
      <c r="CP57" s="1275"/>
      <c r="CQ57" s="1275"/>
      <c r="CR57" s="1275"/>
      <c r="CS57" s="1275"/>
      <c r="CT57" s="1275"/>
      <c r="CU57" s="1275"/>
      <c r="CV57" s="1275">
        <v>55.2</v>
      </c>
      <c r="CW57" s="1275"/>
      <c r="CX57" s="1275"/>
      <c r="CY57" s="1275"/>
      <c r="CZ57" s="1275"/>
      <c r="DA57" s="1275"/>
      <c r="DB57" s="1275"/>
      <c r="DC57" s="1275"/>
      <c r="DD57" s="387"/>
      <c r="DE57" s="386"/>
    </row>
    <row r="58" spans="1:109" s="382" customFormat="1" x14ac:dyDescent="0.15">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604</v>
      </c>
    </row>
    <row r="64" spans="1:109" x14ac:dyDescent="0.15">
      <c r="B64" s="374"/>
      <c r="G64" s="381"/>
      <c r="I64" s="394"/>
      <c r="J64" s="394"/>
      <c r="K64" s="394"/>
      <c r="L64" s="394"/>
      <c r="M64" s="394"/>
      <c r="N64" s="395"/>
      <c r="AM64" s="381"/>
      <c r="AN64" s="381" t="s">
        <v>595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8" t="s">
        <v>605</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597</v>
      </c>
    </row>
    <row r="72" spans="2:107" x14ac:dyDescent="0.15">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562</v>
      </c>
      <c r="BQ72" s="1280"/>
      <c r="BR72" s="1280"/>
      <c r="BS72" s="1280"/>
      <c r="BT72" s="1280"/>
      <c r="BU72" s="1280"/>
      <c r="BV72" s="1280"/>
      <c r="BW72" s="1280"/>
      <c r="BX72" s="1280" t="s">
        <v>563</v>
      </c>
      <c r="BY72" s="1280"/>
      <c r="BZ72" s="1280"/>
      <c r="CA72" s="1280"/>
      <c r="CB72" s="1280"/>
      <c r="CC72" s="1280"/>
      <c r="CD72" s="1280"/>
      <c r="CE72" s="1280"/>
      <c r="CF72" s="1280" t="s">
        <v>564</v>
      </c>
      <c r="CG72" s="1280"/>
      <c r="CH72" s="1280"/>
      <c r="CI72" s="1280"/>
      <c r="CJ72" s="1280"/>
      <c r="CK72" s="1280"/>
      <c r="CL72" s="1280"/>
      <c r="CM72" s="1280"/>
      <c r="CN72" s="1280" t="s">
        <v>565</v>
      </c>
      <c r="CO72" s="1280"/>
      <c r="CP72" s="1280"/>
      <c r="CQ72" s="1280"/>
      <c r="CR72" s="1280"/>
      <c r="CS72" s="1280"/>
      <c r="CT72" s="1280"/>
      <c r="CU72" s="1280"/>
      <c r="CV72" s="1280" t="s">
        <v>566</v>
      </c>
      <c r="CW72" s="1280"/>
      <c r="CX72" s="1280"/>
      <c r="CY72" s="1280"/>
      <c r="CZ72" s="1280"/>
      <c r="DA72" s="1280"/>
      <c r="DB72" s="1280"/>
      <c r="DC72" s="1280"/>
    </row>
    <row r="73" spans="2:107" x14ac:dyDescent="0.15">
      <c r="B73" s="374"/>
      <c r="G73" s="1283"/>
      <c r="H73" s="1283"/>
      <c r="I73" s="1283"/>
      <c r="J73" s="1283"/>
      <c r="K73" s="1279"/>
      <c r="L73" s="1279"/>
      <c r="M73" s="1279"/>
      <c r="N73" s="1279"/>
      <c r="AM73" s="383"/>
      <c r="AN73" s="1278" t="s">
        <v>598</v>
      </c>
      <c r="AO73" s="1278"/>
      <c r="AP73" s="1278"/>
      <c r="AQ73" s="1278"/>
      <c r="AR73" s="1278"/>
      <c r="AS73" s="1278"/>
      <c r="AT73" s="1278"/>
      <c r="AU73" s="1278"/>
      <c r="AV73" s="1278"/>
      <c r="AW73" s="1278"/>
      <c r="AX73" s="1278"/>
      <c r="AY73" s="1278"/>
      <c r="AZ73" s="1278"/>
      <c r="BA73" s="1278"/>
      <c r="BB73" s="1278" t="s">
        <v>606</v>
      </c>
      <c r="BC73" s="1278"/>
      <c r="BD73" s="1278"/>
      <c r="BE73" s="1278"/>
      <c r="BF73" s="1278"/>
      <c r="BG73" s="1278"/>
      <c r="BH73" s="1278"/>
      <c r="BI73" s="1278"/>
      <c r="BJ73" s="1278"/>
      <c r="BK73" s="1278"/>
      <c r="BL73" s="1278"/>
      <c r="BM73" s="1278"/>
      <c r="BN73" s="1278"/>
      <c r="BO73" s="1278"/>
      <c r="BP73" s="1275">
        <v>144.9</v>
      </c>
      <c r="BQ73" s="1275"/>
      <c r="BR73" s="1275"/>
      <c r="BS73" s="1275"/>
      <c r="BT73" s="1275"/>
      <c r="BU73" s="1275"/>
      <c r="BV73" s="1275"/>
      <c r="BW73" s="1275"/>
      <c r="BX73" s="1275">
        <v>136.5</v>
      </c>
      <c r="BY73" s="1275"/>
      <c r="BZ73" s="1275"/>
      <c r="CA73" s="1275"/>
      <c r="CB73" s="1275"/>
      <c r="CC73" s="1275"/>
      <c r="CD73" s="1275"/>
      <c r="CE73" s="1275"/>
      <c r="CF73" s="1275">
        <v>122.8</v>
      </c>
      <c r="CG73" s="1275"/>
      <c r="CH73" s="1275"/>
      <c r="CI73" s="1275"/>
      <c r="CJ73" s="1275"/>
      <c r="CK73" s="1275"/>
      <c r="CL73" s="1275"/>
      <c r="CM73" s="1275"/>
      <c r="CN73" s="1275">
        <v>110.6</v>
      </c>
      <c r="CO73" s="1275"/>
      <c r="CP73" s="1275"/>
      <c r="CQ73" s="1275"/>
      <c r="CR73" s="1275"/>
      <c r="CS73" s="1275"/>
      <c r="CT73" s="1275"/>
      <c r="CU73" s="1275"/>
      <c r="CV73" s="1275">
        <v>111.1</v>
      </c>
      <c r="CW73" s="1275"/>
      <c r="CX73" s="1275"/>
      <c r="CY73" s="1275"/>
      <c r="CZ73" s="1275"/>
      <c r="DA73" s="1275"/>
      <c r="DB73" s="1275"/>
      <c r="DC73" s="1275"/>
    </row>
    <row r="74" spans="2:107" x14ac:dyDescent="0.15">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x14ac:dyDescent="0.15">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607</v>
      </c>
      <c r="BC75" s="1278"/>
      <c r="BD75" s="1278"/>
      <c r="BE75" s="1278"/>
      <c r="BF75" s="1278"/>
      <c r="BG75" s="1278"/>
      <c r="BH75" s="1278"/>
      <c r="BI75" s="1278"/>
      <c r="BJ75" s="1278"/>
      <c r="BK75" s="1278"/>
      <c r="BL75" s="1278"/>
      <c r="BM75" s="1278"/>
      <c r="BN75" s="1278"/>
      <c r="BO75" s="1278"/>
      <c r="BP75" s="1275">
        <v>16.600000000000001</v>
      </c>
      <c r="BQ75" s="1275"/>
      <c r="BR75" s="1275"/>
      <c r="BS75" s="1275"/>
      <c r="BT75" s="1275"/>
      <c r="BU75" s="1275"/>
      <c r="BV75" s="1275"/>
      <c r="BW75" s="1275"/>
      <c r="BX75" s="1275">
        <v>15.1</v>
      </c>
      <c r="BY75" s="1275"/>
      <c r="BZ75" s="1275"/>
      <c r="CA75" s="1275"/>
      <c r="CB75" s="1275"/>
      <c r="CC75" s="1275"/>
      <c r="CD75" s="1275"/>
      <c r="CE75" s="1275"/>
      <c r="CF75" s="1275">
        <v>15</v>
      </c>
      <c r="CG75" s="1275"/>
      <c r="CH75" s="1275"/>
      <c r="CI75" s="1275"/>
      <c r="CJ75" s="1275"/>
      <c r="CK75" s="1275"/>
      <c r="CL75" s="1275"/>
      <c r="CM75" s="1275"/>
      <c r="CN75" s="1275">
        <v>14.5</v>
      </c>
      <c r="CO75" s="1275"/>
      <c r="CP75" s="1275"/>
      <c r="CQ75" s="1275"/>
      <c r="CR75" s="1275"/>
      <c r="CS75" s="1275"/>
      <c r="CT75" s="1275"/>
      <c r="CU75" s="1275"/>
      <c r="CV75" s="1275">
        <v>13.4</v>
      </c>
      <c r="CW75" s="1275"/>
      <c r="CX75" s="1275"/>
      <c r="CY75" s="1275"/>
      <c r="CZ75" s="1275"/>
      <c r="DA75" s="1275"/>
      <c r="DB75" s="1275"/>
      <c r="DC75" s="1275"/>
    </row>
    <row r="76" spans="2:107" x14ac:dyDescent="0.15">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x14ac:dyDescent="0.15">
      <c r="B77" s="374"/>
      <c r="G77" s="1281"/>
      <c r="H77" s="1281"/>
      <c r="I77" s="1281"/>
      <c r="J77" s="1281"/>
      <c r="K77" s="1279"/>
      <c r="L77" s="1279"/>
      <c r="M77" s="1279"/>
      <c r="N77" s="1279"/>
      <c r="AN77" s="1280" t="s">
        <v>602</v>
      </c>
      <c r="AO77" s="1280"/>
      <c r="AP77" s="1280"/>
      <c r="AQ77" s="1280"/>
      <c r="AR77" s="1280"/>
      <c r="AS77" s="1280"/>
      <c r="AT77" s="1280"/>
      <c r="AU77" s="1280"/>
      <c r="AV77" s="1280"/>
      <c r="AW77" s="1280"/>
      <c r="AX77" s="1280"/>
      <c r="AY77" s="1280"/>
      <c r="AZ77" s="1280"/>
      <c r="BA77" s="1280"/>
      <c r="BB77" s="1278" t="s">
        <v>608</v>
      </c>
      <c r="BC77" s="1278"/>
      <c r="BD77" s="1278"/>
      <c r="BE77" s="1278"/>
      <c r="BF77" s="1278"/>
      <c r="BG77" s="1278"/>
      <c r="BH77" s="1278"/>
      <c r="BI77" s="1278"/>
      <c r="BJ77" s="1278"/>
      <c r="BK77" s="1278"/>
      <c r="BL77" s="1278"/>
      <c r="BM77" s="1278"/>
      <c r="BN77" s="1278"/>
      <c r="BO77" s="1278"/>
      <c r="BP77" s="1275">
        <v>52.8</v>
      </c>
      <c r="BQ77" s="1275"/>
      <c r="BR77" s="1275"/>
      <c r="BS77" s="1275"/>
      <c r="BT77" s="1275"/>
      <c r="BU77" s="1275"/>
      <c r="BV77" s="1275"/>
      <c r="BW77" s="1275"/>
      <c r="BX77" s="1275">
        <v>48.6</v>
      </c>
      <c r="BY77" s="1275"/>
      <c r="BZ77" s="1275"/>
      <c r="CA77" s="1275"/>
      <c r="CB77" s="1275"/>
      <c r="CC77" s="1275"/>
      <c r="CD77" s="1275"/>
      <c r="CE77" s="1275"/>
      <c r="CF77" s="1275">
        <v>56.8</v>
      </c>
      <c r="CG77" s="1275"/>
      <c r="CH77" s="1275"/>
      <c r="CI77" s="1275"/>
      <c r="CJ77" s="1275"/>
      <c r="CK77" s="1275"/>
      <c r="CL77" s="1275"/>
      <c r="CM77" s="1275"/>
      <c r="CN77" s="1275">
        <v>52.3</v>
      </c>
      <c r="CO77" s="1275"/>
      <c r="CP77" s="1275"/>
      <c r="CQ77" s="1275"/>
      <c r="CR77" s="1275"/>
      <c r="CS77" s="1275"/>
      <c r="CT77" s="1275"/>
      <c r="CU77" s="1275"/>
      <c r="CV77" s="1275">
        <v>55.4</v>
      </c>
      <c r="CW77" s="1275"/>
      <c r="CX77" s="1275"/>
      <c r="CY77" s="1275"/>
      <c r="CZ77" s="1275"/>
      <c r="DA77" s="1275"/>
      <c r="DB77" s="1275"/>
      <c r="DC77" s="1275"/>
    </row>
    <row r="78" spans="2:107" x14ac:dyDescent="0.15">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x14ac:dyDescent="0.15">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607</v>
      </c>
      <c r="BC79" s="1278"/>
      <c r="BD79" s="1278"/>
      <c r="BE79" s="1278"/>
      <c r="BF79" s="1278"/>
      <c r="BG79" s="1278"/>
      <c r="BH79" s="1278"/>
      <c r="BI79" s="1278"/>
      <c r="BJ79" s="1278"/>
      <c r="BK79" s="1278"/>
      <c r="BL79" s="1278"/>
      <c r="BM79" s="1278"/>
      <c r="BN79" s="1278"/>
      <c r="BO79" s="1278"/>
      <c r="BP79" s="1275">
        <v>11.5</v>
      </c>
      <c r="BQ79" s="1275"/>
      <c r="BR79" s="1275"/>
      <c r="BS79" s="1275"/>
      <c r="BT79" s="1275"/>
      <c r="BU79" s="1275"/>
      <c r="BV79" s="1275"/>
      <c r="BW79" s="1275"/>
      <c r="BX79" s="1275">
        <v>10.4</v>
      </c>
      <c r="BY79" s="1275"/>
      <c r="BZ79" s="1275"/>
      <c r="CA79" s="1275"/>
      <c r="CB79" s="1275"/>
      <c r="CC79" s="1275"/>
      <c r="CD79" s="1275"/>
      <c r="CE79" s="1275"/>
      <c r="CF79" s="1275">
        <v>10.199999999999999</v>
      </c>
      <c r="CG79" s="1275"/>
      <c r="CH79" s="1275"/>
      <c r="CI79" s="1275"/>
      <c r="CJ79" s="1275"/>
      <c r="CK79" s="1275"/>
      <c r="CL79" s="1275"/>
      <c r="CM79" s="1275"/>
      <c r="CN79" s="1275">
        <v>10</v>
      </c>
      <c r="CO79" s="1275"/>
      <c r="CP79" s="1275"/>
      <c r="CQ79" s="1275"/>
      <c r="CR79" s="1275"/>
      <c r="CS79" s="1275"/>
      <c r="CT79" s="1275"/>
      <c r="CU79" s="1275"/>
      <c r="CV79" s="1275">
        <v>9.6999999999999993</v>
      </c>
      <c r="CW79" s="1275"/>
      <c r="CX79" s="1275"/>
      <c r="CY79" s="1275"/>
      <c r="CZ79" s="1275"/>
      <c r="DA79" s="1275"/>
      <c r="DB79" s="1275"/>
      <c r="DC79" s="1275"/>
    </row>
    <row r="80" spans="2:107" x14ac:dyDescent="0.15">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S3KLfIGQ8G+NT47n1/hdnFXDeyYpmjMOLMDuhkEL39FPrhbU6oaKMO22/tYR0gb8kBuuEofex9rKaDFTyXauNQ==" saltValue="Q96QAM+BmXaS775RJMXv0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WLbXEsBNaiNa/h/Y/XR4RidptY3rtb1ZGA2wlNyndL6BoNP/x8vB/nNLVOJGpfctmRphMW0Jk+pfLCoLeAOrQ==" saltValue="PzQGClughAIu9HtTyl3GF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mvTXgYdu8ldI8y5d5FEigmgqqa5qLTf7pbzotCATnKpIvzI4psPARDSftufLBgfI0tvNEyGX0jLhrbxNCD8irw==" saltValue="bfohAqyVMpVjrM/ngXCSZ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559</v>
      </c>
      <c r="G2" s="136"/>
      <c r="H2" s="137"/>
    </row>
    <row r="3" spans="1:8" x14ac:dyDescent="0.15">
      <c r="A3" s="133" t="s">
        <v>552</v>
      </c>
      <c r="B3" s="138"/>
      <c r="C3" s="139"/>
      <c r="D3" s="140">
        <v>89569</v>
      </c>
      <c r="E3" s="141"/>
      <c r="F3" s="142">
        <v>84389</v>
      </c>
      <c r="G3" s="143"/>
      <c r="H3" s="144"/>
    </row>
    <row r="4" spans="1:8" x14ac:dyDescent="0.15">
      <c r="A4" s="145"/>
      <c r="B4" s="146"/>
      <c r="C4" s="147"/>
      <c r="D4" s="148">
        <v>52417</v>
      </c>
      <c r="E4" s="149"/>
      <c r="F4" s="150">
        <v>44339</v>
      </c>
      <c r="G4" s="151"/>
      <c r="H4" s="152"/>
    </row>
    <row r="5" spans="1:8" x14ac:dyDescent="0.15">
      <c r="A5" s="133" t="s">
        <v>554</v>
      </c>
      <c r="B5" s="138"/>
      <c r="C5" s="139"/>
      <c r="D5" s="140">
        <v>65334</v>
      </c>
      <c r="E5" s="141"/>
      <c r="F5" s="142">
        <v>83623</v>
      </c>
      <c r="G5" s="143"/>
      <c r="H5" s="144"/>
    </row>
    <row r="6" spans="1:8" x14ac:dyDescent="0.15">
      <c r="A6" s="145"/>
      <c r="B6" s="146"/>
      <c r="C6" s="147"/>
      <c r="D6" s="148">
        <v>38559</v>
      </c>
      <c r="E6" s="149"/>
      <c r="F6" s="150">
        <v>48787</v>
      </c>
      <c r="G6" s="151"/>
      <c r="H6" s="152"/>
    </row>
    <row r="7" spans="1:8" x14ac:dyDescent="0.15">
      <c r="A7" s="133" t="s">
        <v>555</v>
      </c>
      <c r="B7" s="138"/>
      <c r="C7" s="139"/>
      <c r="D7" s="140">
        <v>76630</v>
      </c>
      <c r="E7" s="141"/>
      <c r="F7" s="142">
        <v>81768</v>
      </c>
      <c r="G7" s="143"/>
      <c r="H7" s="144"/>
    </row>
    <row r="8" spans="1:8" x14ac:dyDescent="0.15">
      <c r="A8" s="145"/>
      <c r="B8" s="146"/>
      <c r="C8" s="147"/>
      <c r="D8" s="148">
        <v>52647</v>
      </c>
      <c r="E8" s="149"/>
      <c r="F8" s="150">
        <v>37917</v>
      </c>
      <c r="G8" s="151"/>
      <c r="H8" s="152"/>
    </row>
    <row r="9" spans="1:8" x14ac:dyDescent="0.15">
      <c r="A9" s="133" t="s">
        <v>556</v>
      </c>
      <c r="B9" s="138"/>
      <c r="C9" s="139"/>
      <c r="D9" s="140">
        <v>62743</v>
      </c>
      <c r="E9" s="141"/>
      <c r="F9" s="142">
        <v>65876</v>
      </c>
      <c r="G9" s="143"/>
      <c r="H9" s="144"/>
    </row>
    <row r="10" spans="1:8" x14ac:dyDescent="0.15">
      <c r="A10" s="145"/>
      <c r="B10" s="146"/>
      <c r="C10" s="147"/>
      <c r="D10" s="148">
        <v>46408</v>
      </c>
      <c r="E10" s="149"/>
      <c r="F10" s="150">
        <v>36484</v>
      </c>
      <c r="G10" s="151"/>
      <c r="H10" s="152"/>
    </row>
    <row r="11" spans="1:8" x14ac:dyDescent="0.15">
      <c r="A11" s="133" t="s">
        <v>557</v>
      </c>
      <c r="B11" s="138"/>
      <c r="C11" s="139"/>
      <c r="D11" s="140">
        <v>77993</v>
      </c>
      <c r="E11" s="141"/>
      <c r="F11" s="142">
        <v>68468</v>
      </c>
      <c r="G11" s="143"/>
      <c r="H11" s="144"/>
    </row>
    <row r="12" spans="1:8" x14ac:dyDescent="0.15">
      <c r="A12" s="145"/>
      <c r="B12" s="146"/>
      <c r="C12" s="153"/>
      <c r="D12" s="148">
        <v>46244</v>
      </c>
      <c r="E12" s="149"/>
      <c r="F12" s="150">
        <v>34140</v>
      </c>
      <c r="G12" s="151"/>
      <c r="H12" s="152"/>
    </row>
    <row r="13" spans="1:8" x14ac:dyDescent="0.15">
      <c r="A13" s="133"/>
      <c r="B13" s="138"/>
      <c r="C13" s="154"/>
      <c r="D13" s="155">
        <v>74454</v>
      </c>
      <c r="E13" s="156"/>
      <c r="F13" s="157">
        <v>76825</v>
      </c>
      <c r="G13" s="158"/>
      <c r="H13" s="144"/>
    </row>
    <row r="14" spans="1:8" x14ac:dyDescent="0.15">
      <c r="A14" s="145"/>
      <c r="B14" s="146"/>
      <c r="C14" s="147"/>
      <c r="D14" s="148">
        <v>47255</v>
      </c>
      <c r="E14" s="149"/>
      <c r="F14" s="150">
        <v>40333</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5.93</v>
      </c>
      <c r="C19" s="159">
        <f>ROUND(VALUE(SUBSTITUTE(実質収支比率等に係る経年分析!G$48,"▲","-")),2)</f>
        <v>5.38</v>
      </c>
      <c r="D19" s="159">
        <f>ROUND(VALUE(SUBSTITUTE(実質収支比率等に係る経年分析!H$48,"▲","-")),2)</f>
        <v>6.55</v>
      </c>
      <c r="E19" s="159">
        <f>ROUND(VALUE(SUBSTITUTE(実質収支比率等に係る経年分析!I$48,"▲","-")),2)</f>
        <v>2.92</v>
      </c>
      <c r="F19" s="159">
        <f>ROUND(VALUE(SUBSTITUTE(実質収支比率等に係る経年分析!J$48,"▲","-")),2)</f>
        <v>3.01</v>
      </c>
    </row>
    <row r="20" spans="1:11" x14ac:dyDescent="0.15">
      <c r="A20" s="159" t="s">
        <v>49</v>
      </c>
      <c r="B20" s="159">
        <f>ROUND(VALUE(SUBSTITUTE(実質収支比率等に係る経年分析!F$47,"▲","-")),2)</f>
        <v>19.670000000000002</v>
      </c>
      <c r="C20" s="159">
        <f>ROUND(VALUE(SUBSTITUTE(実質収支比率等に係る経年分析!G$47,"▲","-")),2)</f>
        <v>19.53</v>
      </c>
      <c r="D20" s="159">
        <f>ROUND(VALUE(SUBSTITUTE(実質収支比率等に係る経年分析!H$47,"▲","-")),2)</f>
        <v>19.93</v>
      </c>
      <c r="E20" s="159">
        <f>ROUND(VALUE(SUBSTITUTE(実質収支比率等に係る経年分析!I$47,"▲","-")),2)</f>
        <v>20.18</v>
      </c>
      <c r="F20" s="159">
        <f>ROUND(VALUE(SUBSTITUTE(実質収支比率等に係る経年分析!J$47,"▲","-")),2)</f>
        <v>20.84</v>
      </c>
    </row>
    <row r="21" spans="1:11" x14ac:dyDescent="0.15">
      <c r="A21" s="159" t="s">
        <v>50</v>
      </c>
      <c r="B21" s="159">
        <f>IF(ISNUMBER(VALUE(SUBSTITUTE(実質収支比率等に係る経年分析!F$49,"▲","-"))),ROUND(VALUE(SUBSTITUTE(実質収支比率等に係る経年分析!F$49,"▲","-")),2),NA())</f>
        <v>8.76</v>
      </c>
      <c r="C21" s="159">
        <f>IF(ISNUMBER(VALUE(SUBSTITUTE(実質収支比率等に係る経年分析!G$49,"▲","-"))),ROUND(VALUE(SUBSTITUTE(実質収支比率等に係る経年分析!G$49,"▲","-")),2),NA())</f>
        <v>6.6</v>
      </c>
      <c r="D21" s="159">
        <f>IF(ISNUMBER(VALUE(SUBSTITUTE(実質収支比率等に係る経年分析!H$49,"▲","-"))),ROUND(VALUE(SUBSTITUTE(実質収支比率等に係る経年分析!H$49,"▲","-")),2),NA())</f>
        <v>6.36</v>
      </c>
      <c r="E21" s="159">
        <f>IF(ISNUMBER(VALUE(SUBSTITUTE(実質収支比率等に係る経年分析!I$49,"▲","-"))),ROUND(VALUE(SUBSTITUTE(実質収支比率等に係る経年分析!I$49,"▲","-")),2),NA())</f>
        <v>0.12</v>
      </c>
      <c r="F21" s="159">
        <f>IF(ISNUMBER(VALUE(SUBSTITUTE(実質収支比率等に係る経年分析!J$49,"▲","-"))),ROUND(VALUE(SUBSTITUTE(実質収支比率等に係る経年分析!J$49,"▲","-")),2),NA())</f>
        <v>2.33</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1.73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7.0000000000000007E-2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下水道事業特別会計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7.0000000000000007E-2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0.04</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国民健康保険診療所特別会計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後期高齢者医療事業特別会計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0.05</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0.06</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7.0000000000000007E-2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0.06</v>
      </c>
    </row>
    <row r="32" spans="1:11" x14ac:dyDescent="0.15">
      <c r="A32" s="160" t="str">
        <f>IF(連結実質赤字比率に係る赤字・黒字の構成分析!C$38="",NA(),連結実質赤字比率に係る赤字・黒字の構成分析!C$38)</f>
        <v>農業共済事業特別会計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0.41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0.41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0.39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0.39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0.4</v>
      </c>
    </row>
    <row r="33" spans="1:16" x14ac:dyDescent="0.15">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0.47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0.28000000000000003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0.41</v>
      </c>
    </row>
    <row r="34" spans="1:16" x14ac:dyDescent="0.15">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0.11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0.18</v>
      </c>
      <c r="F34" s="160">
        <f>IF(ROUND(VALUE(SUBSTITUTE(連結実質赤字比率に係る赤字・黒字の構成分析!H$36,"▲", "-")), 2) &lt; 0, ABS(ROUND(VALUE(SUBSTITUTE(連結実質赤字比率に係る赤字・黒字の構成分析!H$36,"▲", "-")), 2)), NA())</f>
        <v>0.98</v>
      </c>
      <c r="G34" s="160" t="e">
        <f>IF(ROUND(VALUE(SUBSTITUTE(連結実質赤字比率に係る赤字・黒字の構成分析!H$36,"▲", "-")), 2) &gt;= 0, ABS(ROUND(VALUE(SUBSTITUTE(連結実質赤字比率に係る赤字・黒字の構成分析!H$36,"▲", "-")), 2)), NA())</f>
        <v>#N/A</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0.09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1.1599999999999999</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5.92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5.38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6.54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2.91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v>
      </c>
    </row>
    <row r="36" spans="1:16" x14ac:dyDescent="0.15">
      <c r="A36" s="160" t="str">
        <f>IF(連結実質赤字比率に係る赤字・黒字の構成分析!C$34="",NA(),連結実質赤字比率に係る赤字・黒字の構成分析!C$34)</f>
        <v>水道事業特別会計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7.07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6.24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4.9800000000000004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4.51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4.3</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3638</v>
      </c>
      <c r="E42" s="161"/>
      <c r="F42" s="161"/>
      <c r="G42" s="161">
        <f>'実質公債費比率（分子）の構造'!L$52</f>
        <v>3876</v>
      </c>
      <c r="H42" s="161"/>
      <c r="I42" s="161"/>
      <c r="J42" s="161">
        <f>'実質公債費比率（分子）の構造'!M$52</f>
        <v>3870</v>
      </c>
      <c r="K42" s="161"/>
      <c r="L42" s="161"/>
      <c r="M42" s="161">
        <f>'実質公債費比率（分子）の構造'!N$52</f>
        <v>3735</v>
      </c>
      <c r="N42" s="161"/>
      <c r="O42" s="161"/>
      <c r="P42" s="161">
        <f>'実質公債費比率（分子）の構造'!O$52</f>
        <v>3597</v>
      </c>
    </row>
    <row r="43" spans="1:16" x14ac:dyDescent="0.15">
      <c r="A43" s="161" t="s">
        <v>58</v>
      </c>
      <c r="B43" s="161" t="str">
        <f>'実質公債費比率（分子）の構造'!K$51</f>
        <v>-</v>
      </c>
      <c r="C43" s="161"/>
      <c r="D43" s="161"/>
      <c r="E43" s="161">
        <f>'実質公債費比率（分子）の構造'!L$51</f>
        <v>1</v>
      </c>
      <c r="F43" s="161"/>
      <c r="G43" s="161"/>
      <c r="H43" s="161">
        <f>'実質公債費比率（分子）の構造'!M$51</f>
        <v>2</v>
      </c>
      <c r="I43" s="161"/>
      <c r="J43" s="161"/>
      <c r="K43" s="161">
        <f>'実質公債費比率（分子）の構造'!N$51</f>
        <v>1</v>
      </c>
      <c r="L43" s="161"/>
      <c r="M43" s="161"/>
      <c r="N43" s="161">
        <f>'実質公債費比率（分子）の構造'!O$51</f>
        <v>2</v>
      </c>
      <c r="O43" s="161"/>
      <c r="P43" s="161"/>
    </row>
    <row r="44" spans="1:16" x14ac:dyDescent="0.15">
      <c r="A44" s="161" t="s">
        <v>59</v>
      </c>
      <c r="B44" s="161">
        <f>'実質公債費比率（分子）の構造'!K$50</f>
        <v>4</v>
      </c>
      <c r="C44" s="161"/>
      <c r="D44" s="161"/>
      <c r="E44" s="161">
        <f>'実質公債費比率（分子）の構造'!L$50</f>
        <v>4</v>
      </c>
      <c r="F44" s="161"/>
      <c r="G44" s="161"/>
      <c r="H44" s="161">
        <f>'実質公債費比率（分子）の構造'!M$50</f>
        <v>0</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56</v>
      </c>
      <c r="C45" s="161"/>
      <c r="D45" s="161"/>
      <c r="E45" s="161">
        <f>'実質公債費比率（分子）の構造'!L$49</f>
        <v>58</v>
      </c>
      <c r="F45" s="161"/>
      <c r="G45" s="161"/>
      <c r="H45" s="161">
        <f>'実質公債費比率（分子）の構造'!M$49</f>
        <v>108</v>
      </c>
      <c r="I45" s="161"/>
      <c r="J45" s="161"/>
      <c r="K45" s="161">
        <f>'実質公債費比率（分子）の構造'!N$49</f>
        <v>212</v>
      </c>
      <c r="L45" s="161"/>
      <c r="M45" s="161"/>
      <c r="N45" s="161">
        <f>'実質公債費比率（分子）の構造'!O$49</f>
        <v>213</v>
      </c>
      <c r="O45" s="161"/>
      <c r="P45" s="161"/>
    </row>
    <row r="46" spans="1:16" x14ac:dyDescent="0.15">
      <c r="A46" s="161" t="s">
        <v>61</v>
      </c>
      <c r="B46" s="161">
        <f>'実質公債費比率（分子）の構造'!K$48</f>
        <v>1957</v>
      </c>
      <c r="C46" s="161"/>
      <c r="D46" s="161"/>
      <c r="E46" s="161">
        <f>'実質公債費比率（分子）の構造'!L$48</f>
        <v>2106</v>
      </c>
      <c r="F46" s="161"/>
      <c r="G46" s="161"/>
      <c r="H46" s="161">
        <f>'実質公債費比率（分子）の構造'!M$48</f>
        <v>2105</v>
      </c>
      <c r="I46" s="161"/>
      <c r="J46" s="161"/>
      <c r="K46" s="161">
        <f>'実質公債費比率（分子）の構造'!N$48</f>
        <v>1957</v>
      </c>
      <c r="L46" s="161"/>
      <c r="M46" s="161"/>
      <c r="N46" s="161">
        <f>'実質公債費比率（分子）の構造'!O$48</f>
        <v>1922</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3458</v>
      </c>
      <c r="C49" s="161"/>
      <c r="D49" s="161"/>
      <c r="E49" s="161">
        <f>'実質公債費比率（分子）の構造'!L$45</f>
        <v>3417</v>
      </c>
      <c r="F49" s="161"/>
      <c r="G49" s="161"/>
      <c r="H49" s="161">
        <f>'実質公債費比率（分子）の構造'!M$45</f>
        <v>3408</v>
      </c>
      <c r="I49" s="161"/>
      <c r="J49" s="161"/>
      <c r="K49" s="161">
        <f>'実質公債費比率（分子）の構造'!N$45</f>
        <v>3221</v>
      </c>
      <c r="L49" s="161"/>
      <c r="M49" s="161"/>
      <c r="N49" s="161">
        <f>'実質公債費比率（分子）の構造'!O$45</f>
        <v>2763</v>
      </c>
      <c r="O49" s="161"/>
      <c r="P49" s="161"/>
    </row>
    <row r="50" spans="1:16" x14ac:dyDescent="0.15">
      <c r="A50" s="161" t="s">
        <v>65</v>
      </c>
      <c r="B50" s="161" t="e">
        <f>NA()</f>
        <v>#N/A</v>
      </c>
      <c r="C50" s="161">
        <f>IF(ISNUMBER('実質公債費比率（分子）の構造'!K$53),'実質公債費比率（分子）の構造'!K$53,NA())</f>
        <v>1837</v>
      </c>
      <c r="D50" s="161" t="e">
        <f>NA()</f>
        <v>#N/A</v>
      </c>
      <c r="E50" s="161" t="e">
        <f>NA()</f>
        <v>#N/A</v>
      </c>
      <c r="F50" s="161">
        <f>IF(ISNUMBER('実質公債費比率（分子）の構造'!L$53),'実質公債費比率（分子）の構造'!L$53,NA())</f>
        <v>1710</v>
      </c>
      <c r="G50" s="161" t="e">
        <f>NA()</f>
        <v>#N/A</v>
      </c>
      <c r="H50" s="161" t="e">
        <f>NA()</f>
        <v>#N/A</v>
      </c>
      <c r="I50" s="161">
        <f>IF(ISNUMBER('実質公債費比率（分子）の構造'!M$53),'実質公債費比率（分子）の構造'!M$53,NA())</f>
        <v>1753</v>
      </c>
      <c r="J50" s="161" t="e">
        <f>NA()</f>
        <v>#N/A</v>
      </c>
      <c r="K50" s="161" t="e">
        <f>NA()</f>
        <v>#N/A</v>
      </c>
      <c r="L50" s="161">
        <f>IF(ISNUMBER('実質公債費比率（分子）の構造'!N$53),'実質公債費比率（分子）の構造'!N$53,NA())</f>
        <v>1656</v>
      </c>
      <c r="M50" s="161" t="e">
        <f>NA()</f>
        <v>#N/A</v>
      </c>
      <c r="N50" s="161" t="e">
        <f>NA()</f>
        <v>#N/A</v>
      </c>
      <c r="O50" s="161">
        <f>IF(ISNUMBER('実質公債費比率（分子）の構造'!O$53),'実質公債費比率（分子）の構造'!O$53,NA())</f>
        <v>1303</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41417</v>
      </c>
      <c r="E56" s="160"/>
      <c r="F56" s="160"/>
      <c r="G56" s="160">
        <f>'将来負担比率（分子）の構造'!J$52</f>
        <v>40126</v>
      </c>
      <c r="H56" s="160"/>
      <c r="I56" s="160"/>
      <c r="J56" s="160">
        <f>'将来負担比率（分子）の構造'!K$52</f>
        <v>40449</v>
      </c>
      <c r="K56" s="160"/>
      <c r="L56" s="160"/>
      <c r="M56" s="160">
        <f>'将来負担比率（分子）の構造'!L$52</f>
        <v>39398</v>
      </c>
      <c r="N56" s="160"/>
      <c r="O56" s="160"/>
      <c r="P56" s="160">
        <f>'将来負担比率（分子）の構造'!M$52</f>
        <v>38277</v>
      </c>
    </row>
    <row r="57" spans="1:16" x14ac:dyDescent="0.15">
      <c r="A57" s="160" t="s">
        <v>36</v>
      </c>
      <c r="B57" s="160"/>
      <c r="C57" s="160"/>
      <c r="D57" s="160">
        <f>'将来負担比率（分子）の構造'!I$51</f>
        <v>2720</v>
      </c>
      <c r="E57" s="160"/>
      <c r="F57" s="160"/>
      <c r="G57" s="160">
        <f>'将来負担比率（分子）の構造'!J$51</f>
        <v>2573</v>
      </c>
      <c r="H57" s="160"/>
      <c r="I57" s="160"/>
      <c r="J57" s="160">
        <f>'将来負担比率（分子）の構造'!K$51</f>
        <v>2486</v>
      </c>
      <c r="K57" s="160"/>
      <c r="L57" s="160"/>
      <c r="M57" s="160">
        <f>'将来負担比率（分子）の構造'!L$51</f>
        <v>2313</v>
      </c>
      <c r="N57" s="160"/>
      <c r="O57" s="160"/>
      <c r="P57" s="160">
        <f>'将来負担比率（分子）の構造'!M$51</f>
        <v>2132</v>
      </c>
    </row>
    <row r="58" spans="1:16" x14ac:dyDescent="0.15">
      <c r="A58" s="160" t="s">
        <v>35</v>
      </c>
      <c r="B58" s="160"/>
      <c r="C58" s="160"/>
      <c r="D58" s="160">
        <f>'将来負担比率（分子）の構造'!I$50</f>
        <v>5694</v>
      </c>
      <c r="E58" s="160"/>
      <c r="F58" s="160"/>
      <c r="G58" s="160">
        <f>'将来負担比率（分子）の構造'!J$50</f>
        <v>5705</v>
      </c>
      <c r="H58" s="160"/>
      <c r="I58" s="160"/>
      <c r="J58" s="160">
        <f>'将来負担比率（分子）の構造'!K$50</f>
        <v>5721</v>
      </c>
      <c r="K58" s="160"/>
      <c r="L58" s="160"/>
      <c r="M58" s="160">
        <f>'将来負担比率（分子）の構造'!L$50</f>
        <v>5688</v>
      </c>
      <c r="N58" s="160"/>
      <c r="O58" s="160"/>
      <c r="P58" s="160">
        <f>'将来負担比率（分子）の構造'!M$50</f>
        <v>5692</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3483</v>
      </c>
      <c r="C62" s="160"/>
      <c r="D62" s="160"/>
      <c r="E62" s="160">
        <f>'将来負担比率（分子）の構造'!J$45</f>
        <v>3077</v>
      </c>
      <c r="F62" s="160"/>
      <c r="G62" s="160"/>
      <c r="H62" s="160">
        <f>'将来負担比率（分子）の構造'!K$45</f>
        <v>2759</v>
      </c>
      <c r="I62" s="160"/>
      <c r="J62" s="160"/>
      <c r="K62" s="160">
        <f>'将来負担比率（分子）の構造'!L$45</f>
        <v>2773</v>
      </c>
      <c r="L62" s="160"/>
      <c r="M62" s="160"/>
      <c r="N62" s="160">
        <f>'将来負担比率（分子）の構造'!M$45</f>
        <v>2909</v>
      </c>
      <c r="O62" s="160"/>
      <c r="P62" s="160"/>
    </row>
    <row r="63" spans="1:16" x14ac:dyDescent="0.15">
      <c r="A63" s="160" t="s">
        <v>28</v>
      </c>
      <c r="B63" s="160">
        <f>'将来負担比率（分子）の構造'!I$44</f>
        <v>2337</v>
      </c>
      <c r="C63" s="160"/>
      <c r="D63" s="160"/>
      <c r="E63" s="160">
        <f>'将来負担比率（分子）の構造'!J$44</f>
        <v>2302</v>
      </c>
      <c r="F63" s="160"/>
      <c r="G63" s="160"/>
      <c r="H63" s="160">
        <f>'将来負担比率（分子）の構造'!K$44</f>
        <v>2215</v>
      </c>
      <c r="I63" s="160"/>
      <c r="J63" s="160"/>
      <c r="K63" s="160">
        <f>'将来負担比率（分子）の構造'!L$44</f>
        <v>2035</v>
      </c>
      <c r="L63" s="160"/>
      <c r="M63" s="160"/>
      <c r="N63" s="160">
        <f>'将来負担比率（分子）の構造'!M$44</f>
        <v>1839</v>
      </c>
      <c r="O63" s="160"/>
      <c r="P63" s="160"/>
    </row>
    <row r="64" spans="1:16" x14ac:dyDescent="0.15">
      <c r="A64" s="160" t="s">
        <v>27</v>
      </c>
      <c r="B64" s="160">
        <f>'将来負担比率（分子）の構造'!I$43</f>
        <v>28418</v>
      </c>
      <c r="C64" s="160"/>
      <c r="D64" s="160"/>
      <c r="E64" s="160">
        <f>'将来負担比率（分子）の構造'!J$43</f>
        <v>27541</v>
      </c>
      <c r="F64" s="160"/>
      <c r="G64" s="160"/>
      <c r="H64" s="160">
        <f>'将来負担比率（分子）の構造'!K$43</f>
        <v>27004</v>
      </c>
      <c r="I64" s="160"/>
      <c r="J64" s="160"/>
      <c r="K64" s="160">
        <f>'将来負担比率（分子）の構造'!L$43</f>
        <v>25625</v>
      </c>
      <c r="L64" s="160"/>
      <c r="M64" s="160"/>
      <c r="N64" s="160">
        <f>'将来負担比率（分子）の構造'!M$43</f>
        <v>23840</v>
      </c>
      <c r="O64" s="160"/>
      <c r="P64" s="160"/>
    </row>
    <row r="65" spans="1:16" x14ac:dyDescent="0.15">
      <c r="A65" s="160" t="s">
        <v>26</v>
      </c>
      <c r="B65" s="160">
        <f>'将来負担比率（分子）の構造'!I$42</f>
        <v>4</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32729</v>
      </c>
      <c r="C66" s="160"/>
      <c r="D66" s="160"/>
      <c r="E66" s="160">
        <f>'将来負担比率（分子）の構造'!J$41</f>
        <v>31474</v>
      </c>
      <c r="F66" s="160"/>
      <c r="G66" s="160"/>
      <c r="H66" s="160">
        <f>'将来負担比率（分子）の構造'!K$41</f>
        <v>31178</v>
      </c>
      <c r="I66" s="160"/>
      <c r="J66" s="160"/>
      <c r="K66" s="160">
        <f>'将来負担比率（分子）の構造'!L$41</f>
        <v>30009</v>
      </c>
      <c r="L66" s="160"/>
      <c r="M66" s="160"/>
      <c r="N66" s="160">
        <f>'将来負担比率（分子）の構造'!M$41</f>
        <v>30258</v>
      </c>
      <c r="O66" s="160"/>
      <c r="P66" s="160"/>
    </row>
    <row r="67" spans="1:16" x14ac:dyDescent="0.15">
      <c r="A67" s="160" t="s">
        <v>69</v>
      </c>
      <c r="B67" s="160" t="e">
        <f>NA()</f>
        <v>#N/A</v>
      </c>
      <c r="C67" s="160">
        <f>IF(ISNUMBER('将来負担比率（分子）の構造'!I$53), IF('将来負担比率（分子）の構造'!I$53 &lt; 0, 0, '将来負担比率（分子）の構造'!I$53), NA())</f>
        <v>17139</v>
      </c>
      <c r="D67" s="160" t="e">
        <f>NA()</f>
        <v>#N/A</v>
      </c>
      <c r="E67" s="160" t="e">
        <f>NA()</f>
        <v>#N/A</v>
      </c>
      <c r="F67" s="160">
        <f>IF(ISNUMBER('将来負担比率（分子）の構造'!J$53), IF('将来負担比率（分子）の構造'!J$53 &lt; 0, 0, '将来負担比率（分子）の構造'!J$53), NA())</f>
        <v>15991</v>
      </c>
      <c r="G67" s="160" t="e">
        <f>NA()</f>
        <v>#N/A</v>
      </c>
      <c r="H67" s="160" t="e">
        <f>NA()</f>
        <v>#N/A</v>
      </c>
      <c r="I67" s="160">
        <f>IF(ISNUMBER('将来負担比率（分子）の構造'!K$53), IF('将来負担比率（分子）の構造'!K$53 &lt; 0, 0, '将来負担比率（分子）の構造'!K$53), NA())</f>
        <v>14501</v>
      </c>
      <c r="J67" s="160" t="e">
        <f>NA()</f>
        <v>#N/A</v>
      </c>
      <c r="K67" s="160" t="e">
        <f>NA()</f>
        <v>#N/A</v>
      </c>
      <c r="L67" s="160">
        <f>IF(ISNUMBER('将来負担比率（分子）の構造'!L$53), IF('将来負担比率（分子）の構造'!L$53 &lt; 0, 0, '将来負担比率（分子）の構造'!L$53), NA())</f>
        <v>13043</v>
      </c>
      <c r="M67" s="160" t="e">
        <f>NA()</f>
        <v>#N/A</v>
      </c>
      <c r="N67" s="160" t="e">
        <f>NA()</f>
        <v>#N/A</v>
      </c>
      <c r="O67" s="160">
        <f>IF(ISNUMBER('将来負担比率（分子）の構造'!M$53), IF('将来負担比率（分子）の構造'!M$53 &lt; 0, 0, '将来負担比率（分子）の構造'!M$53), NA())</f>
        <v>12744</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3087</v>
      </c>
      <c r="C72" s="164">
        <f>基金残高に係る経年分析!G55</f>
        <v>3094</v>
      </c>
      <c r="D72" s="164">
        <f>基金残高に係る経年分析!H55</f>
        <v>3103</v>
      </c>
    </row>
    <row r="73" spans="1:16" x14ac:dyDescent="0.15">
      <c r="A73" s="163" t="s">
        <v>72</v>
      </c>
      <c r="B73" s="164">
        <f>基金残高に係る経年分析!F56</f>
        <v>202</v>
      </c>
      <c r="C73" s="164">
        <f>基金残高に係る経年分析!G56</f>
        <v>183</v>
      </c>
      <c r="D73" s="164">
        <f>基金残高に係る経年分析!H56</f>
        <v>167</v>
      </c>
    </row>
    <row r="74" spans="1:16" x14ac:dyDescent="0.15">
      <c r="A74" s="163" t="s">
        <v>73</v>
      </c>
      <c r="B74" s="164">
        <f>基金残高に係る経年分析!F57</f>
        <v>4625</v>
      </c>
      <c r="C74" s="164">
        <f>基金残高に係る経年分析!G57</f>
        <v>4572</v>
      </c>
      <c r="D74" s="164">
        <f>基金残高に係る経年分析!H57</f>
        <v>4573</v>
      </c>
    </row>
  </sheetData>
  <sheetProtection algorithmName="SHA-512" hashValue="TqdpJm8wdohXkzMdBVm3de858Jc0UOmUAMTeDUzuug57dRnmrd6+IYQmtXk+bB4XDN2wPFO8msh17GnYRhjFuQ==" saltValue="pMb9U0KuLGJzzMSB+Usz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210</v>
      </c>
      <c r="DI1" s="774"/>
      <c r="DJ1" s="774"/>
      <c r="DK1" s="774"/>
      <c r="DL1" s="774"/>
      <c r="DM1" s="774"/>
      <c r="DN1" s="775"/>
      <c r="DO1" s="205"/>
      <c r="DP1" s="773" t="s">
        <v>211</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213</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214</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215</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216</v>
      </c>
      <c r="S4" s="716"/>
      <c r="T4" s="716"/>
      <c r="U4" s="716"/>
      <c r="V4" s="716"/>
      <c r="W4" s="716"/>
      <c r="X4" s="716"/>
      <c r="Y4" s="717"/>
      <c r="Z4" s="715" t="s">
        <v>217</v>
      </c>
      <c r="AA4" s="716"/>
      <c r="AB4" s="716"/>
      <c r="AC4" s="717"/>
      <c r="AD4" s="715" t="s">
        <v>218</v>
      </c>
      <c r="AE4" s="716"/>
      <c r="AF4" s="716"/>
      <c r="AG4" s="716"/>
      <c r="AH4" s="716"/>
      <c r="AI4" s="716"/>
      <c r="AJ4" s="716"/>
      <c r="AK4" s="717"/>
      <c r="AL4" s="715" t="s">
        <v>217</v>
      </c>
      <c r="AM4" s="716"/>
      <c r="AN4" s="716"/>
      <c r="AO4" s="717"/>
      <c r="AP4" s="776" t="s">
        <v>219</v>
      </c>
      <c r="AQ4" s="776"/>
      <c r="AR4" s="776"/>
      <c r="AS4" s="776"/>
      <c r="AT4" s="776"/>
      <c r="AU4" s="776"/>
      <c r="AV4" s="776"/>
      <c r="AW4" s="776"/>
      <c r="AX4" s="776"/>
      <c r="AY4" s="776"/>
      <c r="AZ4" s="776"/>
      <c r="BA4" s="776"/>
      <c r="BB4" s="776"/>
      <c r="BC4" s="776"/>
      <c r="BD4" s="776"/>
      <c r="BE4" s="776"/>
      <c r="BF4" s="776"/>
      <c r="BG4" s="776" t="s">
        <v>220</v>
      </c>
      <c r="BH4" s="776"/>
      <c r="BI4" s="776"/>
      <c r="BJ4" s="776"/>
      <c r="BK4" s="776"/>
      <c r="BL4" s="776"/>
      <c r="BM4" s="776"/>
      <c r="BN4" s="776"/>
      <c r="BO4" s="776" t="s">
        <v>217</v>
      </c>
      <c r="BP4" s="776"/>
      <c r="BQ4" s="776"/>
      <c r="BR4" s="776"/>
      <c r="BS4" s="776" t="s">
        <v>221</v>
      </c>
      <c r="BT4" s="776"/>
      <c r="BU4" s="776"/>
      <c r="BV4" s="776"/>
      <c r="BW4" s="776"/>
      <c r="BX4" s="776"/>
      <c r="BY4" s="776"/>
      <c r="BZ4" s="776"/>
      <c r="CA4" s="776"/>
      <c r="CB4" s="776"/>
      <c r="CD4" s="758" t="s">
        <v>222</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223</v>
      </c>
      <c r="C5" s="741"/>
      <c r="D5" s="741"/>
      <c r="E5" s="741"/>
      <c r="F5" s="741"/>
      <c r="G5" s="741"/>
      <c r="H5" s="741"/>
      <c r="I5" s="741"/>
      <c r="J5" s="741"/>
      <c r="K5" s="741"/>
      <c r="L5" s="741"/>
      <c r="M5" s="741"/>
      <c r="N5" s="741"/>
      <c r="O5" s="741"/>
      <c r="P5" s="741"/>
      <c r="Q5" s="742"/>
      <c r="R5" s="706">
        <v>4665455</v>
      </c>
      <c r="S5" s="707"/>
      <c r="T5" s="707"/>
      <c r="U5" s="707"/>
      <c r="V5" s="707"/>
      <c r="W5" s="707"/>
      <c r="X5" s="707"/>
      <c r="Y5" s="753"/>
      <c r="Z5" s="771">
        <v>19.100000000000001</v>
      </c>
      <c r="AA5" s="771"/>
      <c r="AB5" s="771"/>
      <c r="AC5" s="771"/>
      <c r="AD5" s="772">
        <v>4551529</v>
      </c>
      <c r="AE5" s="772"/>
      <c r="AF5" s="772"/>
      <c r="AG5" s="772"/>
      <c r="AH5" s="772"/>
      <c r="AI5" s="772"/>
      <c r="AJ5" s="772"/>
      <c r="AK5" s="772"/>
      <c r="AL5" s="754">
        <v>31.7</v>
      </c>
      <c r="AM5" s="723"/>
      <c r="AN5" s="723"/>
      <c r="AO5" s="755"/>
      <c r="AP5" s="740" t="s">
        <v>224</v>
      </c>
      <c r="AQ5" s="741"/>
      <c r="AR5" s="741"/>
      <c r="AS5" s="741"/>
      <c r="AT5" s="741"/>
      <c r="AU5" s="741"/>
      <c r="AV5" s="741"/>
      <c r="AW5" s="741"/>
      <c r="AX5" s="741"/>
      <c r="AY5" s="741"/>
      <c r="AZ5" s="741"/>
      <c r="BA5" s="741"/>
      <c r="BB5" s="741"/>
      <c r="BC5" s="741"/>
      <c r="BD5" s="741"/>
      <c r="BE5" s="741"/>
      <c r="BF5" s="742"/>
      <c r="BG5" s="647">
        <v>4550158</v>
      </c>
      <c r="BH5" s="648"/>
      <c r="BI5" s="648"/>
      <c r="BJ5" s="648"/>
      <c r="BK5" s="648"/>
      <c r="BL5" s="648"/>
      <c r="BM5" s="648"/>
      <c r="BN5" s="649"/>
      <c r="BO5" s="703">
        <v>97.5</v>
      </c>
      <c r="BP5" s="703"/>
      <c r="BQ5" s="703"/>
      <c r="BR5" s="703"/>
      <c r="BS5" s="704" t="s">
        <v>123</v>
      </c>
      <c r="BT5" s="704"/>
      <c r="BU5" s="704"/>
      <c r="BV5" s="704"/>
      <c r="BW5" s="704"/>
      <c r="BX5" s="704"/>
      <c r="BY5" s="704"/>
      <c r="BZ5" s="704"/>
      <c r="CA5" s="704"/>
      <c r="CB5" s="745"/>
      <c r="CD5" s="758" t="s">
        <v>219</v>
      </c>
      <c r="CE5" s="759"/>
      <c r="CF5" s="759"/>
      <c r="CG5" s="759"/>
      <c r="CH5" s="759"/>
      <c r="CI5" s="759"/>
      <c r="CJ5" s="759"/>
      <c r="CK5" s="759"/>
      <c r="CL5" s="759"/>
      <c r="CM5" s="759"/>
      <c r="CN5" s="759"/>
      <c r="CO5" s="759"/>
      <c r="CP5" s="759"/>
      <c r="CQ5" s="760"/>
      <c r="CR5" s="758" t="s">
        <v>225</v>
      </c>
      <c r="CS5" s="759"/>
      <c r="CT5" s="759"/>
      <c r="CU5" s="759"/>
      <c r="CV5" s="759"/>
      <c r="CW5" s="759"/>
      <c r="CX5" s="759"/>
      <c r="CY5" s="760"/>
      <c r="CZ5" s="758" t="s">
        <v>217</v>
      </c>
      <c r="DA5" s="759"/>
      <c r="DB5" s="759"/>
      <c r="DC5" s="760"/>
      <c r="DD5" s="758" t="s">
        <v>226</v>
      </c>
      <c r="DE5" s="759"/>
      <c r="DF5" s="759"/>
      <c r="DG5" s="759"/>
      <c r="DH5" s="759"/>
      <c r="DI5" s="759"/>
      <c r="DJ5" s="759"/>
      <c r="DK5" s="759"/>
      <c r="DL5" s="759"/>
      <c r="DM5" s="759"/>
      <c r="DN5" s="759"/>
      <c r="DO5" s="759"/>
      <c r="DP5" s="760"/>
      <c r="DQ5" s="758" t="s">
        <v>227</v>
      </c>
      <c r="DR5" s="759"/>
      <c r="DS5" s="759"/>
      <c r="DT5" s="759"/>
      <c r="DU5" s="759"/>
      <c r="DV5" s="759"/>
      <c r="DW5" s="759"/>
      <c r="DX5" s="759"/>
      <c r="DY5" s="759"/>
      <c r="DZ5" s="759"/>
      <c r="EA5" s="759"/>
      <c r="EB5" s="759"/>
      <c r="EC5" s="760"/>
    </row>
    <row r="6" spans="2:143" ht="11.25" customHeight="1" x14ac:dyDescent="0.15">
      <c r="B6" s="644" t="s">
        <v>228</v>
      </c>
      <c r="C6" s="645"/>
      <c r="D6" s="645"/>
      <c r="E6" s="645"/>
      <c r="F6" s="645"/>
      <c r="G6" s="645"/>
      <c r="H6" s="645"/>
      <c r="I6" s="645"/>
      <c r="J6" s="645"/>
      <c r="K6" s="645"/>
      <c r="L6" s="645"/>
      <c r="M6" s="645"/>
      <c r="N6" s="645"/>
      <c r="O6" s="645"/>
      <c r="P6" s="645"/>
      <c r="Q6" s="646"/>
      <c r="R6" s="647">
        <v>178790</v>
      </c>
      <c r="S6" s="648"/>
      <c r="T6" s="648"/>
      <c r="U6" s="648"/>
      <c r="V6" s="648"/>
      <c r="W6" s="648"/>
      <c r="X6" s="648"/>
      <c r="Y6" s="649"/>
      <c r="Z6" s="703">
        <v>0.7</v>
      </c>
      <c r="AA6" s="703"/>
      <c r="AB6" s="703"/>
      <c r="AC6" s="703"/>
      <c r="AD6" s="704">
        <v>178790</v>
      </c>
      <c r="AE6" s="704"/>
      <c r="AF6" s="704"/>
      <c r="AG6" s="704"/>
      <c r="AH6" s="704"/>
      <c r="AI6" s="704"/>
      <c r="AJ6" s="704"/>
      <c r="AK6" s="704"/>
      <c r="AL6" s="650">
        <v>1.2</v>
      </c>
      <c r="AM6" s="651"/>
      <c r="AN6" s="651"/>
      <c r="AO6" s="705"/>
      <c r="AP6" s="644" t="s">
        <v>229</v>
      </c>
      <c r="AQ6" s="645"/>
      <c r="AR6" s="645"/>
      <c r="AS6" s="645"/>
      <c r="AT6" s="645"/>
      <c r="AU6" s="645"/>
      <c r="AV6" s="645"/>
      <c r="AW6" s="645"/>
      <c r="AX6" s="645"/>
      <c r="AY6" s="645"/>
      <c r="AZ6" s="645"/>
      <c r="BA6" s="645"/>
      <c r="BB6" s="645"/>
      <c r="BC6" s="645"/>
      <c r="BD6" s="645"/>
      <c r="BE6" s="645"/>
      <c r="BF6" s="646"/>
      <c r="BG6" s="647">
        <v>4550158</v>
      </c>
      <c r="BH6" s="648"/>
      <c r="BI6" s="648"/>
      <c r="BJ6" s="648"/>
      <c r="BK6" s="648"/>
      <c r="BL6" s="648"/>
      <c r="BM6" s="648"/>
      <c r="BN6" s="649"/>
      <c r="BO6" s="703">
        <v>97.5</v>
      </c>
      <c r="BP6" s="703"/>
      <c r="BQ6" s="703"/>
      <c r="BR6" s="703"/>
      <c r="BS6" s="704" t="s">
        <v>230</v>
      </c>
      <c r="BT6" s="704"/>
      <c r="BU6" s="704"/>
      <c r="BV6" s="704"/>
      <c r="BW6" s="704"/>
      <c r="BX6" s="704"/>
      <c r="BY6" s="704"/>
      <c r="BZ6" s="704"/>
      <c r="CA6" s="704"/>
      <c r="CB6" s="745"/>
      <c r="CD6" s="712" t="s">
        <v>231</v>
      </c>
      <c r="CE6" s="713"/>
      <c r="CF6" s="713"/>
      <c r="CG6" s="713"/>
      <c r="CH6" s="713"/>
      <c r="CI6" s="713"/>
      <c r="CJ6" s="713"/>
      <c r="CK6" s="713"/>
      <c r="CL6" s="713"/>
      <c r="CM6" s="713"/>
      <c r="CN6" s="713"/>
      <c r="CO6" s="713"/>
      <c r="CP6" s="713"/>
      <c r="CQ6" s="714"/>
      <c r="CR6" s="647">
        <v>165548</v>
      </c>
      <c r="CS6" s="648"/>
      <c r="CT6" s="648"/>
      <c r="CU6" s="648"/>
      <c r="CV6" s="648"/>
      <c r="CW6" s="648"/>
      <c r="CX6" s="648"/>
      <c r="CY6" s="649"/>
      <c r="CZ6" s="754">
        <v>0.7</v>
      </c>
      <c r="DA6" s="723"/>
      <c r="DB6" s="723"/>
      <c r="DC6" s="757"/>
      <c r="DD6" s="635" t="s">
        <v>230</v>
      </c>
      <c r="DE6" s="648"/>
      <c r="DF6" s="648"/>
      <c r="DG6" s="648"/>
      <c r="DH6" s="648"/>
      <c r="DI6" s="648"/>
      <c r="DJ6" s="648"/>
      <c r="DK6" s="648"/>
      <c r="DL6" s="648"/>
      <c r="DM6" s="648"/>
      <c r="DN6" s="648"/>
      <c r="DO6" s="648"/>
      <c r="DP6" s="649"/>
      <c r="DQ6" s="635">
        <v>165548</v>
      </c>
      <c r="DR6" s="648"/>
      <c r="DS6" s="648"/>
      <c r="DT6" s="648"/>
      <c r="DU6" s="648"/>
      <c r="DV6" s="648"/>
      <c r="DW6" s="648"/>
      <c r="DX6" s="648"/>
      <c r="DY6" s="648"/>
      <c r="DZ6" s="648"/>
      <c r="EA6" s="648"/>
      <c r="EB6" s="648"/>
      <c r="EC6" s="684"/>
    </row>
    <row r="7" spans="2:143" ht="11.25" customHeight="1" x14ac:dyDescent="0.15">
      <c r="B7" s="644" t="s">
        <v>232</v>
      </c>
      <c r="C7" s="645"/>
      <c r="D7" s="645"/>
      <c r="E7" s="645"/>
      <c r="F7" s="645"/>
      <c r="G7" s="645"/>
      <c r="H7" s="645"/>
      <c r="I7" s="645"/>
      <c r="J7" s="645"/>
      <c r="K7" s="645"/>
      <c r="L7" s="645"/>
      <c r="M7" s="645"/>
      <c r="N7" s="645"/>
      <c r="O7" s="645"/>
      <c r="P7" s="645"/>
      <c r="Q7" s="646"/>
      <c r="R7" s="647">
        <v>8868</v>
      </c>
      <c r="S7" s="648"/>
      <c r="T7" s="648"/>
      <c r="U7" s="648"/>
      <c r="V7" s="648"/>
      <c r="W7" s="648"/>
      <c r="X7" s="648"/>
      <c r="Y7" s="649"/>
      <c r="Z7" s="703">
        <v>0</v>
      </c>
      <c r="AA7" s="703"/>
      <c r="AB7" s="703"/>
      <c r="AC7" s="703"/>
      <c r="AD7" s="704">
        <v>8868</v>
      </c>
      <c r="AE7" s="704"/>
      <c r="AF7" s="704"/>
      <c r="AG7" s="704"/>
      <c r="AH7" s="704"/>
      <c r="AI7" s="704"/>
      <c r="AJ7" s="704"/>
      <c r="AK7" s="704"/>
      <c r="AL7" s="650">
        <v>0.1</v>
      </c>
      <c r="AM7" s="651"/>
      <c r="AN7" s="651"/>
      <c r="AO7" s="705"/>
      <c r="AP7" s="644" t="s">
        <v>233</v>
      </c>
      <c r="AQ7" s="645"/>
      <c r="AR7" s="645"/>
      <c r="AS7" s="645"/>
      <c r="AT7" s="645"/>
      <c r="AU7" s="645"/>
      <c r="AV7" s="645"/>
      <c r="AW7" s="645"/>
      <c r="AX7" s="645"/>
      <c r="AY7" s="645"/>
      <c r="AZ7" s="645"/>
      <c r="BA7" s="645"/>
      <c r="BB7" s="645"/>
      <c r="BC7" s="645"/>
      <c r="BD7" s="645"/>
      <c r="BE7" s="645"/>
      <c r="BF7" s="646"/>
      <c r="BG7" s="647">
        <v>1756868</v>
      </c>
      <c r="BH7" s="648"/>
      <c r="BI7" s="648"/>
      <c r="BJ7" s="648"/>
      <c r="BK7" s="648"/>
      <c r="BL7" s="648"/>
      <c r="BM7" s="648"/>
      <c r="BN7" s="649"/>
      <c r="BO7" s="703">
        <v>37.700000000000003</v>
      </c>
      <c r="BP7" s="703"/>
      <c r="BQ7" s="703"/>
      <c r="BR7" s="703"/>
      <c r="BS7" s="704" t="s">
        <v>123</v>
      </c>
      <c r="BT7" s="704"/>
      <c r="BU7" s="704"/>
      <c r="BV7" s="704"/>
      <c r="BW7" s="704"/>
      <c r="BX7" s="704"/>
      <c r="BY7" s="704"/>
      <c r="BZ7" s="704"/>
      <c r="CA7" s="704"/>
      <c r="CB7" s="745"/>
      <c r="CD7" s="685" t="s">
        <v>234</v>
      </c>
      <c r="CE7" s="682"/>
      <c r="CF7" s="682"/>
      <c r="CG7" s="682"/>
      <c r="CH7" s="682"/>
      <c r="CI7" s="682"/>
      <c r="CJ7" s="682"/>
      <c r="CK7" s="682"/>
      <c r="CL7" s="682"/>
      <c r="CM7" s="682"/>
      <c r="CN7" s="682"/>
      <c r="CO7" s="682"/>
      <c r="CP7" s="682"/>
      <c r="CQ7" s="683"/>
      <c r="CR7" s="647">
        <v>2345052</v>
      </c>
      <c r="CS7" s="648"/>
      <c r="CT7" s="648"/>
      <c r="CU7" s="648"/>
      <c r="CV7" s="648"/>
      <c r="CW7" s="648"/>
      <c r="CX7" s="648"/>
      <c r="CY7" s="649"/>
      <c r="CZ7" s="703">
        <v>9.8000000000000007</v>
      </c>
      <c r="DA7" s="703"/>
      <c r="DB7" s="703"/>
      <c r="DC7" s="703"/>
      <c r="DD7" s="635">
        <v>213649</v>
      </c>
      <c r="DE7" s="648"/>
      <c r="DF7" s="648"/>
      <c r="DG7" s="648"/>
      <c r="DH7" s="648"/>
      <c r="DI7" s="648"/>
      <c r="DJ7" s="648"/>
      <c r="DK7" s="648"/>
      <c r="DL7" s="648"/>
      <c r="DM7" s="648"/>
      <c r="DN7" s="648"/>
      <c r="DO7" s="648"/>
      <c r="DP7" s="649"/>
      <c r="DQ7" s="635">
        <v>1762196</v>
      </c>
      <c r="DR7" s="648"/>
      <c r="DS7" s="648"/>
      <c r="DT7" s="648"/>
      <c r="DU7" s="648"/>
      <c r="DV7" s="648"/>
      <c r="DW7" s="648"/>
      <c r="DX7" s="648"/>
      <c r="DY7" s="648"/>
      <c r="DZ7" s="648"/>
      <c r="EA7" s="648"/>
      <c r="EB7" s="648"/>
      <c r="EC7" s="684"/>
    </row>
    <row r="8" spans="2:143" ht="11.25" customHeight="1" x14ac:dyDescent="0.15">
      <c r="B8" s="644" t="s">
        <v>235</v>
      </c>
      <c r="C8" s="645"/>
      <c r="D8" s="645"/>
      <c r="E8" s="645"/>
      <c r="F8" s="645"/>
      <c r="G8" s="645"/>
      <c r="H8" s="645"/>
      <c r="I8" s="645"/>
      <c r="J8" s="645"/>
      <c r="K8" s="645"/>
      <c r="L8" s="645"/>
      <c r="M8" s="645"/>
      <c r="N8" s="645"/>
      <c r="O8" s="645"/>
      <c r="P8" s="645"/>
      <c r="Q8" s="646"/>
      <c r="R8" s="647">
        <v>31846</v>
      </c>
      <c r="S8" s="648"/>
      <c r="T8" s="648"/>
      <c r="U8" s="648"/>
      <c r="V8" s="648"/>
      <c r="W8" s="648"/>
      <c r="X8" s="648"/>
      <c r="Y8" s="649"/>
      <c r="Z8" s="703">
        <v>0.1</v>
      </c>
      <c r="AA8" s="703"/>
      <c r="AB8" s="703"/>
      <c r="AC8" s="703"/>
      <c r="AD8" s="704">
        <v>31846</v>
      </c>
      <c r="AE8" s="704"/>
      <c r="AF8" s="704"/>
      <c r="AG8" s="704"/>
      <c r="AH8" s="704"/>
      <c r="AI8" s="704"/>
      <c r="AJ8" s="704"/>
      <c r="AK8" s="704"/>
      <c r="AL8" s="650">
        <v>0.2</v>
      </c>
      <c r="AM8" s="651"/>
      <c r="AN8" s="651"/>
      <c r="AO8" s="705"/>
      <c r="AP8" s="644" t="s">
        <v>236</v>
      </c>
      <c r="AQ8" s="645"/>
      <c r="AR8" s="645"/>
      <c r="AS8" s="645"/>
      <c r="AT8" s="645"/>
      <c r="AU8" s="645"/>
      <c r="AV8" s="645"/>
      <c r="AW8" s="645"/>
      <c r="AX8" s="645"/>
      <c r="AY8" s="645"/>
      <c r="AZ8" s="645"/>
      <c r="BA8" s="645"/>
      <c r="BB8" s="645"/>
      <c r="BC8" s="645"/>
      <c r="BD8" s="645"/>
      <c r="BE8" s="645"/>
      <c r="BF8" s="646"/>
      <c r="BG8" s="647">
        <v>67685</v>
      </c>
      <c r="BH8" s="648"/>
      <c r="BI8" s="648"/>
      <c r="BJ8" s="648"/>
      <c r="BK8" s="648"/>
      <c r="BL8" s="648"/>
      <c r="BM8" s="648"/>
      <c r="BN8" s="649"/>
      <c r="BO8" s="703">
        <v>1.5</v>
      </c>
      <c r="BP8" s="703"/>
      <c r="BQ8" s="703"/>
      <c r="BR8" s="703"/>
      <c r="BS8" s="635" t="s">
        <v>230</v>
      </c>
      <c r="BT8" s="648"/>
      <c r="BU8" s="648"/>
      <c r="BV8" s="648"/>
      <c r="BW8" s="648"/>
      <c r="BX8" s="648"/>
      <c r="BY8" s="648"/>
      <c r="BZ8" s="648"/>
      <c r="CA8" s="648"/>
      <c r="CB8" s="684"/>
      <c r="CD8" s="685" t="s">
        <v>237</v>
      </c>
      <c r="CE8" s="682"/>
      <c r="CF8" s="682"/>
      <c r="CG8" s="682"/>
      <c r="CH8" s="682"/>
      <c r="CI8" s="682"/>
      <c r="CJ8" s="682"/>
      <c r="CK8" s="682"/>
      <c r="CL8" s="682"/>
      <c r="CM8" s="682"/>
      <c r="CN8" s="682"/>
      <c r="CO8" s="682"/>
      <c r="CP8" s="682"/>
      <c r="CQ8" s="683"/>
      <c r="CR8" s="647">
        <v>6461185</v>
      </c>
      <c r="CS8" s="648"/>
      <c r="CT8" s="648"/>
      <c r="CU8" s="648"/>
      <c r="CV8" s="648"/>
      <c r="CW8" s="648"/>
      <c r="CX8" s="648"/>
      <c r="CY8" s="649"/>
      <c r="CZ8" s="703">
        <v>27</v>
      </c>
      <c r="DA8" s="703"/>
      <c r="DB8" s="703"/>
      <c r="DC8" s="703"/>
      <c r="DD8" s="635">
        <v>121229</v>
      </c>
      <c r="DE8" s="648"/>
      <c r="DF8" s="648"/>
      <c r="DG8" s="648"/>
      <c r="DH8" s="648"/>
      <c r="DI8" s="648"/>
      <c r="DJ8" s="648"/>
      <c r="DK8" s="648"/>
      <c r="DL8" s="648"/>
      <c r="DM8" s="648"/>
      <c r="DN8" s="648"/>
      <c r="DO8" s="648"/>
      <c r="DP8" s="649"/>
      <c r="DQ8" s="635">
        <v>3395754</v>
      </c>
      <c r="DR8" s="648"/>
      <c r="DS8" s="648"/>
      <c r="DT8" s="648"/>
      <c r="DU8" s="648"/>
      <c r="DV8" s="648"/>
      <c r="DW8" s="648"/>
      <c r="DX8" s="648"/>
      <c r="DY8" s="648"/>
      <c r="DZ8" s="648"/>
      <c r="EA8" s="648"/>
      <c r="EB8" s="648"/>
      <c r="EC8" s="684"/>
    </row>
    <row r="9" spans="2:143" ht="11.25" customHeight="1" x14ac:dyDescent="0.15">
      <c r="B9" s="644" t="s">
        <v>238</v>
      </c>
      <c r="C9" s="645"/>
      <c r="D9" s="645"/>
      <c r="E9" s="645"/>
      <c r="F9" s="645"/>
      <c r="G9" s="645"/>
      <c r="H9" s="645"/>
      <c r="I9" s="645"/>
      <c r="J9" s="645"/>
      <c r="K9" s="645"/>
      <c r="L9" s="645"/>
      <c r="M9" s="645"/>
      <c r="N9" s="645"/>
      <c r="O9" s="645"/>
      <c r="P9" s="645"/>
      <c r="Q9" s="646"/>
      <c r="R9" s="647">
        <v>32029</v>
      </c>
      <c r="S9" s="648"/>
      <c r="T9" s="648"/>
      <c r="U9" s="648"/>
      <c r="V9" s="648"/>
      <c r="W9" s="648"/>
      <c r="X9" s="648"/>
      <c r="Y9" s="649"/>
      <c r="Z9" s="703">
        <v>0.1</v>
      </c>
      <c r="AA9" s="703"/>
      <c r="AB9" s="703"/>
      <c r="AC9" s="703"/>
      <c r="AD9" s="704">
        <v>32029</v>
      </c>
      <c r="AE9" s="704"/>
      <c r="AF9" s="704"/>
      <c r="AG9" s="704"/>
      <c r="AH9" s="704"/>
      <c r="AI9" s="704"/>
      <c r="AJ9" s="704"/>
      <c r="AK9" s="704"/>
      <c r="AL9" s="650">
        <v>0.2</v>
      </c>
      <c r="AM9" s="651"/>
      <c r="AN9" s="651"/>
      <c r="AO9" s="705"/>
      <c r="AP9" s="644" t="s">
        <v>239</v>
      </c>
      <c r="AQ9" s="645"/>
      <c r="AR9" s="645"/>
      <c r="AS9" s="645"/>
      <c r="AT9" s="645"/>
      <c r="AU9" s="645"/>
      <c r="AV9" s="645"/>
      <c r="AW9" s="645"/>
      <c r="AX9" s="645"/>
      <c r="AY9" s="645"/>
      <c r="AZ9" s="645"/>
      <c r="BA9" s="645"/>
      <c r="BB9" s="645"/>
      <c r="BC9" s="645"/>
      <c r="BD9" s="645"/>
      <c r="BE9" s="645"/>
      <c r="BF9" s="646"/>
      <c r="BG9" s="647">
        <v>1486146</v>
      </c>
      <c r="BH9" s="648"/>
      <c r="BI9" s="648"/>
      <c r="BJ9" s="648"/>
      <c r="BK9" s="648"/>
      <c r="BL9" s="648"/>
      <c r="BM9" s="648"/>
      <c r="BN9" s="649"/>
      <c r="BO9" s="703">
        <v>31.9</v>
      </c>
      <c r="BP9" s="703"/>
      <c r="BQ9" s="703"/>
      <c r="BR9" s="703"/>
      <c r="BS9" s="635" t="s">
        <v>230</v>
      </c>
      <c r="BT9" s="648"/>
      <c r="BU9" s="648"/>
      <c r="BV9" s="648"/>
      <c r="BW9" s="648"/>
      <c r="BX9" s="648"/>
      <c r="BY9" s="648"/>
      <c r="BZ9" s="648"/>
      <c r="CA9" s="648"/>
      <c r="CB9" s="684"/>
      <c r="CD9" s="685" t="s">
        <v>240</v>
      </c>
      <c r="CE9" s="682"/>
      <c r="CF9" s="682"/>
      <c r="CG9" s="682"/>
      <c r="CH9" s="682"/>
      <c r="CI9" s="682"/>
      <c r="CJ9" s="682"/>
      <c r="CK9" s="682"/>
      <c r="CL9" s="682"/>
      <c r="CM9" s="682"/>
      <c r="CN9" s="682"/>
      <c r="CO9" s="682"/>
      <c r="CP9" s="682"/>
      <c r="CQ9" s="683"/>
      <c r="CR9" s="647">
        <v>2887135</v>
      </c>
      <c r="CS9" s="648"/>
      <c r="CT9" s="648"/>
      <c r="CU9" s="648"/>
      <c r="CV9" s="648"/>
      <c r="CW9" s="648"/>
      <c r="CX9" s="648"/>
      <c r="CY9" s="649"/>
      <c r="CZ9" s="703">
        <v>12.1</v>
      </c>
      <c r="DA9" s="703"/>
      <c r="DB9" s="703"/>
      <c r="DC9" s="703"/>
      <c r="DD9" s="635">
        <v>24851</v>
      </c>
      <c r="DE9" s="648"/>
      <c r="DF9" s="648"/>
      <c r="DG9" s="648"/>
      <c r="DH9" s="648"/>
      <c r="DI9" s="648"/>
      <c r="DJ9" s="648"/>
      <c r="DK9" s="648"/>
      <c r="DL9" s="648"/>
      <c r="DM9" s="648"/>
      <c r="DN9" s="648"/>
      <c r="DO9" s="648"/>
      <c r="DP9" s="649"/>
      <c r="DQ9" s="635">
        <v>2590990</v>
      </c>
      <c r="DR9" s="648"/>
      <c r="DS9" s="648"/>
      <c r="DT9" s="648"/>
      <c r="DU9" s="648"/>
      <c r="DV9" s="648"/>
      <c r="DW9" s="648"/>
      <c r="DX9" s="648"/>
      <c r="DY9" s="648"/>
      <c r="DZ9" s="648"/>
      <c r="EA9" s="648"/>
      <c r="EB9" s="648"/>
      <c r="EC9" s="684"/>
    </row>
    <row r="10" spans="2:143" ht="11.25" customHeight="1" x14ac:dyDescent="0.15">
      <c r="B10" s="644" t="s">
        <v>241</v>
      </c>
      <c r="C10" s="645"/>
      <c r="D10" s="645"/>
      <c r="E10" s="645"/>
      <c r="F10" s="645"/>
      <c r="G10" s="645"/>
      <c r="H10" s="645"/>
      <c r="I10" s="645"/>
      <c r="J10" s="645"/>
      <c r="K10" s="645"/>
      <c r="L10" s="645"/>
      <c r="M10" s="645"/>
      <c r="N10" s="645"/>
      <c r="O10" s="645"/>
      <c r="P10" s="645"/>
      <c r="Q10" s="646"/>
      <c r="R10" s="647" t="s">
        <v>123</v>
      </c>
      <c r="S10" s="648"/>
      <c r="T10" s="648"/>
      <c r="U10" s="648"/>
      <c r="V10" s="648"/>
      <c r="W10" s="648"/>
      <c r="X10" s="648"/>
      <c r="Y10" s="649"/>
      <c r="Z10" s="703" t="s">
        <v>123</v>
      </c>
      <c r="AA10" s="703"/>
      <c r="AB10" s="703"/>
      <c r="AC10" s="703"/>
      <c r="AD10" s="704" t="s">
        <v>230</v>
      </c>
      <c r="AE10" s="704"/>
      <c r="AF10" s="704"/>
      <c r="AG10" s="704"/>
      <c r="AH10" s="704"/>
      <c r="AI10" s="704"/>
      <c r="AJ10" s="704"/>
      <c r="AK10" s="704"/>
      <c r="AL10" s="650" t="s">
        <v>230</v>
      </c>
      <c r="AM10" s="651"/>
      <c r="AN10" s="651"/>
      <c r="AO10" s="705"/>
      <c r="AP10" s="644" t="s">
        <v>242</v>
      </c>
      <c r="AQ10" s="645"/>
      <c r="AR10" s="645"/>
      <c r="AS10" s="645"/>
      <c r="AT10" s="645"/>
      <c r="AU10" s="645"/>
      <c r="AV10" s="645"/>
      <c r="AW10" s="645"/>
      <c r="AX10" s="645"/>
      <c r="AY10" s="645"/>
      <c r="AZ10" s="645"/>
      <c r="BA10" s="645"/>
      <c r="BB10" s="645"/>
      <c r="BC10" s="645"/>
      <c r="BD10" s="645"/>
      <c r="BE10" s="645"/>
      <c r="BF10" s="646"/>
      <c r="BG10" s="647">
        <v>97076</v>
      </c>
      <c r="BH10" s="648"/>
      <c r="BI10" s="648"/>
      <c r="BJ10" s="648"/>
      <c r="BK10" s="648"/>
      <c r="BL10" s="648"/>
      <c r="BM10" s="648"/>
      <c r="BN10" s="649"/>
      <c r="BO10" s="703">
        <v>2.1</v>
      </c>
      <c r="BP10" s="703"/>
      <c r="BQ10" s="703"/>
      <c r="BR10" s="703"/>
      <c r="BS10" s="635" t="s">
        <v>230</v>
      </c>
      <c r="BT10" s="648"/>
      <c r="BU10" s="648"/>
      <c r="BV10" s="648"/>
      <c r="BW10" s="648"/>
      <c r="BX10" s="648"/>
      <c r="BY10" s="648"/>
      <c r="BZ10" s="648"/>
      <c r="CA10" s="648"/>
      <c r="CB10" s="684"/>
      <c r="CD10" s="685" t="s">
        <v>243</v>
      </c>
      <c r="CE10" s="682"/>
      <c r="CF10" s="682"/>
      <c r="CG10" s="682"/>
      <c r="CH10" s="682"/>
      <c r="CI10" s="682"/>
      <c r="CJ10" s="682"/>
      <c r="CK10" s="682"/>
      <c r="CL10" s="682"/>
      <c r="CM10" s="682"/>
      <c r="CN10" s="682"/>
      <c r="CO10" s="682"/>
      <c r="CP10" s="682"/>
      <c r="CQ10" s="683"/>
      <c r="CR10" s="647">
        <v>3908</v>
      </c>
      <c r="CS10" s="648"/>
      <c r="CT10" s="648"/>
      <c r="CU10" s="648"/>
      <c r="CV10" s="648"/>
      <c r="CW10" s="648"/>
      <c r="CX10" s="648"/>
      <c r="CY10" s="649"/>
      <c r="CZ10" s="703">
        <v>0</v>
      </c>
      <c r="DA10" s="703"/>
      <c r="DB10" s="703"/>
      <c r="DC10" s="703"/>
      <c r="DD10" s="635" t="s">
        <v>123</v>
      </c>
      <c r="DE10" s="648"/>
      <c r="DF10" s="648"/>
      <c r="DG10" s="648"/>
      <c r="DH10" s="648"/>
      <c r="DI10" s="648"/>
      <c r="DJ10" s="648"/>
      <c r="DK10" s="648"/>
      <c r="DL10" s="648"/>
      <c r="DM10" s="648"/>
      <c r="DN10" s="648"/>
      <c r="DO10" s="648"/>
      <c r="DP10" s="649"/>
      <c r="DQ10" s="635">
        <v>3849</v>
      </c>
      <c r="DR10" s="648"/>
      <c r="DS10" s="648"/>
      <c r="DT10" s="648"/>
      <c r="DU10" s="648"/>
      <c r="DV10" s="648"/>
      <c r="DW10" s="648"/>
      <c r="DX10" s="648"/>
      <c r="DY10" s="648"/>
      <c r="DZ10" s="648"/>
      <c r="EA10" s="648"/>
      <c r="EB10" s="648"/>
      <c r="EC10" s="684"/>
    </row>
    <row r="11" spans="2:143" ht="11.25" customHeight="1" x14ac:dyDescent="0.15">
      <c r="B11" s="644" t="s">
        <v>244</v>
      </c>
      <c r="C11" s="645"/>
      <c r="D11" s="645"/>
      <c r="E11" s="645"/>
      <c r="F11" s="645"/>
      <c r="G11" s="645"/>
      <c r="H11" s="645"/>
      <c r="I11" s="645"/>
      <c r="J11" s="645"/>
      <c r="K11" s="645"/>
      <c r="L11" s="645"/>
      <c r="M11" s="645"/>
      <c r="N11" s="645"/>
      <c r="O11" s="645"/>
      <c r="P11" s="645"/>
      <c r="Q11" s="646"/>
      <c r="R11" s="647" t="s">
        <v>123</v>
      </c>
      <c r="S11" s="648"/>
      <c r="T11" s="648"/>
      <c r="U11" s="648"/>
      <c r="V11" s="648"/>
      <c r="W11" s="648"/>
      <c r="X11" s="648"/>
      <c r="Y11" s="649"/>
      <c r="Z11" s="703" t="s">
        <v>123</v>
      </c>
      <c r="AA11" s="703"/>
      <c r="AB11" s="703"/>
      <c r="AC11" s="703"/>
      <c r="AD11" s="704" t="s">
        <v>123</v>
      </c>
      <c r="AE11" s="704"/>
      <c r="AF11" s="704"/>
      <c r="AG11" s="704"/>
      <c r="AH11" s="704"/>
      <c r="AI11" s="704"/>
      <c r="AJ11" s="704"/>
      <c r="AK11" s="704"/>
      <c r="AL11" s="650" t="s">
        <v>230</v>
      </c>
      <c r="AM11" s="651"/>
      <c r="AN11" s="651"/>
      <c r="AO11" s="705"/>
      <c r="AP11" s="644" t="s">
        <v>245</v>
      </c>
      <c r="AQ11" s="645"/>
      <c r="AR11" s="645"/>
      <c r="AS11" s="645"/>
      <c r="AT11" s="645"/>
      <c r="AU11" s="645"/>
      <c r="AV11" s="645"/>
      <c r="AW11" s="645"/>
      <c r="AX11" s="645"/>
      <c r="AY11" s="645"/>
      <c r="AZ11" s="645"/>
      <c r="BA11" s="645"/>
      <c r="BB11" s="645"/>
      <c r="BC11" s="645"/>
      <c r="BD11" s="645"/>
      <c r="BE11" s="645"/>
      <c r="BF11" s="646"/>
      <c r="BG11" s="647">
        <v>105961</v>
      </c>
      <c r="BH11" s="648"/>
      <c r="BI11" s="648"/>
      <c r="BJ11" s="648"/>
      <c r="BK11" s="648"/>
      <c r="BL11" s="648"/>
      <c r="BM11" s="648"/>
      <c r="BN11" s="649"/>
      <c r="BO11" s="703">
        <v>2.2999999999999998</v>
      </c>
      <c r="BP11" s="703"/>
      <c r="BQ11" s="703"/>
      <c r="BR11" s="703"/>
      <c r="BS11" s="635" t="s">
        <v>230</v>
      </c>
      <c r="BT11" s="648"/>
      <c r="BU11" s="648"/>
      <c r="BV11" s="648"/>
      <c r="BW11" s="648"/>
      <c r="BX11" s="648"/>
      <c r="BY11" s="648"/>
      <c r="BZ11" s="648"/>
      <c r="CA11" s="648"/>
      <c r="CB11" s="684"/>
      <c r="CD11" s="685" t="s">
        <v>246</v>
      </c>
      <c r="CE11" s="682"/>
      <c r="CF11" s="682"/>
      <c r="CG11" s="682"/>
      <c r="CH11" s="682"/>
      <c r="CI11" s="682"/>
      <c r="CJ11" s="682"/>
      <c r="CK11" s="682"/>
      <c r="CL11" s="682"/>
      <c r="CM11" s="682"/>
      <c r="CN11" s="682"/>
      <c r="CO11" s="682"/>
      <c r="CP11" s="682"/>
      <c r="CQ11" s="683"/>
      <c r="CR11" s="647">
        <v>1622939</v>
      </c>
      <c r="CS11" s="648"/>
      <c r="CT11" s="648"/>
      <c r="CU11" s="648"/>
      <c r="CV11" s="648"/>
      <c r="CW11" s="648"/>
      <c r="CX11" s="648"/>
      <c r="CY11" s="649"/>
      <c r="CZ11" s="703">
        <v>6.8</v>
      </c>
      <c r="DA11" s="703"/>
      <c r="DB11" s="703"/>
      <c r="DC11" s="703"/>
      <c r="DD11" s="635">
        <v>139119</v>
      </c>
      <c r="DE11" s="648"/>
      <c r="DF11" s="648"/>
      <c r="DG11" s="648"/>
      <c r="DH11" s="648"/>
      <c r="DI11" s="648"/>
      <c r="DJ11" s="648"/>
      <c r="DK11" s="648"/>
      <c r="DL11" s="648"/>
      <c r="DM11" s="648"/>
      <c r="DN11" s="648"/>
      <c r="DO11" s="648"/>
      <c r="DP11" s="649"/>
      <c r="DQ11" s="635">
        <v>999244</v>
      </c>
      <c r="DR11" s="648"/>
      <c r="DS11" s="648"/>
      <c r="DT11" s="648"/>
      <c r="DU11" s="648"/>
      <c r="DV11" s="648"/>
      <c r="DW11" s="648"/>
      <c r="DX11" s="648"/>
      <c r="DY11" s="648"/>
      <c r="DZ11" s="648"/>
      <c r="EA11" s="648"/>
      <c r="EB11" s="648"/>
      <c r="EC11" s="684"/>
    </row>
    <row r="12" spans="2:143" ht="11.25" customHeight="1" x14ac:dyDescent="0.15">
      <c r="B12" s="644" t="s">
        <v>247</v>
      </c>
      <c r="C12" s="645"/>
      <c r="D12" s="645"/>
      <c r="E12" s="645"/>
      <c r="F12" s="645"/>
      <c r="G12" s="645"/>
      <c r="H12" s="645"/>
      <c r="I12" s="645"/>
      <c r="J12" s="645"/>
      <c r="K12" s="645"/>
      <c r="L12" s="645"/>
      <c r="M12" s="645"/>
      <c r="N12" s="645"/>
      <c r="O12" s="645"/>
      <c r="P12" s="645"/>
      <c r="Q12" s="646"/>
      <c r="R12" s="647">
        <v>642290</v>
      </c>
      <c r="S12" s="648"/>
      <c r="T12" s="648"/>
      <c r="U12" s="648"/>
      <c r="V12" s="648"/>
      <c r="W12" s="648"/>
      <c r="X12" s="648"/>
      <c r="Y12" s="649"/>
      <c r="Z12" s="703">
        <v>2.6</v>
      </c>
      <c r="AA12" s="703"/>
      <c r="AB12" s="703"/>
      <c r="AC12" s="703"/>
      <c r="AD12" s="704">
        <v>642290</v>
      </c>
      <c r="AE12" s="704"/>
      <c r="AF12" s="704"/>
      <c r="AG12" s="704"/>
      <c r="AH12" s="704"/>
      <c r="AI12" s="704"/>
      <c r="AJ12" s="704"/>
      <c r="AK12" s="704"/>
      <c r="AL12" s="650">
        <v>4.5</v>
      </c>
      <c r="AM12" s="651"/>
      <c r="AN12" s="651"/>
      <c r="AO12" s="705"/>
      <c r="AP12" s="644" t="s">
        <v>248</v>
      </c>
      <c r="AQ12" s="645"/>
      <c r="AR12" s="645"/>
      <c r="AS12" s="645"/>
      <c r="AT12" s="645"/>
      <c r="AU12" s="645"/>
      <c r="AV12" s="645"/>
      <c r="AW12" s="645"/>
      <c r="AX12" s="645"/>
      <c r="AY12" s="645"/>
      <c r="AZ12" s="645"/>
      <c r="BA12" s="645"/>
      <c r="BB12" s="645"/>
      <c r="BC12" s="645"/>
      <c r="BD12" s="645"/>
      <c r="BE12" s="645"/>
      <c r="BF12" s="646"/>
      <c r="BG12" s="647">
        <v>2368036</v>
      </c>
      <c r="BH12" s="648"/>
      <c r="BI12" s="648"/>
      <c r="BJ12" s="648"/>
      <c r="BK12" s="648"/>
      <c r="BL12" s="648"/>
      <c r="BM12" s="648"/>
      <c r="BN12" s="649"/>
      <c r="BO12" s="703">
        <v>50.8</v>
      </c>
      <c r="BP12" s="703"/>
      <c r="BQ12" s="703"/>
      <c r="BR12" s="703"/>
      <c r="BS12" s="635" t="s">
        <v>123</v>
      </c>
      <c r="BT12" s="648"/>
      <c r="BU12" s="648"/>
      <c r="BV12" s="648"/>
      <c r="BW12" s="648"/>
      <c r="BX12" s="648"/>
      <c r="BY12" s="648"/>
      <c r="BZ12" s="648"/>
      <c r="CA12" s="648"/>
      <c r="CB12" s="684"/>
      <c r="CD12" s="685" t="s">
        <v>249</v>
      </c>
      <c r="CE12" s="682"/>
      <c r="CF12" s="682"/>
      <c r="CG12" s="682"/>
      <c r="CH12" s="682"/>
      <c r="CI12" s="682"/>
      <c r="CJ12" s="682"/>
      <c r="CK12" s="682"/>
      <c r="CL12" s="682"/>
      <c r="CM12" s="682"/>
      <c r="CN12" s="682"/>
      <c r="CO12" s="682"/>
      <c r="CP12" s="682"/>
      <c r="CQ12" s="683"/>
      <c r="CR12" s="647">
        <v>761706</v>
      </c>
      <c r="CS12" s="648"/>
      <c r="CT12" s="648"/>
      <c r="CU12" s="648"/>
      <c r="CV12" s="648"/>
      <c r="CW12" s="648"/>
      <c r="CX12" s="648"/>
      <c r="CY12" s="649"/>
      <c r="CZ12" s="703">
        <v>3.2</v>
      </c>
      <c r="DA12" s="703"/>
      <c r="DB12" s="703"/>
      <c r="DC12" s="703"/>
      <c r="DD12" s="635">
        <v>199581</v>
      </c>
      <c r="DE12" s="648"/>
      <c r="DF12" s="648"/>
      <c r="DG12" s="648"/>
      <c r="DH12" s="648"/>
      <c r="DI12" s="648"/>
      <c r="DJ12" s="648"/>
      <c r="DK12" s="648"/>
      <c r="DL12" s="648"/>
      <c r="DM12" s="648"/>
      <c r="DN12" s="648"/>
      <c r="DO12" s="648"/>
      <c r="DP12" s="649"/>
      <c r="DQ12" s="635">
        <v>239046</v>
      </c>
      <c r="DR12" s="648"/>
      <c r="DS12" s="648"/>
      <c r="DT12" s="648"/>
      <c r="DU12" s="648"/>
      <c r="DV12" s="648"/>
      <c r="DW12" s="648"/>
      <c r="DX12" s="648"/>
      <c r="DY12" s="648"/>
      <c r="DZ12" s="648"/>
      <c r="EA12" s="648"/>
      <c r="EB12" s="648"/>
      <c r="EC12" s="684"/>
    </row>
    <row r="13" spans="2:143" ht="11.25" customHeight="1" x14ac:dyDescent="0.15">
      <c r="B13" s="644" t="s">
        <v>250</v>
      </c>
      <c r="C13" s="645"/>
      <c r="D13" s="645"/>
      <c r="E13" s="645"/>
      <c r="F13" s="645"/>
      <c r="G13" s="645"/>
      <c r="H13" s="645"/>
      <c r="I13" s="645"/>
      <c r="J13" s="645"/>
      <c r="K13" s="645"/>
      <c r="L13" s="645"/>
      <c r="M13" s="645"/>
      <c r="N13" s="645"/>
      <c r="O13" s="645"/>
      <c r="P13" s="645"/>
      <c r="Q13" s="646"/>
      <c r="R13" s="647">
        <v>6549</v>
      </c>
      <c r="S13" s="648"/>
      <c r="T13" s="648"/>
      <c r="U13" s="648"/>
      <c r="V13" s="648"/>
      <c r="W13" s="648"/>
      <c r="X13" s="648"/>
      <c r="Y13" s="649"/>
      <c r="Z13" s="703">
        <v>0</v>
      </c>
      <c r="AA13" s="703"/>
      <c r="AB13" s="703"/>
      <c r="AC13" s="703"/>
      <c r="AD13" s="704">
        <v>6549</v>
      </c>
      <c r="AE13" s="704"/>
      <c r="AF13" s="704"/>
      <c r="AG13" s="704"/>
      <c r="AH13" s="704"/>
      <c r="AI13" s="704"/>
      <c r="AJ13" s="704"/>
      <c r="AK13" s="704"/>
      <c r="AL13" s="650">
        <v>0</v>
      </c>
      <c r="AM13" s="651"/>
      <c r="AN13" s="651"/>
      <c r="AO13" s="705"/>
      <c r="AP13" s="644" t="s">
        <v>251</v>
      </c>
      <c r="AQ13" s="645"/>
      <c r="AR13" s="645"/>
      <c r="AS13" s="645"/>
      <c r="AT13" s="645"/>
      <c r="AU13" s="645"/>
      <c r="AV13" s="645"/>
      <c r="AW13" s="645"/>
      <c r="AX13" s="645"/>
      <c r="AY13" s="645"/>
      <c r="AZ13" s="645"/>
      <c r="BA13" s="645"/>
      <c r="BB13" s="645"/>
      <c r="BC13" s="645"/>
      <c r="BD13" s="645"/>
      <c r="BE13" s="645"/>
      <c r="BF13" s="646"/>
      <c r="BG13" s="647">
        <v>2330950</v>
      </c>
      <c r="BH13" s="648"/>
      <c r="BI13" s="648"/>
      <c r="BJ13" s="648"/>
      <c r="BK13" s="648"/>
      <c r="BL13" s="648"/>
      <c r="BM13" s="648"/>
      <c r="BN13" s="649"/>
      <c r="BO13" s="703">
        <v>50</v>
      </c>
      <c r="BP13" s="703"/>
      <c r="BQ13" s="703"/>
      <c r="BR13" s="703"/>
      <c r="BS13" s="635" t="s">
        <v>123</v>
      </c>
      <c r="BT13" s="648"/>
      <c r="BU13" s="648"/>
      <c r="BV13" s="648"/>
      <c r="BW13" s="648"/>
      <c r="BX13" s="648"/>
      <c r="BY13" s="648"/>
      <c r="BZ13" s="648"/>
      <c r="CA13" s="648"/>
      <c r="CB13" s="684"/>
      <c r="CD13" s="685" t="s">
        <v>252</v>
      </c>
      <c r="CE13" s="682"/>
      <c r="CF13" s="682"/>
      <c r="CG13" s="682"/>
      <c r="CH13" s="682"/>
      <c r="CI13" s="682"/>
      <c r="CJ13" s="682"/>
      <c r="CK13" s="682"/>
      <c r="CL13" s="682"/>
      <c r="CM13" s="682"/>
      <c r="CN13" s="682"/>
      <c r="CO13" s="682"/>
      <c r="CP13" s="682"/>
      <c r="CQ13" s="683"/>
      <c r="CR13" s="647">
        <v>2455506</v>
      </c>
      <c r="CS13" s="648"/>
      <c r="CT13" s="648"/>
      <c r="CU13" s="648"/>
      <c r="CV13" s="648"/>
      <c r="CW13" s="648"/>
      <c r="CX13" s="648"/>
      <c r="CY13" s="649"/>
      <c r="CZ13" s="703">
        <v>10.3</v>
      </c>
      <c r="DA13" s="703"/>
      <c r="DB13" s="703"/>
      <c r="DC13" s="703"/>
      <c r="DD13" s="635">
        <v>1012748</v>
      </c>
      <c r="DE13" s="648"/>
      <c r="DF13" s="648"/>
      <c r="DG13" s="648"/>
      <c r="DH13" s="648"/>
      <c r="DI13" s="648"/>
      <c r="DJ13" s="648"/>
      <c r="DK13" s="648"/>
      <c r="DL13" s="648"/>
      <c r="DM13" s="648"/>
      <c r="DN13" s="648"/>
      <c r="DO13" s="648"/>
      <c r="DP13" s="649"/>
      <c r="DQ13" s="635">
        <v>1413757</v>
      </c>
      <c r="DR13" s="648"/>
      <c r="DS13" s="648"/>
      <c r="DT13" s="648"/>
      <c r="DU13" s="648"/>
      <c r="DV13" s="648"/>
      <c r="DW13" s="648"/>
      <c r="DX13" s="648"/>
      <c r="DY13" s="648"/>
      <c r="DZ13" s="648"/>
      <c r="EA13" s="648"/>
      <c r="EB13" s="648"/>
      <c r="EC13" s="684"/>
    </row>
    <row r="14" spans="2:143" ht="11.25" customHeight="1" x14ac:dyDescent="0.15">
      <c r="B14" s="644" t="s">
        <v>253</v>
      </c>
      <c r="C14" s="645"/>
      <c r="D14" s="645"/>
      <c r="E14" s="645"/>
      <c r="F14" s="645"/>
      <c r="G14" s="645"/>
      <c r="H14" s="645"/>
      <c r="I14" s="645"/>
      <c r="J14" s="645"/>
      <c r="K14" s="645"/>
      <c r="L14" s="645"/>
      <c r="M14" s="645"/>
      <c r="N14" s="645"/>
      <c r="O14" s="645"/>
      <c r="P14" s="645"/>
      <c r="Q14" s="646"/>
      <c r="R14" s="647" t="s">
        <v>123</v>
      </c>
      <c r="S14" s="648"/>
      <c r="T14" s="648"/>
      <c r="U14" s="648"/>
      <c r="V14" s="648"/>
      <c r="W14" s="648"/>
      <c r="X14" s="648"/>
      <c r="Y14" s="649"/>
      <c r="Z14" s="703" t="s">
        <v>123</v>
      </c>
      <c r="AA14" s="703"/>
      <c r="AB14" s="703"/>
      <c r="AC14" s="703"/>
      <c r="AD14" s="704" t="s">
        <v>123</v>
      </c>
      <c r="AE14" s="704"/>
      <c r="AF14" s="704"/>
      <c r="AG14" s="704"/>
      <c r="AH14" s="704"/>
      <c r="AI14" s="704"/>
      <c r="AJ14" s="704"/>
      <c r="AK14" s="704"/>
      <c r="AL14" s="650" t="s">
        <v>123</v>
      </c>
      <c r="AM14" s="651"/>
      <c r="AN14" s="651"/>
      <c r="AO14" s="705"/>
      <c r="AP14" s="644" t="s">
        <v>254</v>
      </c>
      <c r="AQ14" s="645"/>
      <c r="AR14" s="645"/>
      <c r="AS14" s="645"/>
      <c r="AT14" s="645"/>
      <c r="AU14" s="645"/>
      <c r="AV14" s="645"/>
      <c r="AW14" s="645"/>
      <c r="AX14" s="645"/>
      <c r="AY14" s="645"/>
      <c r="AZ14" s="645"/>
      <c r="BA14" s="645"/>
      <c r="BB14" s="645"/>
      <c r="BC14" s="645"/>
      <c r="BD14" s="645"/>
      <c r="BE14" s="645"/>
      <c r="BF14" s="646"/>
      <c r="BG14" s="647">
        <v>130185</v>
      </c>
      <c r="BH14" s="648"/>
      <c r="BI14" s="648"/>
      <c r="BJ14" s="648"/>
      <c r="BK14" s="648"/>
      <c r="BL14" s="648"/>
      <c r="BM14" s="648"/>
      <c r="BN14" s="649"/>
      <c r="BO14" s="703">
        <v>2.8</v>
      </c>
      <c r="BP14" s="703"/>
      <c r="BQ14" s="703"/>
      <c r="BR14" s="703"/>
      <c r="BS14" s="635" t="s">
        <v>123</v>
      </c>
      <c r="BT14" s="648"/>
      <c r="BU14" s="648"/>
      <c r="BV14" s="648"/>
      <c r="BW14" s="648"/>
      <c r="BX14" s="648"/>
      <c r="BY14" s="648"/>
      <c r="BZ14" s="648"/>
      <c r="CA14" s="648"/>
      <c r="CB14" s="684"/>
      <c r="CD14" s="685" t="s">
        <v>255</v>
      </c>
      <c r="CE14" s="682"/>
      <c r="CF14" s="682"/>
      <c r="CG14" s="682"/>
      <c r="CH14" s="682"/>
      <c r="CI14" s="682"/>
      <c r="CJ14" s="682"/>
      <c r="CK14" s="682"/>
      <c r="CL14" s="682"/>
      <c r="CM14" s="682"/>
      <c r="CN14" s="682"/>
      <c r="CO14" s="682"/>
      <c r="CP14" s="682"/>
      <c r="CQ14" s="683"/>
      <c r="CR14" s="647">
        <v>985003</v>
      </c>
      <c r="CS14" s="648"/>
      <c r="CT14" s="648"/>
      <c r="CU14" s="648"/>
      <c r="CV14" s="648"/>
      <c r="CW14" s="648"/>
      <c r="CX14" s="648"/>
      <c r="CY14" s="649"/>
      <c r="CZ14" s="703">
        <v>4.0999999999999996</v>
      </c>
      <c r="DA14" s="703"/>
      <c r="DB14" s="703"/>
      <c r="DC14" s="703"/>
      <c r="DD14" s="635">
        <v>59690</v>
      </c>
      <c r="DE14" s="648"/>
      <c r="DF14" s="648"/>
      <c r="DG14" s="648"/>
      <c r="DH14" s="648"/>
      <c r="DI14" s="648"/>
      <c r="DJ14" s="648"/>
      <c r="DK14" s="648"/>
      <c r="DL14" s="648"/>
      <c r="DM14" s="648"/>
      <c r="DN14" s="648"/>
      <c r="DO14" s="648"/>
      <c r="DP14" s="649"/>
      <c r="DQ14" s="635">
        <v>843584</v>
      </c>
      <c r="DR14" s="648"/>
      <c r="DS14" s="648"/>
      <c r="DT14" s="648"/>
      <c r="DU14" s="648"/>
      <c r="DV14" s="648"/>
      <c r="DW14" s="648"/>
      <c r="DX14" s="648"/>
      <c r="DY14" s="648"/>
      <c r="DZ14" s="648"/>
      <c r="EA14" s="648"/>
      <c r="EB14" s="648"/>
      <c r="EC14" s="684"/>
    </row>
    <row r="15" spans="2:143" ht="11.25" customHeight="1" x14ac:dyDescent="0.15">
      <c r="B15" s="644" t="s">
        <v>256</v>
      </c>
      <c r="C15" s="645"/>
      <c r="D15" s="645"/>
      <c r="E15" s="645"/>
      <c r="F15" s="645"/>
      <c r="G15" s="645"/>
      <c r="H15" s="645"/>
      <c r="I15" s="645"/>
      <c r="J15" s="645"/>
      <c r="K15" s="645"/>
      <c r="L15" s="645"/>
      <c r="M15" s="645"/>
      <c r="N15" s="645"/>
      <c r="O15" s="645"/>
      <c r="P15" s="645"/>
      <c r="Q15" s="646"/>
      <c r="R15" s="647">
        <v>65533</v>
      </c>
      <c r="S15" s="648"/>
      <c r="T15" s="648"/>
      <c r="U15" s="648"/>
      <c r="V15" s="648"/>
      <c r="W15" s="648"/>
      <c r="X15" s="648"/>
      <c r="Y15" s="649"/>
      <c r="Z15" s="703">
        <v>0.3</v>
      </c>
      <c r="AA15" s="703"/>
      <c r="AB15" s="703"/>
      <c r="AC15" s="703"/>
      <c r="AD15" s="704">
        <v>65533</v>
      </c>
      <c r="AE15" s="704"/>
      <c r="AF15" s="704"/>
      <c r="AG15" s="704"/>
      <c r="AH15" s="704"/>
      <c r="AI15" s="704"/>
      <c r="AJ15" s="704"/>
      <c r="AK15" s="704"/>
      <c r="AL15" s="650">
        <v>0.5</v>
      </c>
      <c r="AM15" s="651"/>
      <c r="AN15" s="651"/>
      <c r="AO15" s="705"/>
      <c r="AP15" s="644" t="s">
        <v>257</v>
      </c>
      <c r="AQ15" s="645"/>
      <c r="AR15" s="645"/>
      <c r="AS15" s="645"/>
      <c r="AT15" s="645"/>
      <c r="AU15" s="645"/>
      <c r="AV15" s="645"/>
      <c r="AW15" s="645"/>
      <c r="AX15" s="645"/>
      <c r="AY15" s="645"/>
      <c r="AZ15" s="645"/>
      <c r="BA15" s="645"/>
      <c r="BB15" s="645"/>
      <c r="BC15" s="645"/>
      <c r="BD15" s="645"/>
      <c r="BE15" s="645"/>
      <c r="BF15" s="646"/>
      <c r="BG15" s="647">
        <v>295069</v>
      </c>
      <c r="BH15" s="648"/>
      <c r="BI15" s="648"/>
      <c r="BJ15" s="648"/>
      <c r="BK15" s="648"/>
      <c r="BL15" s="648"/>
      <c r="BM15" s="648"/>
      <c r="BN15" s="649"/>
      <c r="BO15" s="703">
        <v>6.3</v>
      </c>
      <c r="BP15" s="703"/>
      <c r="BQ15" s="703"/>
      <c r="BR15" s="703"/>
      <c r="BS15" s="635" t="s">
        <v>123</v>
      </c>
      <c r="BT15" s="648"/>
      <c r="BU15" s="648"/>
      <c r="BV15" s="648"/>
      <c r="BW15" s="648"/>
      <c r="BX15" s="648"/>
      <c r="BY15" s="648"/>
      <c r="BZ15" s="648"/>
      <c r="CA15" s="648"/>
      <c r="CB15" s="684"/>
      <c r="CD15" s="685" t="s">
        <v>258</v>
      </c>
      <c r="CE15" s="682"/>
      <c r="CF15" s="682"/>
      <c r="CG15" s="682"/>
      <c r="CH15" s="682"/>
      <c r="CI15" s="682"/>
      <c r="CJ15" s="682"/>
      <c r="CK15" s="682"/>
      <c r="CL15" s="682"/>
      <c r="CM15" s="682"/>
      <c r="CN15" s="682"/>
      <c r="CO15" s="682"/>
      <c r="CP15" s="682"/>
      <c r="CQ15" s="683"/>
      <c r="CR15" s="647">
        <v>3096817</v>
      </c>
      <c r="CS15" s="648"/>
      <c r="CT15" s="648"/>
      <c r="CU15" s="648"/>
      <c r="CV15" s="648"/>
      <c r="CW15" s="648"/>
      <c r="CX15" s="648"/>
      <c r="CY15" s="649"/>
      <c r="CZ15" s="703">
        <v>13</v>
      </c>
      <c r="DA15" s="703"/>
      <c r="DB15" s="703"/>
      <c r="DC15" s="703"/>
      <c r="DD15" s="635">
        <v>1245032</v>
      </c>
      <c r="DE15" s="648"/>
      <c r="DF15" s="648"/>
      <c r="DG15" s="648"/>
      <c r="DH15" s="648"/>
      <c r="DI15" s="648"/>
      <c r="DJ15" s="648"/>
      <c r="DK15" s="648"/>
      <c r="DL15" s="648"/>
      <c r="DM15" s="648"/>
      <c r="DN15" s="648"/>
      <c r="DO15" s="648"/>
      <c r="DP15" s="649"/>
      <c r="DQ15" s="635">
        <v>1780521</v>
      </c>
      <c r="DR15" s="648"/>
      <c r="DS15" s="648"/>
      <c r="DT15" s="648"/>
      <c r="DU15" s="648"/>
      <c r="DV15" s="648"/>
      <c r="DW15" s="648"/>
      <c r="DX15" s="648"/>
      <c r="DY15" s="648"/>
      <c r="DZ15" s="648"/>
      <c r="EA15" s="648"/>
      <c r="EB15" s="648"/>
      <c r="EC15" s="684"/>
    </row>
    <row r="16" spans="2:143" ht="11.25" customHeight="1" x14ac:dyDescent="0.15">
      <c r="B16" s="644" t="s">
        <v>259</v>
      </c>
      <c r="C16" s="645"/>
      <c r="D16" s="645"/>
      <c r="E16" s="645"/>
      <c r="F16" s="645"/>
      <c r="G16" s="645"/>
      <c r="H16" s="645"/>
      <c r="I16" s="645"/>
      <c r="J16" s="645"/>
      <c r="K16" s="645"/>
      <c r="L16" s="645"/>
      <c r="M16" s="645"/>
      <c r="N16" s="645"/>
      <c r="O16" s="645"/>
      <c r="P16" s="645"/>
      <c r="Q16" s="646"/>
      <c r="R16" s="647" t="s">
        <v>123</v>
      </c>
      <c r="S16" s="648"/>
      <c r="T16" s="648"/>
      <c r="U16" s="648"/>
      <c r="V16" s="648"/>
      <c r="W16" s="648"/>
      <c r="X16" s="648"/>
      <c r="Y16" s="649"/>
      <c r="Z16" s="703" t="s">
        <v>123</v>
      </c>
      <c r="AA16" s="703"/>
      <c r="AB16" s="703"/>
      <c r="AC16" s="703"/>
      <c r="AD16" s="704" t="s">
        <v>123</v>
      </c>
      <c r="AE16" s="704"/>
      <c r="AF16" s="704"/>
      <c r="AG16" s="704"/>
      <c r="AH16" s="704"/>
      <c r="AI16" s="704"/>
      <c r="AJ16" s="704"/>
      <c r="AK16" s="704"/>
      <c r="AL16" s="650" t="s">
        <v>230</v>
      </c>
      <c r="AM16" s="651"/>
      <c r="AN16" s="651"/>
      <c r="AO16" s="705"/>
      <c r="AP16" s="644" t="s">
        <v>260</v>
      </c>
      <c r="AQ16" s="645"/>
      <c r="AR16" s="645"/>
      <c r="AS16" s="645"/>
      <c r="AT16" s="645"/>
      <c r="AU16" s="645"/>
      <c r="AV16" s="645"/>
      <c r="AW16" s="645"/>
      <c r="AX16" s="645"/>
      <c r="AY16" s="645"/>
      <c r="AZ16" s="645"/>
      <c r="BA16" s="645"/>
      <c r="BB16" s="645"/>
      <c r="BC16" s="645"/>
      <c r="BD16" s="645"/>
      <c r="BE16" s="645"/>
      <c r="BF16" s="646"/>
      <c r="BG16" s="647" t="s">
        <v>123</v>
      </c>
      <c r="BH16" s="648"/>
      <c r="BI16" s="648"/>
      <c r="BJ16" s="648"/>
      <c r="BK16" s="648"/>
      <c r="BL16" s="648"/>
      <c r="BM16" s="648"/>
      <c r="BN16" s="649"/>
      <c r="BO16" s="703" t="s">
        <v>123</v>
      </c>
      <c r="BP16" s="703"/>
      <c r="BQ16" s="703"/>
      <c r="BR16" s="703"/>
      <c r="BS16" s="635" t="s">
        <v>123</v>
      </c>
      <c r="BT16" s="648"/>
      <c r="BU16" s="648"/>
      <c r="BV16" s="648"/>
      <c r="BW16" s="648"/>
      <c r="BX16" s="648"/>
      <c r="BY16" s="648"/>
      <c r="BZ16" s="648"/>
      <c r="CA16" s="648"/>
      <c r="CB16" s="684"/>
      <c r="CD16" s="685" t="s">
        <v>261</v>
      </c>
      <c r="CE16" s="682"/>
      <c r="CF16" s="682"/>
      <c r="CG16" s="682"/>
      <c r="CH16" s="682"/>
      <c r="CI16" s="682"/>
      <c r="CJ16" s="682"/>
      <c r="CK16" s="682"/>
      <c r="CL16" s="682"/>
      <c r="CM16" s="682"/>
      <c r="CN16" s="682"/>
      <c r="CO16" s="682"/>
      <c r="CP16" s="682"/>
      <c r="CQ16" s="683"/>
      <c r="CR16" s="647">
        <v>11483</v>
      </c>
      <c r="CS16" s="648"/>
      <c r="CT16" s="648"/>
      <c r="CU16" s="648"/>
      <c r="CV16" s="648"/>
      <c r="CW16" s="648"/>
      <c r="CX16" s="648"/>
      <c r="CY16" s="649"/>
      <c r="CZ16" s="703">
        <v>0</v>
      </c>
      <c r="DA16" s="703"/>
      <c r="DB16" s="703"/>
      <c r="DC16" s="703"/>
      <c r="DD16" s="635" t="s">
        <v>230</v>
      </c>
      <c r="DE16" s="648"/>
      <c r="DF16" s="648"/>
      <c r="DG16" s="648"/>
      <c r="DH16" s="648"/>
      <c r="DI16" s="648"/>
      <c r="DJ16" s="648"/>
      <c r="DK16" s="648"/>
      <c r="DL16" s="648"/>
      <c r="DM16" s="648"/>
      <c r="DN16" s="648"/>
      <c r="DO16" s="648"/>
      <c r="DP16" s="649"/>
      <c r="DQ16" s="635">
        <v>3938</v>
      </c>
      <c r="DR16" s="648"/>
      <c r="DS16" s="648"/>
      <c r="DT16" s="648"/>
      <c r="DU16" s="648"/>
      <c r="DV16" s="648"/>
      <c r="DW16" s="648"/>
      <c r="DX16" s="648"/>
      <c r="DY16" s="648"/>
      <c r="DZ16" s="648"/>
      <c r="EA16" s="648"/>
      <c r="EB16" s="648"/>
      <c r="EC16" s="684"/>
    </row>
    <row r="17" spans="2:133" ht="11.25" customHeight="1" x14ac:dyDescent="0.15">
      <c r="B17" s="644" t="s">
        <v>262</v>
      </c>
      <c r="C17" s="645"/>
      <c r="D17" s="645"/>
      <c r="E17" s="645"/>
      <c r="F17" s="645"/>
      <c r="G17" s="645"/>
      <c r="H17" s="645"/>
      <c r="I17" s="645"/>
      <c r="J17" s="645"/>
      <c r="K17" s="645"/>
      <c r="L17" s="645"/>
      <c r="M17" s="645"/>
      <c r="N17" s="645"/>
      <c r="O17" s="645"/>
      <c r="P17" s="645"/>
      <c r="Q17" s="646"/>
      <c r="R17" s="647">
        <v>17910</v>
      </c>
      <c r="S17" s="648"/>
      <c r="T17" s="648"/>
      <c r="U17" s="648"/>
      <c r="V17" s="648"/>
      <c r="W17" s="648"/>
      <c r="X17" s="648"/>
      <c r="Y17" s="649"/>
      <c r="Z17" s="703">
        <v>0.1</v>
      </c>
      <c r="AA17" s="703"/>
      <c r="AB17" s="703"/>
      <c r="AC17" s="703"/>
      <c r="AD17" s="704">
        <v>17910</v>
      </c>
      <c r="AE17" s="704"/>
      <c r="AF17" s="704"/>
      <c r="AG17" s="704"/>
      <c r="AH17" s="704"/>
      <c r="AI17" s="704"/>
      <c r="AJ17" s="704"/>
      <c r="AK17" s="704"/>
      <c r="AL17" s="650">
        <v>0.1</v>
      </c>
      <c r="AM17" s="651"/>
      <c r="AN17" s="651"/>
      <c r="AO17" s="705"/>
      <c r="AP17" s="644" t="s">
        <v>263</v>
      </c>
      <c r="AQ17" s="645"/>
      <c r="AR17" s="645"/>
      <c r="AS17" s="645"/>
      <c r="AT17" s="645"/>
      <c r="AU17" s="645"/>
      <c r="AV17" s="645"/>
      <c r="AW17" s="645"/>
      <c r="AX17" s="645"/>
      <c r="AY17" s="645"/>
      <c r="AZ17" s="645"/>
      <c r="BA17" s="645"/>
      <c r="BB17" s="645"/>
      <c r="BC17" s="645"/>
      <c r="BD17" s="645"/>
      <c r="BE17" s="645"/>
      <c r="BF17" s="646"/>
      <c r="BG17" s="647" t="s">
        <v>230</v>
      </c>
      <c r="BH17" s="648"/>
      <c r="BI17" s="648"/>
      <c r="BJ17" s="648"/>
      <c r="BK17" s="648"/>
      <c r="BL17" s="648"/>
      <c r="BM17" s="648"/>
      <c r="BN17" s="649"/>
      <c r="BO17" s="703" t="s">
        <v>123</v>
      </c>
      <c r="BP17" s="703"/>
      <c r="BQ17" s="703"/>
      <c r="BR17" s="703"/>
      <c r="BS17" s="635" t="s">
        <v>123</v>
      </c>
      <c r="BT17" s="648"/>
      <c r="BU17" s="648"/>
      <c r="BV17" s="648"/>
      <c r="BW17" s="648"/>
      <c r="BX17" s="648"/>
      <c r="BY17" s="648"/>
      <c r="BZ17" s="648"/>
      <c r="CA17" s="648"/>
      <c r="CB17" s="684"/>
      <c r="CD17" s="685" t="s">
        <v>264</v>
      </c>
      <c r="CE17" s="682"/>
      <c r="CF17" s="682"/>
      <c r="CG17" s="682"/>
      <c r="CH17" s="682"/>
      <c r="CI17" s="682"/>
      <c r="CJ17" s="682"/>
      <c r="CK17" s="682"/>
      <c r="CL17" s="682"/>
      <c r="CM17" s="682"/>
      <c r="CN17" s="682"/>
      <c r="CO17" s="682"/>
      <c r="CP17" s="682"/>
      <c r="CQ17" s="683"/>
      <c r="CR17" s="647">
        <v>3103763</v>
      </c>
      <c r="CS17" s="648"/>
      <c r="CT17" s="648"/>
      <c r="CU17" s="648"/>
      <c r="CV17" s="648"/>
      <c r="CW17" s="648"/>
      <c r="CX17" s="648"/>
      <c r="CY17" s="649"/>
      <c r="CZ17" s="703">
        <v>13</v>
      </c>
      <c r="DA17" s="703"/>
      <c r="DB17" s="703"/>
      <c r="DC17" s="703"/>
      <c r="DD17" s="635" t="s">
        <v>123</v>
      </c>
      <c r="DE17" s="648"/>
      <c r="DF17" s="648"/>
      <c r="DG17" s="648"/>
      <c r="DH17" s="648"/>
      <c r="DI17" s="648"/>
      <c r="DJ17" s="648"/>
      <c r="DK17" s="648"/>
      <c r="DL17" s="648"/>
      <c r="DM17" s="648"/>
      <c r="DN17" s="648"/>
      <c r="DO17" s="648"/>
      <c r="DP17" s="649"/>
      <c r="DQ17" s="635">
        <v>3032548</v>
      </c>
      <c r="DR17" s="648"/>
      <c r="DS17" s="648"/>
      <c r="DT17" s="648"/>
      <c r="DU17" s="648"/>
      <c r="DV17" s="648"/>
      <c r="DW17" s="648"/>
      <c r="DX17" s="648"/>
      <c r="DY17" s="648"/>
      <c r="DZ17" s="648"/>
      <c r="EA17" s="648"/>
      <c r="EB17" s="648"/>
      <c r="EC17" s="684"/>
    </row>
    <row r="18" spans="2:133" ht="11.25" customHeight="1" x14ac:dyDescent="0.15">
      <c r="B18" s="644" t="s">
        <v>265</v>
      </c>
      <c r="C18" s="645"/>
      <c r="D18" s="645"/>
      <c r="E18" s="645"/>
      <c r="F18" s="645"/>
      <c r="G18" s="645"/>
      <c r="H18" s="645"/>
      <c r="I18" s="645"/>
      <c r="J18" s="645"/>
      <c r="K18" s="645"/>
      <c r="L18" s="645"/>
      <c r="M18" s="645"/>
      <c r="N18" s="645"/>
      <c r="O18" s="645"/>
      <c r="P18" s="645"/>
      <c r="Q18" s="646"/>
      <c r="R18" s="647">
        <v>9646994</v>
      </c>
      <c r="S18" s="648"/>
      <c r="T18" s="648"/>
      <c r="U18" s="648"/>
      <c r="V18" s="648"/>
      <c r="W18" s="648"/>
      <c r="X18" s="648"/>
      <c r="Y18" s="649"/>
      <c r="Z18" s="703">
        <v>39.5</v>
      </c>
      <c r="AA18" s="703"/>
      <c r="AB18" s="703"/>
      <c r="AC18" s="703"/>
      <c r="AD18" s="704">
        <v>8700737</v>
      </c>
      <c r="AE18" s="704"/>
      <c r="AF18" s="704"/>
      <c r="AG18" s="704"/>
      <c r="AH18" s="704"/>
      <c r="AI18" s="704"/>
      <c r="AJ18" s="704"/>
      <c r="AK18" s="704"/>
      <c r="AL18" s="650">
        <v>60.6</v>
      </c>
      <c r="AM18" s="651"/>
      <c r="AN18" s="651"/>
      <c r="AO18" s="705"/>
      <c r="AP18" s="644" t="s">
        <v>266</v>
      </c>
      <c r="AQ18" s="645"/>
      <c r="AR18" s="645"/>
      <c r="AS18" s="645"/>
      <c r="AT18" s="645"/>
      <c r="AU18" s="645"/>
      <c r="AV18" s="645"/>
      <c r="AW18" s="645"/>
      <c r="AX18" s="645"/>
      <c r="AY18" s="645"/>
      <c r="AZ18" s="645"/>
      <c r="BA18" s="645"/>
      <c r="BB18" s="645"/>
      <c r="BC18" s="645"/>
      <c r="BD18" s="645"/>
      <c r="BE18" s="645"/>
      <c r="BF18" s="646"/>
      <c r="BG18" s="647" t="s">
        <v>123</v>
      </c>
      <c r="BH18" s="648"/>
      <c r="BI18" s="648"/>
      <c r="BJ18" s="648"/>
      <c r="BK18" s="648"/>
      <c r="BL18" s="648"/>
      <c r="BM18" s="648"/>
      <c r="BN18" s="649"/>
      <c r="BO18" s="703" t="s">
        <v>230</v>
      </c>
      <c r="BP18" s="703"/>
      <c r="BQ18" s="703"/>
      <c r="BR18" s="703"/>
      <c r="BS18" s="635" t="s">
        <v>123</v>
      </c>
      <c r="BT18" s="648"/>
      <c r="BU18" s="648"/>
      <c r="BV18" s="648"/>
      <c r="BW18" s="648"/>
      <c r="BX18" s="648"/>
      <c r="BY18" s="648"/>
      <c r="BZ18" s="648"/>
      <c r="CA18" s="648"/>
      <c r="CB18" s="684"/>
      <c r="CD18" s="685" t="s">
        <v>267</v>
      </c>
      <c r="CE18" s="682"/>
      <c r="CF18" s="682"/>
      <c r="CG18" s="682"/>
      <c r="CH18" s="682"/>
      <c r="CI18" s="682"/>
      <c r="CJ18" s="682"/>
      <c r="CK18" s="682"/>
      <c r="CL18" s="682"/>
      <c r="CM18" s="682"/>
      <c r="CN18" s="682"/>
      <c r="CO18" s="682"/>
      <c r="CP18" s="682"/>
      <c r="CQ18" s="683"/>
      <c r="CR18" s="647" t="s">
        <v>123</v>
      </c>
      <c r="CS18" s="648"/>
      <c r="CT18" s="648"/>
      <c r="CU18" s="648"/>
      <c r="CV18" s="648"/>
      <c r="CW18" s="648"/>
      <c r="CX18" s="648"/>
      <c r="CY18" s="649"/>
      <c r="CZ18" s="703" t="s">
        <v>123</v>
      </c>
      <c r="DA18" s="703"/>
      <c r="DB18" s="703"/>
      <c r="DC18" s="703"/>
      <c r="DD18" s="635" t="s">
        <v>123</v>
      </c>
      <c r="DE18" s="648"/>
      <c r="DF18" s="648"/>
      <c r="DG18" s="648"/>
      <c r="DH18" s="648"/>
      <c r="DI18" s="648"/>
      <c r="DJ18" s="648"/>
      <c r="DK18" s="648"/>
      <c r="DL18" s="648"/>
      <c r="DM18" s="648"/>
      <c r="DN18" s="648"/>
      <c r="DO18" s="648"/>
      <c r="DP18" s="649"/>
      <c r="DQ18" s="635" t="s">
        <v>230</v>
      </c>
      <c r="DR18" s="648"/>
      <c r="DS18" s="648"/>
      <c r="DT18" s="648"/>
      <c r="DU18" s="648"/>
      <c r="DV18" s="648"/>
      <c r="DW18" s="648"/>
      <c r="DX18" s="648"/>
      <c r="DY18" s="648"/>
      <c r="DZ18" s="648"/>
      <c r="EA18" s="648"/>
      <c r="EB18" s="648"/>
      <c r="EC18" s="684"/>
    </row>
    <row r="19" spans="2:133" ht="11.25" customHeight="1" x14ac:dyDescent="0.15">
      <c r="B19" s="644" t="s">
        <v>268</v>
      </c>
      <c r="C19" s="645"/>
      <c r="D19" s="645"/>
      <c r="E19" s="645"/>
      <c r="F19" s="645"/>
      <c r="G19" s="645"/>
      <c r="H19" s="645"/>
      <c r="I19" s="645"/>
      <c r="J19" s="645"/>
      <c r="K19" s="645"/>
      <c r="L19" s="645"/>
      <c r="M19" s="645"/>
      <c r="N19" s="645"/>
      <c r="O19" s="645"/>
      <c r="P19" s="645"/>
      <c r="Q19" s="646"/>
      <c r="R19" s="647">
        <v>8700737</v>
      </c>
      <c r="S19" s="648"/>
      <c r="T19" s="648"/>
      <c r="U19" s="648"/>
      <c r="V19" s="648"/>
      <c r="W19" s="648"/>
      <c r="X19" s="648"/>
      <c r="Y19" s="649"/>
      <c r="Z19" s="703">
        <v>35.6</v>
      </c>
      <c r="AA19" s="703"/>
      <c r="AB19" s="703"/>
      <c r="AC19" s="703"/>
      <c r="AD19" s="704">
        <v>8700737</v>
      </c>
      <c r="AE19" s="704"/>
      <c r="AF19" s="704"/>
      <c r="AG19" s="704"/>
      <c r="AH19" s="704"/>
      <c r="AI19" s="704"/>
      <c r="AJ19" s="704"/>
      <c r="AK19" s="704"/>
      <c r="AL19" s="650">
        <v>60.6</v>
      </c>
      <c r="AM19" s="651"/>
      <c r="AN19" s="651"/>
      <c r="AO19" s="705"/>
      <c r="AP19" s="644" t="s">
        <v>269</v>
      </c>
      <c r="AQ19" s="645"/>
      <c r="AR19" s="645"/>
      <c r="AS19" s="645"/>
      <c r="AT19" s="645"/>
      <c r="AU19" s="645"/>
      <c r="AV19" s="645"/>
      <c r="AW19" s="645"/>
      <c r="AX19" s="645"/>
      <c r="AY19" s="645"/>
      <c r="AZ19" s="645"/>
      <c r="BA19" s="645"/>
      <c r="BB19" s="645"/>
      <c r="BC19" s="645"/>
      <c r="BD19" s="645"/>
      <c r="BE19" s="645"/>
      <c r="BF19" s="646"/>
      <c r="BG19" s="647">
        <v>115297</v>
      </c>
      <c r="BH19" s="648"/>
      <c r="BI19" s="648"/>
      <c r="BJ19" s="648"/>
      <c r="BK19" s="648"/>
      <c r="BL19" s="648"/>
      <c r="BM19" s="648"/>
      <c r="BN19" s="649"/>
      <c r="BO19" s="703">
        <v>2.5</v>
      </c>
      <c r="BP19" s="703"/>
      <c r="BQ19" s="703"/>
      <c r="BR19" s="703"/>
      <c r="BS19" s="635" t="s">
        <v>123</v>
      </c>
      <c r="BT19" s="648"/>
      <c r="BU19" s="648"/>
      <c r="BV19" s="648"/>
      <c r="BW19" s="648"/>
      <c r="BX19" s="648"/>
      <c r="BY19" s="648"/>
      <c r="BZ19" s="648"/>
      <c r="CA19" s="648"/>
      <c r="CB19" s="684"/>
      <c r="CD19" s="685" t="s">
        <v>270</v>
      </c>
      <c r="CE19" s="682"/>
      <c r="CF19" s="682"/>
      <c r="CG19" s="682"/>
      <c r="CH19" s="682"/>
      <c r="CI19" s="682"/>
      <c r="CJ19" s="682"/>
      <c r="CK19" s="682"/>
      <c r="CL19" s="682"/>
      <c r="CM19" s="682"/>
      <c r="CN19" s="682"/>
      <c r="CO19" s="682"/>
      <c r="CP19" s="682"/>
      <c r="CQ19" s="683"/>
      <c r="CR19" s="647" t="s">
        <v>230</v>
      </c>
      <c r="CS19" s="648"/>
      <c r="CT19" s="648"/>
      <c r="CU19" s="648"/>
      <c r="CV19" s="648"/>
      <c r="CW19" s="648"/>
      <c r="CX19" s="648"/>
      <c r="CY19" s="649"/>
      <c r="CZ19" s="703" t="s">
        <v>230</v>
      </c>
      <c r="DA19" s="703"/>
      <c r="DB19" s="703"/>
      <c r="DC19" s="703"/>
      <c r="DD19" s="635" t="s">
        <v>230</v>
      </c>
      <c r="DE19" s="648"/>
      <c r="DF19" s="648"/>
      <c r="DG19" s="648"/>
      <c r="DH19" s="648"/>
      <c r="DI19" s="648"/>
      <c r="DJ19" s="648"/>
      <c r="DK19" s="648"/>
      <c r="DL19" s="648"/>
      <c r="DM19" s="648"/>
      <c r="DN19" s="648"/>
      <c r="DO19" s="648"/>
      <c r="DP19" s="649"/>
      <c r="DQ19" s="635" t="s">
        <v>123</v>
      </c>
      <c r="DR19" s="648"/>
      <c r="DS19" s="648"/>
      <c r="DT19" s="648"/>
      <c r="DU19" s="648"/>
      <c r="DV19" s="648"/>
      <c r="DW19" s="648"/>
      <c r="DX19" s="648"/>
      <c r="DY19" s="648"/>
      <c r="DZ19" s="648"/>
      <c r="EA19" s="648"/>
      <c r="EB19" s="648"/>
      <c r="EC19" s="684"/>
    </row>
    <row r="20" spans="2:133" ht="11.25" customHeight="1" x14ac:dyDescent="0.15">
      <c r="B20" s="644" t="s">
        <v>271</v>
      </c>
      <c r="C20" s="645"/>
      <c r="D20" s="645"/>
      <c r="E20" s="645"/>
      <c r="F20" s="645"/>
      <c r="G20" s="645"/>
      <c r="H20" s="645"/>
      <c r="I20" s="645"/>
      <c r="J20" s="645"/>
      <c r="K20" s="645"/>
      <c r="L20" s="645"/>
      <c r="M20" s="645"/>
      <c r="N20" s="645"/>
      <c r="O20" s="645"/>
      <c r="P20" s="645"/>
      <c r="Q20" s="646"/>
      <c r="R20" s="647">
        <v>946257</v>
      </c>
      <c r="S20" s="648"/>
      <c r="T20" s="648"/>
      <c r="U20" s="648"/>
      <c r="V20" s="648"/>
      <c r="W20" s="648"/>
      <c r="X20" s="648"/>
      <c r="Y20" s="649"/>
      <c r="Z20" s="703">
        <v>3.9</v>
      </c>
      <c r="AA20" s="703"/>
      <c r="AB20" s="703"/>
      <c r="AC20" s="703"/>
      <c r="AD20" s="704" t="s">
        <v>230</v>
      </c>
      <c r="AE20" s="704"/>
      <c r="AF20" s="704"/>
      <c r="AG20" s="704"/>
      <c r="AH20" s="704"/>
      <c r="AI20" s="704"/>
      <c r="AJ20" s="704"/>
      <c r="AK20" s="704"/>
      <c r="AL20" s="650" t="s">
        <v>230</v>
      </c>
      <c r="AM20" s="651"/>
      <c r="AN20" s="651"/>
      <c r="AO20" s="705"/>
      <c r="AP20" s="644" t="s">
        <v>272</v>
      </c>
      <c r="AQ20" s="645"/>
      <c r="AR20" s="645"/>
      <c r="AS20" s="645"/>
      <c r="AT20" s="645"/>
      <c r="AU20" s="645"/>
      <c r="AV20" s="645"/>
      <c r="AW20" s="645"/>
      <c r="AX20" s="645"/>
      <c r="AY20" s="645"/>
      <c r="AZ20" s="645"/>
      <c r="BA20" s="645"/>
      <c r="BB20" s="645"/>
      <c r="BC20" s="645"/>
      <c r="BD20" s="645"/>
      <c r="BE20" s="645"/>
      <c r="BF20" s="646"/>
      <c r="BG20" s="647">
        <v>115297</v>
      </c>
      <c r="BH20" s="648"/>
      <c r="BI20" s="648"/>
      <c r="BJ20" s="648"/>
      <c r="BK20" s="648"/>
      <c r="BL20" s="648"/>
      <c r="BM20" s="648"/>
      <c r="BN20" s="649"/>
      <c r="BO20" s="703">
        <v>2.5</v>
      </c>
      <c r="BP20" s="703"/>
      <c r="BQ20" s="703"/>
      <c r="BR20" s="703"/>
      <c r="BS20" s="635" t="s">
        <v>123</v>
      </c>
      <c r="BT20" s="648"/>
      <c r="BU20" s="648"/>
      <c r="BV20" s="648"/>
      <c r="BW20" s="648"/>
      <c r="BX20" s="648"/>
      <c r="BY20" s="648"/>
      <c r="BZ20" s="648"/>
      <c r="CA20" s="648"/>
      <c r="CB20" s="684"/>
      <c r="CD20" s="685" t="s">
        <v>273</v>
      </c>
      <c r="CE20" s="682"/>
      <c r="CF20" s="682"/>
      <c r="CG20" s="682"/>
      <c r="CH20" s="682"/>
      <c r="CI20" s="682"/>
      <c r="CJ20" s="682"/>
      <c r="CK20" s="682"/>
      <c r="CL20" s="682"/>
      <c r="CM20" s="682"/>
      <c r="CN20" s="682"/>
      <c r="CO20" s="682"/>
      <c r="CP20" s="682"/>
      <c r="CQ20" s="683"/>
      <c r="CR20" s="647">
        <v>23900045</v>
      </c>
      <c r="CS20" s="648"/>
      <c r="CT20" s="648"/>
      <c r="CU20" s="648"/>
      <c r="CV20" s="648"/>
      <c r="CW20" s="648"/>
      <c r="CX20" s="648"/>
      <c r="CY20" s="649"/>
      <c r="CZ20" s="703">
        <v>100</v>
      </c>
      <c r="DA20" s="703"/>
      <c r="DB20" s="703"/>
      <c r="DC20" s="703"/>
      <c r="DD20" s="635">
        <v>3015899</v>
      </c>
      <c r="DE20" s="648"/>
      <c r="DF20" s="648"/>
      <c r="DG20" s="648"/>
      <c r="DH20" s="648"/>
      <c r="DI20" s="648"/>
      <c r="DJ20" s="648"/>
      <c r="DK20" s="648"/>
      <c r="DL20" s="648"/>
      <c r="DM20" s="648"/>
      <c r="DN20" s="648"/>
      <c r="DO20" s="648"/>
      <c r="DP20" s="649"/>
      <c r="DQ20" s="635">
        <v>16230975</v>
      </c>
      <c r="DR20" s="648"/>
      <c r="DS20" s="648"/>
      <c r="DT20" s="648"/>
      <c r="DU20" s="648"/>
      <c r="DV20" s="648"/>
      <c r="DW20" s="648"/>
      <c r="DX20" s="648"/>
      <c r="DY20" s="648"/>
      <c r="DZ20" s="648"/>
      <c r="EA20" s="648"/>
      <c r="EB20" s="648"/>
      <c r="EC20" s="684"/>
    </row>
    <row r="21" spans="2:133" ht="11.25" customHeight="1" x14ac:dyDescent="0.15">
      <c r="B21" s="644" t="s">
        <v>274</v>
      </c>
      <c r="C21" s="645"/>
      <c r="D21" s="645"/>
      <c r="E21" s="645"/>
      <c r="F21" s="645"/>
      <c r="G21" s="645"/>
      <c r="H21" s="645"/>
      <c r="I21" s="645"/>
      <c r="J21" s="645"/>
      <c r="K21" s="645"/>
      <c r="L21" s="645"/>
      <c r="M21" s="645"/>
      <c r="N21" s="645"/>
      <c r="O21" s="645"/>
      <c r="P21" s="645"/>
      <c r="Q21" s="646"/>
      <c r="R21" s="647" t="s">
        <v>230</v>
      </c>
      <c r="S21" s="648"/>
      <c r="T21" s="648"/>
      <c r="U21" s="648"/>
      <c r="V21" s="648"/>
      <c r="W21" s="648"/>
      <c r="X21" s="648"/>
      <c r="Y21" s="649"/>
      <c r="Z21" s="703" t="s">
        <v>123</v>
      </c>
      <c r="AA21" s="703"/>
      <c r="AB21" s="703"/>
      <c r="AC21" s="703"/>
      <c r="AD21" s="704" t="s">
        <v>230</v>
      </c>
      <c r="AE21" s="704"/>
      <c r="AF21" s="704"/>
      <c r="AG21" s="704"/>
      <c r="AH21" s="704"/>
      <c r="AI21" s="704"/>
      <c r="AJ21" s="704"/>
      <c r="AK21" s="704"/>
      <c r="AL21" s="650" t="s">
        <v>123</v>
      </c>
      <c r="AM21" s="651"/>
      <c r="AN21" s="651"/>
      <c r="AO21" s="705"/>
      <c r="AP21" s="749" t="s">
        <v>275</v>
      </c>
      <c r="AQ21" s="756"/>
      <c r="AR21" s="756"/>
      <c r="AS21" s="756"/>
      <c r="AT21" s="756"/>
      <c r="AU21" s="756"/>
      <c r="AV21" s="756"/>
      <c r="AW21" s="756"/>
      <c r="AX21" s="756"/>
      <c r="AY21" s="756"/>
      <c r="AZ21" s="756"/>
      <c r="BA21" s="756"/>
      <c r="BB21" s="756"/>
      <c r="BC21" s="756"/>
      <c r="BD21" s="756"/>
      <c r="BE21" s="756"/>
      <c r="BF21" s="751"/>
      <c r="BG21" s="647">
        <v>1371</v>
      </c>
      <c r="BH21" s="648"/>
      <c r="BI21" s="648"/>
      <c r="BJ21" s="648"/>
      <c r="BK21" s="648"/>
      <c r="BL21" s="648"/>
      <c r="BM21" s="648"/>
      <c r="BN21" s="649"/>
      <c r="BO21" s="703">
        <v>0</v>
      </c>
      <c r="BP21" s="703"/>
      <c r="BQ21" s="703"/>
      <c r="BR21" s="703"/>
      <c r="BS21" s="635" t="s">
        <v>123</v>
      </c>
      <c r="BT21" s="648"/>
      <c r="BU21" s="648"/>
      <c r="BV21" s="648"/>
      <c r="BW21" s="648"/>
      <c r="BX21" s="648"/>
      <c r="BY21" s="648"/>
      <c r="BZ21" s="648"/>
      <c r="CA21" s="648"/>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44" t="s">
        <v>276</v>
      </c>
      <c r="C22" s="645"/>
      <c r="D22" s="645"/>
      <c r="E22" s="645"/>
      <c r="F22" s="645"/>
      <c r="G22" s="645"/>
      <c r="H22" s="645"/>
      <c r="I22" s="645"/>
      <c r="J22" s="645"/>
      <c r="K22" s="645"/>
      <c r="L22" s="645"/>
      <c r="M22" s="645"/>
      <c r="N22" s="645"/>
      <c r="O22" s="645"/>
      <c r="P22" s="645"/>
      <c r="Q22" s="646"/>
      <c r="R22" s="647">
        <v>15296264</v>
      </c>
      <c r="S22" s="648"/>
      <c r="T22" s="648"/>
      <c r="U22" s="648"/>
      <c r="V22" s="648"/>
      <c r="W22" s="648"/>
      <c r="X22" s="648"/>
      <c r="Y22" s="649"/>
      <c r="Z22" s="703">
        <v>62.6</v>
      </c>
      <c r="AA22" s="703"/>
      <c r="AB22" s="703"/>
      <c r="AC22" s="703"/>
      <c r="AD22" s="704">
        <v>14236081</v>
      </c>
      <c r="AE22" s="704"/>
      <c r="AF22" s="704"/>
      <c r="AG22" s="704"/>
      <c r="AH22" s="704"/>
      <c r="AI22" s="704"/>
      <c r="AJ22" s="704"/>
      <c r="AK22" s="704"/>
      <c r="AL22" s="650">
        <v>99.2</v>
      </c>
      <c r="AM22" s="651"/>
      <c r="AN22" s="651"/>
      <c r="AO22" s="705"/>
      <c r="AP22" s="749" t="s">
        <v>277</v>
      </c>
      <c r="AQ22" s="756"/>
      <c r="AR22" s="756"/>
      <c r="AS22" s="756"/>
      <c r="AT22" s="756"/>
      <c r="AU22" s="756"/>
      <c r="AV22" s="756"/>
      <c r="AW22" s="756"/>
      <c r="AX22" s="756"/>
      <c r="AY22" s="756"/>
      <c r="AZ22" s="756"/>
      <c r="BA22" s="756"/>
      <c r="BB22" s="756"/>
      <c r="BC22" s="756"/>
      <c r="BD22" s="756"/>
      <c r="BE22" s="756"/>
      <c r="BF22" s="751"/>
      <c r="BG22" s="647" t="s">
        <v>123</v>
      </c>
      <c r="BH22" s="648"/>
      <c r="BI22" s="648"/>
      <c r="BJ22" s="648"/>
      <c r="BK22" s="648"/>
      <c r="BL22" s="648"/>
      <c r="BM22" s="648"/>
      <c r="BN22" s="649"/>
      <c r="BO22" s="703" t="s">
        <v>123</v>
      </c>
      <c r="BP22" s="703"/>
      <c r="BQ22" s="703"/>
      <c r="BR22" s="703"/>
      <c r="BS22" s="635" t="s">
        <v>123</v>
      </c>
      <c r="BT22" s="648"/>
      <c r="BU22" s="648"/>
      <c r="BV22" s="648"/>
      <c r="BW22" s="648"/>
      <c r="BX22" s="648"/>
      <c r="BY22" s="648"/>
      <c r="BZ22" s="648"/>
      <c r="CA22" s="648"/>
      <c r="CB22" s="684"/>
      <c r="CD22" s="758" t="s">
        <v>278</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44" t="s">
        <v>279</v>
      </c>
      <c r="C23" s="645"/>
      <c r="D23" s="645"/>
      <c r="E23" s="645"/>
      <c r="F23" s="645"/>
      <c r="G23" s="645"/>
      <c r="H23" s="645"/>
      <c r="I23" s="645"/>
      <c r="J23" s="645"/>
      <c r="K23" s="645"/>
      <c r="L23" s="645"/>
      <c r="M23" s="645"/>
      <c r="N23" s="645"/>
      <c r="O23" s="645"/>
      <c r="P23" s="645"/>
      <c r="Q23" s="646"/>
      <c r="R23" s="647">
        <v>6366</v>
      </c>
      <c r="S23" s="648"/>
      <c r="T23" s="648"/>
      <c r="U23" s="648"/>
      <c r="V23" s="648"/>
      <c r="W23" s="648"/>
      <c r="X23" s="648"/>
      <c r="Y23" s="649"/>
      <c r="Z23" s="703">
        <v>0</v>
      </c>
      <c r="AA23" s="703"/>
      <c r="AB23" s="703"/>
      <c r="AC23" s="703"/>
      <c r="AD23" s="704">
        <v>6366</v>
      </c>
      <c r="AE23" s="704"/>
      <c r="AF23" s="704"/>
      <c r="AG23" s="704"/>
      <c r="AH23" s="704"/>
      <c r="AI23" s="704"/>
      <c r="AJ23" s="704"/>
      <c r="AK23" s="704"/>
      <c r="AL23" s="650">
        <v>0</v>
      </c>
      <c r="AM23" s="651"/>
      <c r="AN23" s="651"/>
      <c r="AO23" s="705"/>
      <c r="AP23" s="749" t="s">
        <v>280</v>
      </c>
      <c r="AQ23" s="756"/>
      <c r="AR23" s="756"/>
      <c r="AS23" s="756"/>
      <c r="AT23" s="756"/>
      <c r="AU23" s="756"/>
      <c r="AV23" s="756"/>
      <c r="AW23" s="756"/>
      <c r="AX23" s="756"/>
      <c r="AY23" s="756"/>
      <c r="AZ23" s="756"/>
      <c r="BA23" s="756"/>
      <c r="BB23" s="756"/>
      <c r="BC23" s="756"/>
      <c r="BD23" s="756"/>
      <c r="BE23" s="756"/>
      <c r="BF23" s="751"/>
      <c r="BG23" s="647">
        <v>113926</v>
      </c>
      <c r="BH23" s="648"/>
      <c r="BI23" s="648"/>
      <c r="BJ23" s="648"/>
      <c r="BK23" s="648"/>
      <c r="BL23" s="648"/>
      <c r="BM23" s="648"/>
      <c r="BN23" s="649"/>
      <c r="BO23" s="703">
        <v>2.4</v>
      </c>
      <c r="BP23" s="703"/>
      <c r="BQ23" s="703"/>
      <c r="BR23" s="703"/>
      <c r="BS23" s="635" t="s">
        <v>123</v>
      </c>
      <c r="BT23" s="648"/>
      <c r="BU23" s="648"/>
      <c r="BV23" s="648"/>
      <c r="BW23" s="648"/>
      <c r="BX23" s="648"/>
      <c r="BY23" s="648"/>
      <c r="BZ23" s="648"/>
      <c r="CA23" s="648"/>
      <c r="CB23" s="684"/>
      <c r="CD23" s="758" t="s">
        <v>219</v>
      </c>
      <c r="CE23" s="759"/>
      <c r="CF23" s="759"/>
      <c r="CG23" s="759"/>
      <c r="CH23" s="759"/>
      <c r="CI23" s="759"/>
      <c r="CJ23" s="759"/>
      <c r="CK23" s="759"/>
      <c r="CL23" s="759"/>
      <c r="CM23" s="759"/>
      <c r="CN23" s="759"/>
      <c r="CO23" s="759"/>
      <c r="CP23" s="759"/>
      <c r="CQ23" s="760"/>
      <c r="CR23" s="758" t="s">
        <v>281</v>
      </c>
      <c r="CS23" s="759"/>
      <c r="CT23" s="759"/>
      <c r="CU23" s="759"/>
      <c r="CV23" s="759"/>
      <c r="CW23" s="759"/>
      <c r="CX23" s="759"/>
      <c r="CY23" s="760"/>
      <c r="CZ23" s="758" t="s">
        <v>282</v>
      </c>
      <c r="DA23" s="759"/>
      <c r="DB23" s="759"/>
      <c r="DC23" s="760"/>
      <c r="DD23" s="758" t="s">
        <v>283</v>
      </c>
      <c r="DE23" s="759"/>
      <c r="DF23" s="759"/>
      <c r="DG23" s="759"/>
      <c r="DH23" s="759"/>
      <c r="DI23" s="759"/>
      <c r="DJ23" s="759"/>
      <c r="DK23" s="760"/>
      <c r="DL23" s="767" t="s">
        <v>284</v>
      </c>
      <c r="DM23" s="768"/>
      <c r="DN23" s="768"/>
      <c r="DO23" s="768"/>
      <c r="DP23" s="768"/>
      <c r="DQ23" s="768"/>
      <c r="DR23" s="768"/>
      <c r="DS23" s="768"/>
      <c r="DT23" s="768"/>
      <c r="DU23" s="768"/>
      <c r="DV23" s="769"/>
      <c r="DW23" s="758" t="s">
        <v>285</v>
      </c>
      <c r="DX23" s="759"/>
      <c r="DY23" s="759"/>
      <c r="DZ23" s="759"/>
      <c r="EA23" s="759"/>
      <c r="EB23" s="759"/>
      <c r="EC23" s="760"/>
    </row>
    <row r="24" spans="2:133" ht="11.25" customHeight="1" x14ac:dyDescent="0.15">
      <c r="B24" s="644" t="s">
        <v>286</v>
      </c>
      <c r="C24" s="645"/>
      <c r="D24" s="645"/>
      <c r="E24" s="645"/>
      <c r="F24" s="645"/>
      <c r="G24" s="645"/>
      <c r="H24" s="645"/>
      <c r="I24" s="645"/>
      <c r="J24" s="645"/>
      <c r="K24" s="645"/>
      <c r="L24" s="645"/>
      <c r="M24" s="645"/>
      <c r="N24" s="645"/>
      <c r="O24" s="645"/>
      <c r="P24" s="645"/>
      <c r="Q24" s="646"/>
      <c r="R24" s="647">
        <v>199317</v>
      </c>
      <c r="S24" s="648"/>
      <c r="T24" s="648"/>
      <c r="U24" s="648"/>
      <c r="V24" s="648"/>
      <c r="W24" s="648"/>
      <c r="X24" s="648"/>
      <c r="Y24" s="649"/>
      <c r="Z24" s="703">
        <v>0.8</v>
      </c>
      <c r="AA24" s="703"/>
      <c r="AB24" s="703"/>
      <c r="AC24" s="703"/>
      <c r="AD24" s="704">
        <v>12950</v>
      </c>
      <c r="AE24" s="704"/>
      <c r="AF24" s="704"/>
      <c r="AG24" s="704"/>
      <c r="AH24" s="704"/>
      <c r="AI24" s="704"/>
      <c r="AJ24" s="704"/>
      <c r="AK24" s="704"/>
      <c r="AL24" s="650">
        <v>0.1</v>
      </c>
      <c r="AM24" s="651"/>
      <c r="AN24" s="651"/>
      <c r="AO24" s="705"/>
      <c r="AP24" s="749" t="s">
        <v>287</v>
      </c>
      <c r="AQ24" s="756"/>
      <c r="AR24" s="756"/>
      <c r="AS24" s="756"/>
      <c r="AT24" s="756"/>
      <c r="AU24" s="756"/>
      <c r="AV24" s="756"/>
      <c r="AW24" s="756"/>
      <c r="AX24" s="756"/>
      <c r="AY24" s="756"/>
      <c r="AZ24" s="756"/>
      <c r="BA24" s="756"/>
      <c r="BB24" s="756"/>
      <c r="BC24" s="756"/>
      <c r="BD24" s="756"/>
      <c r="BE24" s="756"/>
      <c r="BF24" s="751"/>
      <c r="BG24" s="647" t="s">
        <v>123</v>
      </c>
      <c r="BH24" s="648"/>
      <c r="BI24" s="648"/>
      <c r="BJ24" s="648"/>
      <c r="BK24" s="648"/>
      <c r="BL24" s="648"/>
      <c r="BM24" s="648"/>
      <c r="BN24" s="649"/>
      <c r="BO24" s="703" t="s">
        <v>123</v>
      </c>
      <c r="BP24" s="703"/>
      <c r="BQ24" s="703"/>
      <c r="BR24" s="703"/>
      <c r="BS24" s="635" t="s">
        <v>230</v>
      </c>
      <c r="BT24" s="648"/>
      <c r="BU24" s="648"/>
      <c r="BV24" s="648"/>
      <c r="BW24" s="648"/>
      <c r="BX24" s="648"/>
      <c r="BY24" s="648"/>
      <c r="BZ24" s="648"/>
      <c r="CA24" s="648"/>
      <c r="CB24" s="684"/>
      <c r="CD24" s="712" t="s">
        <v>288</v>
      </c>
      <c r="CE24" s="713"/>
      <c r="CF24" s="713"/>
      <c r="CG24" s="713"/>
      <c r="CH24" s="713"/>
      <c r="CI24" s="713"/>
      <c r="CJ24" s="713"/>
      <c r="CK24" s="713"/>
      <c r="CL24" s="713"/>
      <c r="CM24" s="713"/>
      <c r="CN24" s="713"/>
      <c r="CO24" s="713"/>
      <c r="CP24" s="713"/>
      <c r="CQ24" s="714"/>
      <c r="CR24" s="706">
        <v>9867101</v>
      </c>
      <c r="CS24" s="707"/>
      <c r="CT24" s="707"/>
      <c r="CU24" s="707"/>
      <c r="CV24" s="707"/>
      <c r="CW24" s="707"/>
      <c r="CX24" s="707"/>
      <c r="CY24" s="753"/>
      <c r="CZ24" s="754">
        <v>41.3</v>
      </c>
      <c r="DA24" s="723"/>
      <c r="DB24" s="723"/>
      <c r="DC24" s="757"/>
      <c r="DD24" s="752">
        <v>7322277</v>
      </c>
      <c r="DE24" s="707"/>
      <c r="DF24" s="707"/>
      <c r="DG24" s="707"/>
      <c r="DH24" s="707"/>
      <c r="DI24" s="707"/>
      <c r="DJ24" s="707"/>
      <c r="DK24" s="753"/>
      <c r="DL24" s="752">
        <v>6968169</v>
      </c>
      <c r="DM24" s="707"/>
      <c r="DN24" s="707"/>
      <c r="DO24" s="707"/>
      <c r="DP24" s="707"/>
      <c r="DQ24" s="707"/>
      <c r="DR24" s="707"/>
      <c r="DS24" s="707"/>
      <c r="DT24" s="707"/>
      <c r="DU24" s="707"/>
      <c r="DV24" s="753"/>
      <c r="DW24" s="754">
        <v>46.3</v>
      </c>
      <c r="DX24" s="723"/>
      <c r="DY24" s="723"/>
      <c r="DZ24" s="723"/>
      <c r="EA24" s="723"/>
      <c r="EB24" s="723"/>
      <c r="EC24" s="755"/>
    </row>
    <row r="25" spans="2:133" ht="11.25" customHeight="1" x14ac:dyDescent="0.15">
      <c r="B25" s="644" t="s">
        <v>289</v>
      </c>
      <c r="C25" s="645"/>
      <c r="D25" s="645"/>
      <c r="E25" s="645"/>
      <c r="F25" s="645"/>
      <c r="G25" s="645"/>
      <c r="H25" s="645"/>
      <c r="I25" s="645"/>
      <c r="J25" s="645"/>
      <c r="K25" s="645"/>
      <c r="L25" s="645"/>
      <c r="M25" s="645"/>
      <c r="N25" s="645"/>
      <c r="O25" s="645"/>
      <c r="P25" s="645"/>
      <c r="Q25" s="646"/>
      <c r="R25" s="647">
        <v>301808</v>
      </c>
      <c r="S25" s="648"/>
      <c r="T25" s="648"/>
      <c r="U25" s="648"/>
      <c r="V25" s="648"/>
      <c r="W25" s="648"/>
      <c r="X25" s="648"/>
      <c r="Y25" s="649"/>
      <c r="Z25" s="703">
        <v>1.2</v>
      </c>
      <c r="AA25" s="703"/>
      <c r="AB25" s="703"/>
      <c r="AC25" s="703"/>
      <c r="AD25" s="704">
        <v>24374</v>
      </c>
      <c r="AE25" s="704"/>
      <c r="AF25" s="704"/>
      <c r="AG25" s="704"/>
      <c r="AH25" s="704"/>
      <c r="AI25" s="704"/>
      <c r="AJ25" s="704"/>
      <c r="AK25" s="704"/>
      <c r="AL25" s="650">
        <v>0.2</v>
      </c>
      <c r="AM25" s="651"/>
      <c r="AN25" s="651"/>
      <c r="AO25" s="705"/>
      <c r="AP25" s="749" t="s">
        <v>290</v>
      </c>
      <c r="AQ25" s="756"/>
      <c r="AR25" s="756"/>
      <c r="AS25" s="756"/>
      <c r="AT25" s="756"/>
      <c r="AU25" s="756"/>
      <c r="AV25" s="756"/>
      <c r="AW25" s="756"/>
      <c r="AX25" s="756"/>
      <c r="AY25" s="756"/>
      <c r="AZ25" s="756"/>
      <c r="BA25" s="756"/>
      <c r="BB25" s="756"/>
      <c r="BC25" s="756"/>
      <c r="BD25" s="756"/>
      <c r="BE25" s="756"/>
      <c r="BF25" s="751"/>
      <c r="BG25" s="647" t="s">
        <v>123</v>
      </c>
      <c r="BH25" s="648"/>
      <c r="BI25" s="648"/>
      <c r="BJ25" s="648"/>
      <c r="BK25" s="648"/>
      <c r="BL25" s="648"/>
      <c r="BM25" s="648"/>
      <c r="BN25" s="649"/>
      <c r="BO25" s="703" t="s">
        <v>123</v>
      </c>
      <c r="BP25" s="703"/>
      <c r="BQ25" s="703"/>
      <c r="BR25" s="703"/>
      <c r="BS25" s="635" t="s">
        <v>123</v>
      </c>
      <c r="BT25" s="648"/>
      <c r="BU25" s="648"/>
      <c r="BV25" s="648"/>
      <c r="BW25" s="648"/>
      <c r="BX25" s="648"/>
      <c r="BY25" s="648"/>
      <c r="BZ25" s="648"/>
      <c r="CA25" s="648"/>
      <c r="CB25" s="684"/>
      <c r="CD25" s="685" t="s">
        <v>291</v>
      </c>
      <c r="CE25" s="682"/>
      <c r="CF25" s="682"/>
      <c r="CG25" s="682"/>
      <c r="CH25" s="682"/>
      <c r="CI25" s="682"/>
      <c r="CJ25" s="682"/>
      <c r="CK25" s="682"/>
      <c r="CL25" s="682"/>
      <c r="CM25" s="682"/>
      <c r="CN25" s="682"/>
      <c r="CO25" s="682"/>
      <c r="CP25" s="682"/>
      <c r="CQ25" s="683"/>
      <c r="CR25" s="647">
        <v>3274534</v>
      </c>
      <c r="CS25" s="636"/>
      <c r="CT25" s="636"/>
      <c r="CU25" s="636"/>
      <c r="CV25" s="636"/>
      <c r="CW25" s="636"/>
      <c r="CX25" s="636"/>
      <c r="CY25" s="637"/>
      <c r="CZ25" s="650">
        <v>13.7</v>
      </c>
      <c r="DA25" s="675"/>
      <c r="DB25" s="675"/>
      <c r="DC25" s="676"/>
      <c r="DD25" s="635">
        <v>3126469</v>
      </c>
      <c r="DE25" s="636"/>
      <c r="DF25" s="636"/>
      <c r="DG25" s="636"/>
      <c r="DH25" s="636"/>
      <c r="DI25" s="636"/>
      <c r="DJ25" s="636"/>
      <c r="DK25" s="637"/>
      <c r="DL25" s="635">
        <v>3112861</v>
      </c>
      <c r="DM25" s="636"/>
      <c r="DN25" s="636"/>
      <c r="DO25" s="636"/>
      <c r="DP25" s="636"/>
      <c r="DQ25" s="636"/>
      <c r="DR25" s="636"/>
      <c r="DS25" s="636"/>
      <c r="DT25" s="636"/>
      <c r="DU25" s="636"/>
      <c r="DV25" s="637"/>
      <c r="DW25" s="650">
        <v>20.7</v>
      </c>
      <c r="DX25" s="675"/>
      <c r="DY25" s="675"/>
      <c r="DZ25" s="675"/>
      <c r="EA25" s="675"/>
      <c r="EB25" s="675"/>
      <c r="EC25" s="677"/>
    </row>
    <row r="26" spans="2:133" ht="11.25" customHeight="1" x14ac:dyDescent="0.15">
      <c r="B26" s="644" t="s">
        <v>292</v>
      </c>
      <c r="C26" s="645"/>
      <c r="D26" s="645"/>
      <c r="E26" s="645"/>
      <c r="F26" s="645"/>
      <c r="G26" s="645"/>
      <c r="H26" s="645"/>
      <c r="I26" s="645"/>
      <c r="J26" s="645"/>
      <c r="K26" s="645"/>
      <c r="L26" s="645"/>
      <c r="M26" s="645"/>
      <c r="N26" s="645"/>
      <c r="O26" s="645"/>
      <c r="P26" s="645"/>
      <c r="Q26" s="646"/>
      <c r="R26" s="647">
        <v>94706</v>
      </c>
      <c r="S26" s="648"/>
      <c r="T26" s="648"/>
      <c r="U26" s="648"/>
      <c r="V26" s="648"/>
      <c r="W26" s="648"/>
      <c r="X26" s="648"/>
      <c r="Y26" s="649"/>
      <c r="Z26" s="703">
        <v>0.4</v>
      </c>
      <c r="AA26" s="703"/>
      <c r="AB26" s="703"/>
      <c r="AC26" s="703"/>
      <c r="AD26" s="704" t="s">
        <v>123</v>
      </c>
      <c r="AE26" s="704"/>
      <c r="AF26" s="704"/>
      <c r="AG26" s="704"/>
      <c r="AH26" s="704"/>
      <c r="AI26" s="704"/>
      <c r="AJ26" s="704"/>
      <c r="AK26" s="704"/>
      <c r="AL26" s="650" t="s">
        <v>230</v>
      </c>
      <c r="AM26" s="651"/>
      <c r="AN26" s="651"/>
      <c r="AO26" s="705"/>
      <c r="AP26" s="749" t="s">
        <v>293</v>
      </c>
      <c r="AQ26" s="750"/>
      <c r="AR26" s="750"/>
      <c r="AS26" s="750"/>
      <c r="AT26" s="750"/>
      <c r="AU26" s="750"/>
      <c r="AV26" s="750"/>
      <c r="AW26" s="750"/>
      <c r="AX26" s="750"/>
      <c r="AY26" s="750"/>
      <c r="AZ26" s="750"/>
      <c r="BA26" s="750"/>
      <c r="BB26" s="750"/>
      <c r="BC26" s="750"/>
      <c r="BD26" s="750"/>
      <c r="BE26" s="750"/>
      <c r="BF26" s="751"/>
      <c r="BG26" s="647" t="s">
        <v>123</v>
      </c>
      <c r="BH26" s="648"/>
      <c r="BI26" s="648"/>
      <c r="BJ26" s="648"/>
      <c r="BK26" s="648"/>
      <c r="BL26" s="648"/>
      <c r="BM26" s="648"/>
      <c r="BN26" s="649"/>
      <c r="BO26" s="703" t="s">
        <v>230</v>
      </c>
      <c r="BP26" s="703"/>
      <c r="BQ26" s="703"/>
      <c r="BR26" s="703"/>
      <c r="BS26" s="635" t="s">
        <v>123</v>
      </c>
      <c r="BT26" s="648"/>
      <c r="BU26" s="648"/>
      <c r="BV26" s="648"/>
      <c r="BW26" s="648"/>
      <c r="BX26" s="648"/>
      <c r="BY26" s="648"/>
      <c r="BZ26" s="648"/>
      <c r="CA26" s="648"/>
      <c r="CB26" s="684"/>
      <c r="CD26" s="685" t="s">
        <v>294</v>
      </c>
      <c r="CE26" s="682"/>
      <c r="CF26" s="682"/>
      <c r="CG26" s="682"/>
      <c r="CH26" s="682"/>
      <c r="CI26" s="682"/>
      <c r="CJ26" s="682"/>
      <c r="CK26" s="682"/>
      <c r="CL26" s="682"/>
      <c r="CM26" s="682"/>
      <c r="CN26" s="682"/>
      <c r="CO26" s="682"/>
      <c r="CP26" s="682"/>
      <c r="CQ26" s="683"/>
      <c r="CR26" s="647">
        <v>2208671</v>
      </c>
      <c r="CS26" s="648"/>
      <c r="CT26" s="648"/>
      <c r="CU26" s="648"/>
      <c r="CV26" s="648"/>
      <c r="CW26" s="648"/>
      <c r="CX26" s="648"/>
      <c r="CY26" s="649"/>
      <c r="CZ26" s="650">
        <v>9.1999999999999993</v>
      </c>
      <c r="DA26" s="675"/>
      <c r="DB26" s="675"/>
      <c r="DC26" s="676"/>
      <c r="DD26" s="635">
        <v>2072716</v>
      </c>
      <c r="DE26" s="648"/>
      <c r="DF26" s="648"/>
      <c r="DG26" s="648"/>
      <c r="DH26" s="648"/>
      <c r="DI26" s="648"/>
      <c r="DJ26" s="648"/>
      <c r="DK26" s="649"/>
      <c r="DL26" s="635" t="s">
        <v>123</v>
      </c>
      <c r="DM26" s="648"/>
      <c r="DN26" s="648"/>
      <c r="DO26" s="648"/>
      <c r="DP26" s="648"/>
      <c r="DQ26" s="648"/>
      <c r="DR26" s="648"/>
      <c r="DS26" s="648"/>
      <c r="DT26" s="648"/>
      <c r="DU26" s="648"/>
      <c r="DV26" s="649"/>
      <c r="DW26" s="650" t="s">
        <v>230</v>
      </c>
      <c r="DX26" s="675"/>
      <c r="DY26" s="675"/>
      <c r="DZ26" s="675"/>
      <c r="EA26" s="675"/>
      <c r="EB26" s="675"/>
      <c r="EC26" s="677"/>
    </row>
    <row r="27" spans="2:133" ht="11.25" customHeight="1" x14ac:dyDescent="0.15">
      <c r="B27" s="644" t="s">
        <v>295</v>
      </c>
      <c r="C27" s="645"/>
      <c r="D27" s="645"/>
      <c r="E27" s="645"/>
      <c r="F27" s="645"/>
      <c r="G27" s="645"/>
      <c r="H27" s="645"/>
      <c r="I27" s="645"/>
      <c r="J27" s="645"/>
      <c r="K27" s="645"/>
      <c r="L27" s="645"/>
      <c r="M27" s="645"/>
      <c r="N27" s="645"/>
      <c r="O27" s="645"/>
      <c r="P27" s="645"/>
      <c r="Q27" s="646"/>
      <c r="R27" s="647">
        <v>2120969</v>
      </c>
      <c r="S27" s="648"/>
      <c r="T27" s="648"/>
      <c r="U27" s="648"/>
      <c r="V27" s="648"/>
      <c r="W27" s="648"/>
      <c r="X27" s="648"/>
      <c r="Y27" s="649"/>
      <c r="Z27" s="703">
        <v>8.6999999999999993</v>
      </c>
      <c r="AA27" s="703"/>
      <c r="AB27" s="703"/>
      <c r="AC27" s="703"/>
      <c r="AD27" s="704" t="s">
        <v>123</v>
      </c>
      <c r="AE27" s="704"/>
      <c r="AF27" s="704"/>
      <c r="AG27" s="704"/>
      <c r="AH27" s="704"/>
      <c r="AI27" s="704"/>
      <c r="AJ27" s="704"/>
      <c r="AK27" s="704"/>
      <c r="AL27" s="650" t="s">
        <v>230</v>
      </c>
      <c r="AM27" s="651"/>
      <c r="AN27" s="651"/>
      <c r="AO27" s="705"/>
      <c r="AP27" s="644" t="s">
        <v>296</v>
      </c>
      <c r="AQ27" s="645"/>
      <c r="AR27" s="645"/>
      <c r="AS27" s="645"/>
      <c r="AT27" s="645"/>
      <c r="AU27" s="645"/>
      <c r="AV27" s="645"/>
      <c r="AW27" s="645"/>
      <c r="AX27" s="645"/>
      <c r="AY27" s="645"/>
      <c r="AZ27" s="645"/>
      <c r="BA27" s="645"/>
      <c r="BB27" s="645"/>
      <c r="BC27" s="645"/>
      <c r="BD27" s="645"/>
      <c r="BE27" s="645"/>
      <c r="BF27" s="646"/>
      <c r="BG27" s="647">
        <v>4665455</v>
      </c>
      <c r="BH27" s="648"/>
      <c r="BI27" s="648"/>
      <c r="BJ27" s="648"/>
      <c r="BK27" s="648"/>
      <c r="BL27" s="648"/>
      <c r="BM27" s="648"/>
      <c r="BN27" s="649"/>
      <c r="BO27" s="703">
        <v>100</v>
      </c>
      <c r="BP27" s="703"/>
      <c r="BQ27" s="703"/>
      <c r="BR27" s="703"/>
      <c r="BS27" s="635" t="s">
        <v>230</v>
      </c>
      <c r="BT27" s="648"/>
      <c r="BU27" s="648"/>
      <c r="BV27" s="648"/>
      <c r="BW27" s="648"/>
      <c r="BX27" s="648"/>
      <c r="BY27" s="648"/>
      <c r="BZ27" s="648"/>
      <c r="CA27" s="648"/>
      <c r="CB27" s="684"/>
      <c r="CD27" s="685" t="s">
        <v>297</v>
      </c>
      <c r="CE27" s="682"/>
      <c r="CF27" s="682"/>
      <c r="CG27" s="682"/>
      <c r="CH27" s="682"/>
      <c r="CI27" s="682"/>
      <c r="CJ27" s="682"/>
      <c r="CK27" s="682"/>
      <c r="CL27" s="682"/>
      <c r="CM27" s="682"/>
      <c r="CN27" s="682"/>
      <c r="CO27" s="682"/>
      <c r="CP27" s="682"/>
      <c r="CQ27" s="683"/>
      <c r="CR27" s="647">
        <v>3489079</v>
      </c>
      <c r="CS27" s="636"/>
      <c r="CT27" s="636"/>
      <c r="CU27" s="636"/>
      <c r="CV27" s="636"/>
      <c r="CW27" s="636"/>
      <c r="CX27" s="636"/>
      <c r="CY27" s="637"/>
      <c r="CZ27" s="650">
        <v>14.6</v>
      </c>
      <c r="DA27" s="675"/>
      <c r="DB27" s="675"/>
      <c r="DC27" s="676"/>
      <c r="DD27" s="635">
        <v>1163535</v>
      </c>
      <c r="DE27" s="636"/>
      <c r="DF27" s="636"/>
      <c r="DG27" s="636"/>
      <c r="DH27" s="636"/>
      <c r="DI27" s="636"/>
      <c r="DJ27" s="636"/>
      <c r="DK27" s="637"/>
      <c r="DL27" s="635">
        <v>1161414</v>
      </c>
      <c r="DM27" s="636"/>
      <c r="DN27" s="636"/>
      <c r="DO27" s="636"/>
      <c r="DP27" s="636"/>
      <c r="DQ27" s="636"/>
      <c r="DR27" s="636"/>
      <c r="DS27" s="636"/>
      <c r="DT27" s="636"/>
      <c r="DU27" s="636"/>
      <c r="DV27" s="637"/>
      <c r="DW27" s="650">
        <v>7.7</v>
      </c>
      <c r="DX27" s="675"/>
      <c r="DY27" s="675"/>
      <c r="DZ27" s="675"/>
      <c r="EA27" s="675"/>
      <c r="EB27" s="675"/>
      <c r="EC27" s="677"/>
    </row>
    <row r="28" spans="2:133" ht="11.25" customHeight="1" x14ac:dyDescent="0.15">
      <c r="B28" s="746" t="s">
        <v>298</v>
      </c>
      <c r="C28" s="747"/>
      <c r="D28" s="747"/>
      <c r="E28" s="747"/>
      <c r="F28" s="747"/>
      <c r="G28" s="747"/>
      <c r="H28" s="747"/>
      <c r="I28" s="747"/>
      <c r="J28" s="747"/>
      <c r="K28" s="747"/>
      <c r="L28" s="747"/>
      <c r="M28" s="747"/>
      <c r="N28" s="747"/>
      <c r="O28" s="747"/>
      <c r="P28" s="747"/>
      <c r="Q28" s="748"/>
      <c r="R28" s="647" t="s">
        <v>230</v>
      </c>
      <c r="S28" s="648"/>
      <c r="T28" s="648"/>
      <c r="U28" s="648"/>
      <c r="V28" s="648"/>
      <c r="W28" s="648"/>
      <c r="X28" s="648"/>
      <c r="Y28" s="649"/>
      <c r="Z28" s="703" t="s">
        <v>123</v>
      </c>
      <c r="AA28" s="703"/>
      <c r="AB28" s="703"/>
      <c r="AC28" s="703"/>
      <c r="AD28" s="704" t="s">
        <v>123</v>
      </c>
      <c r="AE28" s="704"/>
      <c r="AF28" s="704"/>
      <c r="AG28" s="704"/>
      <c r="AH28" s="704"/>
      <c r="AI28" s="704"/>
      <c r="AJ28" s="704"/>
      <c r="AK28" s="704"/>
      <c r="AL28" s="650" t="s">
        <v>123</v>
      </c>
      <c r="AM28" s="651"/>
      <c r="AN28" s="651"/>
      <c r="AO28" s="705"/>
      <c r="AP28" s="653"/>
      <c r="AQ28" s="654"/>
      <c r="AR28" s="654"/>
      <c r="AS28" s="654"/>
      <c r="AT28" s="654"/>
      <c r="AU28" s="654"/>
      <c r="AV28" s="654"/>
      <c r="AW28" s="654"/>
      <c r="AX28" s="654"/>
      <c r="AY28" s="654"/>
      <c r="AZ28" s="654"/>
      <c r="BA28" s="654"/>
      <c r="BB28" s="654"/>
      <c r="BC28" s="654"/>
      <c r="BD28" s="654"/>
      <c r="BE28" s="654"/>
      <c r="BF28" s="655"/>
      <c r="BG28" s="647"/>
      <c r="BH28" s="648"/>
      <c r="BI28" s="648"/>
      <c r="BJ28" s="648"/>
      <c r="BK28" s="648"/>
      <c r="BL28" s="648"/>
      <c r="BM28" s="648"/>
      <c r="BN28" s="649"/>
      <c r="BO28" s="703"/>
      <c r="BP28" s="703"/>
      <c r="BQ28" s="703"/>
      <c r="BR28" s="703"/>
      <c r="BS28" s="704"/>
      <c r="BT28" s="704"/>
      <c r="BU28" s="704"/>
      <c r="BV28" s="704"/>
      <c r="BW28" s="704"/>
      <c r="BX28" s="704"/>
      <c r="BY28" s="704"/>
      <c r="BZ28" s="704"/>
      <c r="CA28" s="704"/>
      <c r="CB28" s="745"/>
      <c r="CD28" s="685" t="s">
        <v>299</v>
      </c>
      <c r="CE28" s="682"/>
      <c r="CF28" s="682"/>
      <c r="CG28" s="682"/>
      <c r="CH28" s="682"/>
      <c r="CI28" s="682"/>
      <c r="CJ28" s="682"/>
      <c r="CK28" s="682"/>
      <c r="CL28" s="682"/>
      <c r="CM28" s="682"/>
      <c r="CN28" s="682"/>
      <c r="CO28" s="682"/>
      <c r="CP28" s="682"/>
      <c r="CQ28" s="683"/>
      <c r="CR28" s="647">
        <v>3103488</v>
      </c>
      <c r="CS28" s="648"/>
      <c r="CT28" s="648"/>
      <c r="CU28" s="648"/>
      <c r="CV28" s="648"/>
      <c r="CW28" s="648"/>
      <c r="CX28" s="648"/>
      <c r="CY28" s="649"/>
      <c r="CZ28" s="650">
        <v>13</v>
      </c>
      <c r="DA28" s="675"/>
      <c r="DB28" s="675"/>
      <c r="DC28" s="676"/>
      <c r="DD28" s="635">
        <v>3032273</v>
      </c>
      <c r="DE28" s="648"/>
      <c r="DF28" s="648"/>
      <c r="DG28" s="648"/>
      <c r="DH28" s="648"/>
      <c r="DI28" s="648"/>
      <c r="DJ28" s="648"/>
      <c r="DK28" s="649"/>
      <c r="DL28" s="635">
        <v>2693894</v>
      </c>
      <c r="DM28" s="648"/>
      <c r="DN28" s="648"/>
      <c r="DO28" s="648"/>
      <c r="DP28" s="648"/>
      <c r="DQ28" s="648"/>
      <c r="DR28" s="648"/>
      <c r="DS28" s="648"/>
      <c r="DT28" s="648"/>
      <c r="DU28" s="648"/>
      <c r="DV28" s="649"/>
      <c r="DW28" s="650">
        <v>17.899999999999999</v>
      </c>
      <c r="DX28" s="675"/>
      <c r="DY28" s="675"/>
      <c r="DZ28" s="675"/>
      <c r="EA28" s="675"/>
      <c r="EB28" s="675"/>
      <c r="EC28" s="677"/>
    </row>
    <row r="29" spans="2:133" ht="11.25" customHeight="1" x14ac:dyDescent="0.15">
      <c r="B29" s="644" t="s">
        <v>300</v>
      </c>
      <c r="C29" s="645"/>
      <c r="D29" s="645"/>
      <c r="E29" s="645"/>
      <c r="F29" s="645"/>
      <c r="G29" s="645"/>
      <c r="H29" s="645"/>
      <c r="I29" s="645"/>
      <c r="J29" s="645"/>
      <c r="K29" s="645"/>
      <c r="L29" s="645"/>
      <c r="M29" s="645"/>
      <c r="N29" s="645"/>
      <c r="O29" s="645"/>
      <c r="P29" s="645"/>
      <c r="Q29" s="646"/>
      <c r="R29" s="647">
        <v>1680740</v>
      </c>
      <c r="S29" s="648"/>
      <c r="T29" s="648"/>
      <c r="U29" s="648"/>
      <c r="V29" s="648"/>
      <c r="W29" s="648"/>
      <c r="X29" s="648"/>
      <c r="Y29" s="649"/>
      <c r="Z29" s="703">
        <v>6.9</v>
      </c>
      <c r="AA29" s="703"/>
      <c r="AB29" s="703"/>
      <c r="AC29" s="703"/>
      <c r="AD29" s="704" t="s">
        <v>123</v>
      </c>
      <c r="AE29" s="704"/>
      <c r="AF29" s="704"/>
      <c r="AG29" s="704"/>
      <c r="AH29" s="704"/>
      <c r="AI29" s="704"/>
      <c r="AJ29" s="704"/>
      <c r="AK29" s="704"/>
      <c r="AL29" s="650" t="s">
        <v>230</v>
      </c>
      <c r="AM29" s="651"/>
      <c r="AN29" s="651"/>
      <c r="AO29" s="705"/>
      <c r="AP29" s="715" t="s">
        <v>219</v>
      </c>
      <c r="AQ29" s="716"/>
      <c r="AR29" s="716"/>
      <c r="AS29" s="716"/>
      <c r="AT29" s="716"/>
      <c r="AU29" s="716"/>
      <c r="AV29" s="716"/>
      <c r="AW29" s="716"/>
      <c r="AX29" s="716"/>
      <c r="AY29" s="716"/>
      <c r="AZ29" s="716"/>
      <c r="BA29" s="716"/>
      <c r="BB29" s="716"/>
      <c r="BC29" s="716"/>
      <c r="BD29" s="716"/>
      <c r="BE29" s="716"/>
      <c r="BF29" s="717"/>
      <c r="BG29" s="715" t="s">
        <v>301</v>
      </c>
      <c r="BH29" s="743"/>
      <c r="BI29" s="743"/>
      <c r="BJ29" s="743"/>
      <c r="BK29" s="743"/>
      <c r="BL29" s="743"/>
      <c r="BM29" s="743"/>
      <c r="BN29" s="743"/>
      <c r="BO29" s="743"/>
      <c r="BP29" s="743"/>
      <c r="BQ29" s="744"/>
      <c r="BR29" s="715" t="s">
        <v>302</v>
      </c>
      <c r="BS29" s="743"/>
      <c r="BT29" s="743"/>
      <c r="BU29" s="743"/>
      <c r="BV29" s="743"/>
      <c r="BW29" s="743"/>
      <c r="BX29" s="743"/>
      <c r="BY29" s="743"/>
      <c r="BZ29" s="743"/>
      <c r="CA29" s="743"/>
      <c r="CB29" s="744"/>
      <c r="CD29" s="725" t="s">
        <v>303</v>
      </c>
      <c r="CE29" s="726"/>
      <c r="CF29" s="685" t="s">
        <v>64</v>
      </c>
      <c r="CG29" s="682"/>
      <c r="CH29" s="682"/>
      <c r="CI29" s="682"/>
      <c r="CJ29" s="682"/>
      <c r="CK29" s="682"/>
      <c r="CL29" s="682"/>
      <c r="CM29" s="682"/>
      <c r="CN29" s="682"/>
      <c r="CO29" s="682"/>
      <c r="CP29" s="682"/>
      <c r="CQ29" s="683"/>
      <c r="CR29" s="647">
        <v>3101302</v>
      </c>
      <c r="CS29" s="636"/>
      <c r="CT29" s="636"/>
      <c r="CU29" s="636"/>
      <c r="CV29" s="636"/>
      <c r="CW29" s="636"/>
      <c r="CX29" s="636"/>
      <c r="CY29" s="637"/>
      <c r="CZ29" s="650">
        <v>13</v>
      </c>
      <c r="DA29" s="675"/>
      <c r="DB29" s="675"/>
      <c r="DC29" s="676"/>
      <c r="DD29" s="635">
        <v>3030087</v>
      </c>
      <c r="DE29" s="636"/>
      <c r="DF29" s="636"/>
      <c r="DG29" s="636"/>
      <c r="DH29" s="636"/>
      <c r="DI29" s="636"/>
      <c r="DJ29" s="636"/>
      <c r="DK29" s="637"/>
      <c r="DL29" s="635">
        <v>2691708</v>
      </c>
      <c r="DM29" s="636"/>
      <c r="DN29" s="636"/>
      <c r="DO29" s="636"/>
      <c r="DP29" s="636"/>
      <c r="DQ29" s="636"/>
      <c r="DR29" s="636"/>
      <c r="DS29" s="636"/>
      <c r="DT29" s="636"/>
      <c r="DU29" s="636"/>
      <c r="DV29" s="637"/>
      <c r="DW29" s="650">
        <v>17.899999999999999</v>
      </c>
      <c r="DX29" s="675"/>
      <c r="DY29" s="675"/>
      <c r="DZ29" s="675"/>
      <c r="EA29" s="675"/>
      <c r="EB29" s="675"/>
      <c r="EC29" s="677"/>
    </row>
    <row r="30" spans="2:133" ht="11.25" customHeight="1" x14ac:dyDescent="0.15">
      <c r="B30" s="644" t="s">
        <v>304</v>
      </c>
      <c r="C30" s="645"/>
      <c r="D30" s="645"/>
      <c r="E30" s="645"/>
      <c r="F30" s="645"/>
      <c r="G30" s="645"/>
      <c r="H30" s="645"/>
      <c r="I30" s="645"/>
      <c r="J30" s="645"/>
      <c r="K30" s="645"/>
      <c r="L30" s="645"/>
      <c r="M30" s="645"/>
      <c r="N30" s="645"/>
      <c r="O30" s="645"/>
      <c r="P30" s="645"/>
      <c r="Q30" s="646"/>
      <c r="R30" s="647">
        <v>146057</v>
      </c>
      <c r="S30" s="648"/>
      <c r="T30" s="648"/>
      <c r="U30" s="648"/>
      <c r="V30" s="648"/>
      <c r="W30" s="648"/>
      <c r="X30" s="648"/>
      <c r="Y30" s="649"/>
      <c r="Z30" s="703">
        <v>0.6</v>
      </c>
      <c r="AA30" s="703"/>
      <c r="AB30" s="703"/>
      <c r="AC30" s="703"/>
      <c r="AD30" s="704">
        <v>64935</v>
      </c>
      <c r="AE30" s="704"/>
      <c r="AF30" s="704"/>
      <c r="AG30" s="704"/>
      <c r="AH30" s="704"/>
      <c r="AI30" s="704"/>
      <c r="AJ30" s="704"/>
      <c r="AK30" s="704"/>
      <c r="AL30" s="650">
        <v>0.5</v>
      </c>
      <c r="AM30" s="651"/>
      <c r="AN30" s="651"/>
      <c r="AO30" s="705"/>
      <c r="AP30" s="731" t="s">
        <v>305</v>
      </c>
      <c r="AQ30" s="732"/>
      <c r="AR30" s="732"/>
      <c r="AS30" s="732"/>
      <c r="AT30" s="737" t="s">
        <v>306</v>
      </c>
      <c r="AU30" s="210"/>
      <c r="AV30" s="210"/>
      <c r="AW30" s="210"/>
      <c r="AX30" s="740" t="s">
        <v>183</v>
      </c>
      <c r="AY30" s="741"/>
      <c r="AZ30" s="741"/>
      <c r="BA30" s="741"/>
      <c r="BB30" s="741"/>
      <c r="BC30" s="741"/>
      <c r="BD30" s="741"/>
      <c r="BE30" s="741"/>
      <c r="BF30" s="742"/>
      <c r="BG30" s="721">
        <v>98.4</v>
      </c>
      <c r="BH30" s="722"/>
      <c r="BI30" s="722"/>
      <c r="BJ30" s="722"/>
      <c r="BK30" s="722"/>
      <c r="BL30" s="722"/>
      <c r="BM30" s="723">
        <v>92.4</v>
      </c>
      <c r="BN30" s="722"/>
      <c r="BO30" s="722"/>
      <c r="BP30" s="722"/>
      <c r="BQ30" s="724"/>
      <c r="BR30" s="721">
        <v>98.4</v>
      </c>
      <c r="BS30" s="722"/>
      <c r="BT30" s="722"/>
      <c r="BU30" s="722"/>
      <c r="BV30" s="722"/>
      <c r="BW30" s="722"/>
      <c r="BX30" s="723">
        <v>92.1</v>
      </c>
      <c r="BY30" s="722"/>
      <c r="BZ30" s="722"/>
      <c r="CA30" s="722"/>
      <c r="CB30" s="724"/>
      <c r="CD30" s="727"/>
      <c r="CE30" s="728"/>
      <c r="CF30" s="685" t="s">
        <v>307</v>
      </c>
      <c r="CG30" s="682"/>
      <c r="CH30" s="682"/>
      <c r="CI30" s="682"/>
      <c r="CJ30" s="682"/>
      <c r="CK30" s="682"/>
      <c r="CL30" s="682"/>
      <c r="CM30" s="682"/>
      <c r="CN30" s="682"/>
      <c r="CO30" s="682"/>
      <c r="CP30" s="682"/>
      <c r="CQ30" s="683"/>
      <c r="CR30" s="647">
        <v>2848069</v>
      </c>
      <c r="CS30" s="648"/>
      <c r="CT30" s="648"/>
      <c r="CU30" s="648"/>
      <c r="CV30" s="648"/>
      <c r="CW30" s="648"/>
      <c r="CX30" s="648"/>
      <c r="CY30" s="649"/>
      <c r="CZ30" s="650">
        <v>11.9</v>
      </c>
      <c r="DA30" s="675"/>
      <c r="DB30" s="675"/>
      <c r="DC30" s="676"/>
      <c r="DD30" s="635">
        <v>2776854</v>
      </c>
      <c r="DE30" s="648"/>
      <c r="DF30" s="648"/>
      <c r="DG30" s="648"/>
      <c r="DH30" s="648"/>
      <c r="DI30" s="648"/>
      <c r="DJ30" s="648"/>
      <c r="DK30" s="649"/>
      <c r="DL30" s="635">
        <v>2439175</v>
      </c>
      <c r="DM30" s="648"/>
      <c r="DN30" s="648"/>
      <c r="DO30" s="648"/>
      <c r="DP30" s="648"/>
      <c r="DQ30" s="648"/>
      <c r="DR30" s="648"/>
      <c r="DS30" s="648"/>
      <c r="DT30" s="648"/>
      <c r="DU30" s="648"/>
      <c r="DV30" s="649"/>
      <c r="DW30" s="650">
        <v>16.2</v>
      </c>
      <c r="DX30" s="675"/>
      <c r="DY30" s="675"/>
      <c r="DZ30" s="675"/>
      <c r="EA30" s="675"/>
      <c r="EB30" s="675"/>
      <c r="EC30" s="677"/>
    </row>
    <row r="31" spans="2:133" ht="11.25" customHeight="1" x14ac:dyDescent="0.15">
      <c r="B31" s="644" t="s">
        <v>308</v>
      </c>
      <c r="C31" s="645"/>
      <c r="D31" s="645"/>
      <c r="E31" s="645"/>
      <c r="F31" s="645"/>
      <c r="G31" s="645"/>
      <c r="H31" s="645"/>
      <c r="I31" s="645"/>
      <c r="J31" s="645"/>
      <c r="K31" s="645"/>
      <c r="L31" s="645"/>
      <c r="M31" s="645"/>
      <c r="N31" s="645"/>
      <c r="O31" s="645"/>
      <c r="P31" s="645"/>
      <c r="Q31" s="646"/>
      <c r="R31" s="647">
        <v>117303</v>
      </c>
      <c r="S31" s="648"/>
      <c r="T31" s="648"/>
      <c r="U31" s="648"/>
      <c r="V31" s="648"/>
      <c r="W31" s="648"/>
      <c r="X31" s="648"/>
      <c r="Y31" s="649"/>
      <c r="Z31" s="703">
        <v>0.5</v>
      </c>
      <c r="AA31" s="703"/>
      <c r="AB31" s="703"/>
      <c r="AC31" s="703"/>
      <c r="AD31" s="704" t="s">
        <v>230</v>
      </c>
      <c r="AE31" s="704"/>
      <c r="AF31" s="704"/>
      <c r="AG31" s="704"/>
      <c r="AH31" s="704"/>
      <c r="AI31" s="704"/>
      <c r="AJ31" s="704"/>
      <c r="AK31" s="704"/>
      <c r="AL31" s="650" t="s">
        <v>123</v>
      </c>
      <c r="AM31" s="651"/>
      <c r="AN31" s="651"/>
      <c r="AO31" s="705"/>
      <c r="AP31" s="733"/>
      <c r="AQ31" s="734"/>
      <c r="AR31" s="734"/>
      <c r="AS31" s="734"/>
      <c r="AT31" s="738"/>
      <c r="AU31" s="209" t="s">
        <v>309</v>
      </c>
      <c r="AV31" s="209"/>
      <c r="AW31" s="209"/>
      <c r="AX31" s="644" t="s">
        <v>310</v>
      </c>
      <c r="AY31" s="645"/>
      <c r="AZ31" s="645"/>
      <c r="BA31" s="645"/>
      <c r="BB31" s="645"/>
      <c r="BC31" s="645"/>
      <c r="BD31" s="645"/>
      <c r="BE31" s="645"/>
      <c r="BF31" s="646"/>
      <c r="BG31" s="719">
        <v>98.7</v>
      </c>
      <c r="BH31" s="636"/>
      <c r="BI31" s="636"/>
      <c r="BJ31" s="636"/>
      <c r="BK31" s="636"/>
      <c r="BL31" s="636"/>
      <c r="BM31" s="651">
        <v>94.5</v>
      </c>
      <c r="BN31" s="720"/>
      <c r="BO31" s="720"/>
      <c r="BP31" s="720"/>
      <c r="BQ31" s="681"/>
      <c r="BR31" s="719">
        <v>98.7</v>
      </c>
      <c r="BS31" s="636"/>
      <c r="BT31" s="636"/>
      <c r="BU31" s="636"/>
      <c r="BV31" s="636"/>
      <c r="BW31" s="636"/>
      <c r="BX31" s="651">
        <v>94</v>
      </c>
      <c r="BY31" s="720"/>
      <c r="BZ31" s="720"/>
      <c r="CA31" s="720"/>
      <c r="CB31" s="681"/>
      <c r="CD31" s="727"/>
      <c r="CE31" s="728"/>
      <c r="CF31" s="685" t="s">
        <v>311</v>
      </c>
      <c r="CG31" s="682"/>
      <c r="CH31" s="682"/>
      <c r="CI31" s="682"/>
      <c r="CJ31" s="682"/>
      <c r="CK31" s="682"/>
      <c r="CL31" s="682"/>
      <c r="CM31" s="682"/>
      <c r="CN31" s="682"/>
      <c r="CO31" s="682"/>
      <c r="CP31" s="682"/>
      <c r="CQ31" s="683"/>
      <c r="CR31" s="647">
        <v>253233</v>
      </c>
      <c r="CS31" s="636"/>
      <c r="CT31" s="636"/>
      <c r="CU31" s="636"/>
      <c r="CV31" s="636"/>
      <c r="CW31" s="636"/>
      <c r="CX31" s="636"/>
      <c r="CY31" s="637"/>
      <c r="CZ31" s="650">
        <v>1.1000000000000001</v>
      </c>
      <c r="DA31" s="675"/>
      <c r="DB31" s="675"/>
      <c r="DC31" s="676"/>
      <c r="DD31" s="635">
        <v>253233</v>
      </c>
      <c r="DE31" s="636"/>
      <c r="DF31" s="636"/>
      <c r="DG31" s="636"/>
      <c r="DH31" s="636"/>
      <c r="DI31" s="636"/>
      <c r="DJ31" s="636"/>
      <c r="DK31" s="637"/>
      <c r="DL31" s="635">
        <v>252533</v>
      </c>
      <c r="DM31" s="636"/>
      <c r="DN31" s="636"/>
      <c r="DO31" s="636"/>
      <c r="DP31" s="636"/>
      <c r="DQ31" s="636"/>
      <c r="DR31" s="636"/>
      <c r="DS31" s="636"/>
      <c r="DT31" s="636"/>
      <c r="DU31" s="636"/>
      <c r="DV31" s="637"/>
      <c r="DW31" s="650">
        <v>1.7</v>
      </c>
      <c r="DX31" s="675"/>
      <c r="DY31" s="675"/>
      <c r="DZ31" s="675"/>
      <c r="EA31" s="675"/>
      <c r="EB31" s="675"/>
      <c r="EC31" s="677"/>
    </row>
    <row r="32" spans="2:133" ht="11.25" customHeight="1" x14ac:dyDescent="0.15">
      <c r="B32" s="644" t="s">
        <v>312</v>
      </c>
      <c r="C32" s="645"/>
      <c r="D32" s="645"/>
      <c r="E32" s="645"/>
      <c r="F32" s="645"/>
      <c r="G32" s="645"/>
      <c r="H32" s="645"/>
      <c r="I32" s="645"/>
      <c r="J32" s="645"/>
      <c r="K32" s="645"/>
      <c r="L32" s="645"/>
      <c r="M32" s="645"/>
      <c r="N32" s="645"/>
      <c r="O32" s="645"/>
      <c r="P32" s="645"/>
      <c r="Q32" s="646"/>
      <c r="R32" s="647">
        <v>132872</v>
      </c>
      <c r="S32" s="648"/>
      <c r="T32" s="648"/>
      <c r="U32" s="648"/>
      <c r="V32" s="648"/>
      <c r="W32" s="648"/>
      <c r="X32" s="648"/>
      <c r="Y32" s="649"/>
      <c r="Z32" s="703">
        <v>0.5</v>
      </c>
      <c r="AA32" s="703"/>
      <c r="AB32" s="703"/>
      <c r="AC32" s="703"/>
      <c r="AD32" s="704" t="s">
        <v>230</v>
      </c>
      <c r="AE32" s="704"/>
      <c r="AF32" s="704"/>
      <c r="AG32" s="704"/>
      <c r="AH32" s="704"/>
      <c r="AI32" s="704"/>
      <c r="AJ32" s="704"/>
      <c r="AK32" s="704"/>
      <c r="AL32" s="650" t="s">
        <v>123</v>
      </c>
      <c r="AM32" s="651"/>
      <c r="AN32" s="651"/>
      <c r="AO32" s="705"/>
      <c r="AP32" s="735"/>
      <c r="AQ32" s="736"/>
      <c r="AR32" s="736"/>
      <c r="AS32" s="736"/>
      <c r="AT32" s="739"/>
      <c r="AU32" s="211"/>
      <c r="AV32" s="211"/>
      <c r="AW32" s="211"/>
      <c r="AX32" s="653" t="s">
        <v>313</v>
      </c>
      <c r="AY32" s="654"/>
      <c r="AZ32" s="654"/>
      <c r="BA32" s="654"/>
      <c r="BB32" s="654"/>
      <c r="BC32" s="654"/>
      <c r="BD32" s="654"/>
      <c r="BE32" s="654"/>
      <c r="BF32" s="655"/>
      <c r="BG32" s="718">
        <v>98</v>
      </c>
      <c r="BH32" s="657"/>
      <c r="BI32" s="657"/>
      <c r="BJ32" s="657"/>
      <c r="BK32" s="657"/>
      <c r="BL32" s="657"/>
      <c r="BM32" s="701">
        <v>90.1</v>
      </c>
      <c r="BN32" s="657"/>
      <c r="BO32" s="657"/>
      <c r="BP32" s="657"/>
      <c r="BQ32" s="694"/>
      <c r="BR32" s="718">
        <v>98</v>
      </c>
      <c r="BS32" s="657"/>
      <c r="BT32" s="657"/>
      <c r="BU32" s="657"/>
      <c r="BV32" s="657"/>
      <c r="BW32" s="657"/>
      <c r="BX32" s="701">
        <v>89.6</v>
      </c>
      <c r="BY32" s="657"/>
      <c r="BZ32" s="657"/>
      <c r="CA32" s="657"/>
      <c r="CB32" s="694"/>
      <c r="CD32" s="729"/>
      <c r="CE32" s="730"/>
      <c r="CF32" s="685" t="s">
        <v>314</v>
      </c>
      <c r="CG32" s="682"/>
      <c r="CH32" s="682"/>
      <c r="CI32" s="682"/>
      <c r="CJ32" s="682"/>
      <c r="CK32" s="682"/>
      <c r="CL32" s="682"/>
      <c r="CM32" s="682"/>
      <c r="CN32" s="682"/>
      <c r="CO32" s="682"/>
      <c r="CP32" s="682"/>
      <c r="CQ32" s="683"/>
      <c r="CR32" s="647">
        <v>2186</v>
      </c>
      <c r="CS32" s="648"/>
      <c r="CT32" s="648"/>
      <c r="CU32" s="648"/>
      <c r="CV32" s="648"/>
      <c r="CW32" s="648"/>
      <c r="CX32" s="648"/>
      <c r="CY32" s="649"/>
      <c r="CZ32" s="650">
        <v>0</v>
      </c>
      <c r="DA32" s="675"/>
      <c r="DB32" s="675"/>
      <c r="DC32" s="676"/>
      <c r="DD32" s="635">
        <v>2186</v>
      </c>
      <c r="DE32" s="648"/>
      <c r="DF32" s="648"/>
      <c r="DG32" s="648"/>
      <c r="DH32" s="648"/>
      <c r="DI32" s="648"/>
      <c r="DJ32" s="648"/>
      <c r="DK32" s="649"/>
      <c r="DL32" s="635">
        <v>2186</v>
      </c>
      <c r="DM32" s="648"/>
      <c r="DN32" s="648"/>
      <c r="DO32" s="648"/>
      <c r="DP32" s="648"/>
      <c r="DQ32" s="648"/>
      <c r="DR32" s="648"/>
      <c r="DS32" s="648"/>
      <c r="DT32" s="648"/>
      <c r="DU32" s="648"/>
      <c r="DV32" s="649"/>
      <c r="DW32" s="650">
        <v>0</v>
      </c>
      <c r="DX32" s="675"/>
      <c r="DY32" s="675"/>
      <c r="DZ32" s="675"/>
      <c r="EA32" s="675"/>
      <c r="EB32" s="675"/>
      <c r="EC32" s="677"/>
    </row>
    <row r="33" spans="2:133" ht="11.25" customHeight="1" x14ac:dyDescent="0.15">
      <c r="B33" s="644" t="s">
        <v>315</v>
      </c>
      <c r="C33" s="645"/>
      <c r="D33" s="645"/>
      <c r="E33" s="645"/>
      <c r="F33" s="645"/>
      <c r="G33" s="645"/>
      <c r="H33" s="645"/>
      <c r="I33" s="645"/>
      <c r="J33" s="645"/>
      <c r="K33" s="645"/>
      <c r="L33" s="645"/>
      <c r="M33" s="645"/>
      <c r="N33" s="645"/>
      <c r="O33" s="645"/>
      <c r="P33" s="645"/>
      <c r="Q33" s="646"/>
      <c r="R33" s="647">
        <v>583998</v>
      </c>
      <c r="S33" s="648"/>
      <c r="T33" s="648"/>
      <c r="U33" s="648"/>
      <c r="V33" s="648"/>
      <c r="W33" s="648"/>
      <c r="X33" s="648"/>
      <c r="Y33" s="649"/>
      <c r="Z33" s="703">
        <v>2.4</v>
      </c>
      <c r="AA33" s="703"/>
      <c r="AB33" s="703"/>
      <c r="AC33" s="703"/>
      <c r="AD33" s="704" t="s">
        <v>123</v>
      </c>
      <c r="AE33" s="704"/>
      <c r="AF33" s="704"/>
      <c r="AG33" s="704"/>
      <c r="AH33" s="704"/>
      <c r="AI33" s="704"/>
      <c r="AJ33" s="704"/>
      <c r="AK33" s="704"/>
      <c r="AL33" s="650" t="s">
        <v>123</v>
      </c>
      <c r="AM33" s="651"/>
      <c r="AN33" s="651"/>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316</v>
      </c>
      <c r="CE33" s="682"/>
      <c r="CF33" s="682"/>
      <c r="CG33" s="682"/>
      <c r="CH33" s="682"/>
      <c r="CI33" s="682"/>
      <c r="CJ33" s="682"/>
      <c r="CK33" s="682"/>
      <c r="CL33" s="682"/>
      <c r="CM33" s="682"/>
      <c r="CN33" s="682"/>
      <c r="CO33" s="682"/>
      <c r="CP33" s="682"/>
      <c r="CQ33" s="683"/>
      <c r="CR33" s="647">
        <v>11005562</v>
      </c>
      <c r="CS33" s="636"/>
      <c r="CT33" s="636"/>
      <c r="CU33" s="636"/>
      <c r="CV33" s="636"/>
      <c r="CW33" s="636"/>
      <c r="CX33" s="636"/>
      <c r="CY33" s="637"/>
      <c r="CZ33" s="650">
        <v>46</v>
      </c>
      <c r="DA33" s="675"/>
      <c r="DB33" s="675"/>
      <c r="DC33" s="676"/>
      <c r="DD33" s="635">
        <v>8486105</v>
      </c>
      <c r="DE33" s="636"/>
      <c r="DF33" s="636"/>
      <c r="DG33" s="636"/>
      <c r="DH33" s="636"/>
      <c r="DI33" s="636"/>
      <c r="DJ33" s="636"/>
      <c r="DK33" s="637"/>
      <c r="DL33" s="635">
        <v>6749600</v>
      </c>
      <c r="DM33" s="636"/>
      <c r="DN33" s="636"/>
      <c r="DO33" s="636"/>
      <c r="DP33" s="636"/>
      <c r="DQ33" s="636"/>
      <c r="DR33" s="636"/>
      <c r="DS33" s="636"/>
      <c r="DT33" s="636"/>
      <c r="DU33" s="636"/>
      <c r="DV33" s="637"/>
      <c r="DW33" s="650">
        <v>44.9</v>
      </c>
      <c r="DX33" s="675"/>
      <c r="DY33" s="675"/>
      <c r="DZ33" s="675"/>
      <c r="EA33" s="675"/>
      <c r="EB33" s="675"/>
      <c r="EC33" s="677"/>
    </row>
    <row r="34" spans="2:133" ht="11.25" customHeight="1" x14ac:dyDescent="0.15">
      <c r="B34" s="644" t="s">
        <v>317</v>
      </c>
      <c r="C34" s="645"/>
      <c r="D34" s="645"/>
      <c r="E34" s="645"/>
      <c r="F34" s="645"/>
      <c r="G34" s="645"/>
      <c r="H34" s="645"/>
      <c r="I34" s="645"/>
      <c r="J34" s="645"/>
      <c r="K34" s="645"/>
      <c r="L34" s="645"/>
      <c r="M34" s="645"/>
      <c r="N34" s="645"/>
      <c r="O34" s="645"/>
      <c r="P34" s="645"/>
      <c r="Q34" s="646"/>
      <c r="R34" s="647">
        <v>643927</v>
      </c>
      <c r="S34" s="648"/>
      <c r="T34" s="648"/>
      <c r="U34" s="648"/>
      <c r="V34" s="648"/>
      <c r="W34" s="648"/>
      <c r="X34" s="648"/>
      <c r="Y34" s="649"/>
      <c r="Z34" s="703">
        <v>2.6</v>
      </c>
      <c r="AA34" s="703"/>
      <c r="AB34" s="703"/>
      <c r="AC34" s="703"/>
      <c r="AD34" s="704">
        <v>2749</v>
      </c>
      <c r="AE34" s="704"/>
      <c r="AF34" s="704"/>
      <c r="AG34" s="704"/>
      <c r="AH34" s="704"/>
      <c r="AI34" s="704"/>
      <c r="AJ34" s="704"/>
      <c r="AK34" s="704"/>
      <c r="AL34" s="650">
        <v>0</v>
      </c>
      <c r="AM34" s="651"/>
      <c r="AN34" s="651"/>
      <c r="AO34" s="705"/>
      <c r="AP34" s="214"/>
      <c r="AQ34" s="715" t="s">
        <v>318</v>
      </c>
      <c r="AR34" s="716"/>
      <c r="AS34" s="716"/>
      <c r="AT34" s="716"/>
      <c r="AU34" s="716"/>
      <c r="AV34" s="716"/>
      <c r="AW34" s="716"/>
      <c r="AX34" s="716"/>
      <c r="AY34" s="716"/>
      <c r="AZ34" s="716"/>
      <c r="BA34" s="716"/>
      <c r="BB34" s="716"/>
      <c r="BC34" s="716"/>
      <c r="BD34" s="716"/>
      <c r="BE34" s="716"/>
      <c r="BF34" s="717"/>
      <c r="BG34" s="715" t="s">
        <v>319</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320</v>
      </c>
      <c r="CE34" s="682"/>
      <c r="CF34" s="682"/>
      <c r="CG34" s="682"/>
      <c r="CH34" s="682"/>
      <c r="CI34" s="682"/>
      <c r="CJ34" s="682"/>
      <c r="CK34" s="682"/>
      <c r="CL34" s="682"/>
      <c r="CM34" s="682"/>
      <c r="CN34" s="682"/>
      <c r="CO34" s="682"/>
      <c r="CP34" s="682"/>
      <c r="CQ34" s="683"/>
      <c r="CR34" s="647">
        <v>2987358</v>
      </c>
      <c r="CS34" s="648"/>
      <c r="CT34" s="648"/>
      <c r="CU34" s="648"/>
      <c r="CV34" s="648"/>
      <c r="CW34" s="648"/>
      <c r="CX34" s="648"/>
      <c r="CY34" s="649"/>
      <c r="CZ34" s="650">
        <v>12.5</v>
      </c>
      <c r="DA34" s="675"/>
      <c r="DB34" s="675"/>
      <c r="DC34" s="676"/>
      <c r="DD34" s="635">
        <v>2079609</v>
      </c>
      <c r="DE34" s="648"/>
      <c r="DF34" s="648"/>
      <c r="DG34" s="648"/>
      <c r="DH34" s="648"/>
      <c r="DI34" s="648"/>
      <c r="DJ34" s="648"/>
      <c r="DK34" s="649"/>
      <c r="DL34" s="635">
        <v>1697807</v>
      </c>
      <c r="DM34" s="648"/>
      <c r="DN34" s="648"/>
      <c r="DO34" s="648"/>
      <c r="DP34" s="648"/>
      <c r="DQ34" s="648"/>
      <c r="DR34" s="648"/>
      <c r="DS34" s="648"/>
      <c r="DT34" s="648"/>
      <c r="DU34" s="648"/>
      <c r="DV34" s="649"/>
      <c r="DW34" s="650">
        <v>11.3</v>
      </c>
      <c r="DX34" s="675"/>
      <c r="DY34" s="675"/>
      <c r="DZ34" s="675"/>
      <c r="EA34" s="675"/>
      <c r="EB34" s="675"/>
      <c r="EC34" s="677"/>
    </row>
    <row r="35" spans="2:133" ht="11.25" customHeight="1" x14ac:dyDescent="0.15">
      <c r="B35" s="644" t="s">
        <v>321</v>
      </c>
      <c r="C35" s="645"/>
      <c r="D35" s="645"/>
      <c r="E35" s="645"/>
      <c r="F35" s="645"/>
      <c r="G35" s="645"/>
      <c r="H35" s="645"/>
      <c r="I35" s="645"/>
      <c r="J35" s="645"/>
      <c r="K35" s="645"/>
      <c r="L35" s="645"/>
      <c r="M35" s="645"/>
      <c r="N35" s="645"/>
      <c r="O35" s="645"/>
      <c r="P35" s="645"/>
      <c r="Q35" s="646"/>
      <c r="R35" s="647">
        <v>3096442</v>
      </c>
      <c r="S35" s="648"/>
      <c r="T35" s="648"/>
      <c r="U35" s="648"/>
      <c r="V35" s="648"/>
      <c r="W35" s="648"/>
      <c r="X35" s="648"/>
      <c r="Y35" s="649"/>
      <c r="Z35" s="703">
        <v>12.7</v>
      </c>
      <c r="AA35" s="703"/>
      <c r="AB35" s="703"/>
      <c r="AC35" s="703"/>
      <c r="AD35" s="704" t="s">
        <v>230</v>
      </c>
      <c r="AE35" s="704"/>
      <c r="AF35" s="704"/>
      <c r="AG35" s="704"/>
      <c r="AH35" s="704"/>
      <c r="AI35" s="704"/>
      <c r="AJ35" s="704"/>
      <c r="AK35" s="704"/>
      <c r="AL35" s="650" t="s">
        <v>123</v>
      </c>
      <c r="AM35" s="651"/>
      <c r="AN35" s="651"/>
      <c r="AO35" s="705"/>
      <c r="AP35" s="214"/>
      <c r="AQ35" s="709" t="s">
        <v>322</v>
      </c>
      <c r="AR35" s="710"/>
      <c r="AS35" s="710"/>
      <c r="AT35" s="710"/>
      <c r="AU35" s="710"/>
      <c r="AV35" s="710"/>
      <c r="AW35" s="710"/>
      <c r="AX35" s="710"/>
      <c r="AY35" s="711"/>
      <c r="AZ35" s="706">
        <v>4506961</v>
      </c>
      <c r="BA35" s="707"/>
      <c r="BB35" s="707"/>
      <c r="BC35" s="707"/>
      <c r="BD35" s="707"/>
      <c r="BE35" s="707"/>
      <c r="BF35" s="708"/>
      <c r="BG35" s="712" t="s">
        <v>323</v>
      </c>
      <c r="BH35" s="713"/>
      <c r="BI35" s="713"/>
      <c r="BJ35" s="713"/>
      <c r="BK35" s="713"/>
      <c r="BL35" s="713"/>
      <c r="BM35" s="713"/>
      <c r="BN35" s="713"/>
      <c r="BO35" s="713"/>
      <c r="BP35" s="713"/>
      <c r="BQ35" s="713"/>
      <c r="BR35" s="713"/>
      <c r="BS35" s="713"/>
      <c r="BT35" s="713"/>
      <c r="BU35" s="714"/>
      <c r="BV35" s="706">
        <v>173487</v>
      </c>
      <c r="BW35" s="707"/>
      <c r="BX35" s="707"/>
      <c r="BY35" s="707"/>
      <c r="BZ35" s="707"/>
      <c r="CA35" s="707"/>
      <c r="CB35" s="708"/>
      <c r="CD35" s="685" t="s">
        <v>324</v>
      </c>
      <c r="CE35" s="682"/>
      <c r="CF35" s="682"/>
      <c r="CG35" s="682"/>
      <c r="CH35" s="682"/>
      <c r="CI35" s="682"/>
      <c r="CJ35" s="682"/>
      <c r="CK35" s="682"/>
      <c r="CL35" s="682"/>
      <c r="CM35" s="682"/>
      <c r="CN35" s="682"/>
      <c r="CO35" s="682"/>
      <c r="CP35" s="682"/>
      <c r="CQ35" s="683"/>
      <c r="CR35" s="647">
        <v>155280</v>
      </c>
      <c r="CS35" s="636"/>
      <c r="CT35" s="636"/>
      <c r="CU35" s="636"/>
      <c r="CV35" s="636"/>
      <c r="CW35" s="636"/>
      <c r="CX35" s="636"/>
      <c r="CY35" s="637"/>
      <c r="CZ35" s="650">
        <v>0.6</v>
      </c>
      <c r="DA35" s="675"/>
      <c r="DB35" s="675"/>
      <c r="DC35" s="676"/>
      <c r="DD35" s="635">
        <v>98751</v>
      </c>
      <c r="DE35" s="636"/>
      <c r="DF35" s="636"/>
      <c r="DG35" s="636"/>
      <c r="DH35" s="636"/>
      <c r="DI35" s="636"/>
      <c r="DJ35" s="636"/>
      <c r="DK35" s="637"/>
      <c r="DL35" s="635">
        <v>98493</v>
      </c>
      <c r="DM35" s="636"/>
      <c r="DN35" s="636"/>
      <c r="DO35" s="636"/>
      <c r="DP35" s="636"/>
      <c r="DQ35" s="636"/>
      <c r="DR35" s="636"/>
      <c r="DS35" s="636"/>
      <c r="DT35" s="636"/>
      <c r="DU35" s="636"/>
      <c r="DV35" s="637"/>
      <c r="DW35" s="650">
        <v>0.7</v>
      </c>
      <c r="DX35" s="675"/>
      <c r="DY35" s="675"/>
      <c r="DZ35" s="675"/>
      <c r="EA35" s="675"/>
      <c r="EB35" s="675"/>
      <c r="EC35" s="677"/>
    </row>
    <row r="36" spans="2:133" ht="11.25" customHeight="1" x14ac:dyDescent="0.15">
      <c r="B36" s="644" t="s">
        <v>325</v>
      </c>
      <c r="C36" s="645"/>
      <c r="D36" s="645"/>
      <c r="E36" s="645"/>
      <c r="F36" s="645"/>
      <c r="G36" s="645"/>
      <c r="H36" s="645"/>
      <c r="I36" s="645"/>
      <c r="J36" s="645"/>
      <c r="K36" s="645"/>
      <c r="L36" s="645"/>
      <c r="M36" s="645"/>
      <c r="N36" s="645"/>
      <c r="O36" s="645"/>
      <c r="P36" s="645"/>
      <c r="Q36" s="646"/>
      <c r="R36" s="647" t="s">
        <v>123</v>
      </c>
      <c r="S36" s="648"/>
      <c r="T36" s="648"/>
      <c r="U36" s="648"/>
      <c r="V36" s="648"/>
      <c r="W36" s="648"/>
      <c r="X36" s="648"/>
      <c r="Y36" s="649"/>
      <c r="Z36" s="703" t="s">
        <v>230</v>
      </c>
      <c r="AA36" s="703"/>
      <c r="AB36" s="703"/>
      <c r="AC36" s="703"/>
      <c r="AD36" s="704" t="s">
        <v>230</v>
      </c>
      <c r="AE36" s="704"/>
      <c r="AF36" s="704"/>
      <c r="AG36" s="704"/>
      <c r="AH36" s="704"/>
      <c r="AI36" s="704"/>
      <c r="AJ36" s="704"/>
      <c r="AK36" s="704"/>
      <c r="AL36" s="650" t="s">
        <v>123</v>
      </c>
      <c r="AM36" s="651"/>
      <c r="AN36" s="651"/>
      <c r="AO36" s="705"/>
      <c r="AQ36" s="678" t="s">
        <v>326</v>
      </c>
      <c r="AR36" s="679"/>
      <c r="AS36" s="679"/>
      <c r="AT36" s="679"/>
      <c r="AU36" s="679"/>
      <c r="AV36" s="679"/>
      <c r="AW36" s="679"/>
      <c r="AX36" s="679"/>
      <c r="AY36" s="680"/>
      <c r="AZ36" s="647">
        <v>1529313</v>
      </c>
      <c r="BA36" s="648"/>
      <c r="BB36" s="648"/>
      <c r="BC36" s="648"/>
      <c r="BD36" s="636"/>
      <c r="BE36" s="636"/>
      <c r="BF36" s="681"/>
      <c r="BG36" s="685" t="s">
        <v>327</v>
      </c>
      <c r="BH36" s="682"/>
      <c r="BI36" s="682"/>
      <c r="BJ36" s="682"/>
      <c r="BK36" s="682"/>
      <c r="BL36" s="682"/>
      <c r="BM36" s="682"/>
      <c r="BN36" s="682"/>
      <c r="BO36" s="682"/>
      <c r="BP36" s="682"/>
      <c r="BQ36" s="682"/>
      <c r="BR36" s="682"/>
      <c r="BS36" s="682"/>
      <c r="BT36" s="682"/>
      <c r="BU36" s="683"/>
      <c r="BV36" s="647">
        <v>126870</v>
      </c>
      <c r="BW36" s="648"/>
      <c r="BX36" s="648"/>
      <c r="BY36" s="648"/>
      <c r="BZ36" s="648"/>
      <c r="CA36" s="648"/>
      <c r="CB36" s="684"/>
      <c r="CD36" s="685" t="s">
        <v>328</v>
      </c>
      <c r="CE36" s="682"/>
      <c r="CF36" s="682"/>
      <c r="CG36" s="682"/>
      <c r="CH36" s="682"/>
      <c r="CI36" s="682"/>
      <c r="CJ36" s="682"/>
      <c r="CK36" s="682"/>
      <c r="CL36" s="682"/>
      <c r="CM36" s="682"/>
      <c r="CN36" s="682"/>
      <c r="CO36" s="682"/>
      <c r="CP36" s="682"/>
      <c r="CQ36" s="683"/>
      <c r="CR36" s="647">
        <v>4168068</v>
      </c>
      <c r="CS36" s="648"/>
      <c r="CT36" s="648"/>
      <c r="CU36" s="648"/>
      <c r="CV36" s="648"/>
      <c r="CW36" s="648"/>
      <c r="CX36" s="648"/>
      <c r="CY36" s="649"/>
      <c r="CZ36" s="650">
        <v>17.399999999999999</v>
      </c>
      <c r="DA36" s="675"/>
      <c r="DB36" s="675"/>
      <c r="DC36" s="676"/>
      <c r="DD36" s="635">
        <v>3357565</v>
      </c>
      <c r="DE36" s="648"/>
      <c r="DF36" s="648"/>
      <c r="DG36" s="648"/>
      <c r="DH36" s="648"/>
      <c r="DI36" s="648"/>
      <c r="DJ36" s="648"/>
      <c r="DK36" s="649"/>
      <c r="DL36" s="635">
        <v>2371883</v>
      </c>
      <c r="DM36" s="648"/>
      <c r="DN36" s="648"/>
      <c r="DO36" s="648"/>
      <c r="DP36" s="648"/>
      <c r="DQ36" s="648"/>
      <c r="DR36" s="648"/>
      <c r="DS36" s="648"/>
      <c r="DT36" s="648"/>
      <c r="DU36" s="648"/>
      <c r="DV36" s="649"/>
      <c r="DW36" s="650">
        <v>15.8</v>
      </c>
      <c r="DX36" s="675"/>
      <c r="DY36" s="675"/>
      <c r="DZ36" s="675"/>
      <c r="EA36" s="675"/>
      <c r="EB36" s="675"/>
      <c r="EC36" s="677"/>
    </row>
    <row r="37" spans="2:133" ht="11.25" customHeight="1" x14ac:dyDescent="0.15">
      <c r="B37" s="644" t="s">
        <v>329</v>
      </c>
      <c r="C37" s="645"/>
      <c r="D37" s="645"/>
      <c r="E37" s="645"/>
      <c r="F37" s="645"/>
      <c r="G37" s="645"/>
      <c r="H37" s="645"/>
      <c r="I37" s="645"/>
      <c r="J37" s="645"/>
      <c r="K37" s="645"/>
      <c r="L37" s="645"/>
      <c r="M37" s="645"/>
      <c r="N37" s="645"/>
      <c r="O37" s="645"/>
      <c r="P37" s="645"/>
      <c r="Q37" s="646"/>
      <c r="R37" s="647">
        <v>696825</v>
      </c>
      <c r="S37" s="648"/>
      <c r="T37" s="648"/>
      <c r="U37" s="648"/>
      <c r="V37" s="648"/>
      <c r="W37" s="648"/>
      <c r="X37" s="648"/>
      <c r="Y37" s="649"/>
      <c r="Z37" s="703">
        <v>2.9</v>
      </c>
      <c r="AA37" s="703"/>
      <c r="AB37" s="703"/>
      <c r="AC37" s="703"/>
      <c r="AD37" s="704" t="s">
        <v>123</v>
      </c>
      <c r="AE37" s="704"/>
      <c r="AF37" s="704"/>
      <c r="AG37" s="704"/>
      <c r="AH37" s="704"/>
      <c r="AI37" s="704"/>
      <c r="AJ37" s="704"/>
      <c r="AK37" s="704"/>
      <c r="AL37" s="650" t="s">
        <v>123</v>
      </c>
      <c r="AM37" s="651"/>
      <c r="AN37" s="651"/>
      <c r="AO37" s="705"/>
      <c r="AQ37" s="678" t="s">
        <v>330</v>
      </c>
      <c r="AR37" s="679"/>
      <c r="AS37" s="679"/>
      <c r="AT37" s="679"/>
      <c r="AU37" s="679"/>
      <c r="AV37" s="679"/>
      <c r="AW37" s="679"/>
      <c r="AX37" s="679"/>
      <c r="AY37" s="680"/>
      <c r="AZ37" s="647">
        <v>633432</v>
      </c>
      <c r="BA37" s="648"/>
      <c r="BB37" s="648"/>
      <c r="BC37" s="648"/>
      <c r="BD37" s="636"/>
      <c r="BE37" s="636"/>
      <c r="BF37" s="681"/>
      <c r="BG37" s="685" t="s">
        <v>331</v>
      </c>
      <c r="BH37" s="682"/>
      <c r="BI37" s="682"/>
      <c r="BJ37" s="682"/>
      <c r="BK37" s="682"/>
      <c r="BL37" s="682"/>
      <c r="BM37" s="682"/>
      <c r="BN37" s="682"/>
      <c r="BO37" s="682"/>
      <c r="BP37" s="682"/>
      <c r="BQ37" s="682"/>
      <c r="BR37" s="682"/>
      <c r="BS37" s="682"/>
      <c r="BT37" s="682"/>
      <c r="BU37" s="683"/>
      <c r="BV37" s="647">
        <v>5344</v>
      </c>
      <c r="BW37" s="648"/>
      <c r="BX37" s="648"/>
      <c r="BY37" s="648"/>
      <c r="BZ37" s="648"/>
      <c r="CA37" s="648"/>
      <c r="CB37" s="684"/>
      <c r="CD37" s="685" t="s">
        <v>332</v>
      </c>
      <c r="CE37" s="682"/>
      <c r="CF37" s="682"/>
      <c r="CG37" s="682"/>
      <c r="CH37" s="682"/>
      <c r="CI37" s="682"/>
      <c r="CJ37" s="682"/>
      <c r="CK37" s="682"/>
      <c r="CL37" s="682"/>
      <c r="CM37" s="682"/>
      <c r="CN37" s="682"/>
      <c r="CO37" s="682"/>
      <c r="CP37" s="682"/>
      <c r="CQ37" s="683"/>
      <c r="CR37" s="647">
        <v>1128812</v>
      </c>
      <c r="CS37" s="636"/>
      <c r="CT37" s="636"/>
      <c r="CU37" s="636"/>
      <c r="CV37" s="636"/>
      <c r="CW37" s="636"/>
      <c r="CX37" s="636"/>
      <c r="CY37" s="637"/>
      <c r="CZ37" s="650">
        <v>4.7</v>
      </c>
      <c r="DA37" s="675"/>
      <c r="DB37" s="675"/>
      <c r="DC37" s="676"/>
      <c r="DD37" s="635">
        <v>1074870</v>
      </c>
      <c r="DE37" s="636"/>
      <c r="DF37" s="636"/>
      <c r="DG37" s="636"/>
      <c r="DH37" s="636"/>
      <c r="DI37" s="636"/>
      <c r="DJ37" s="636"/>
      <c r="DK37" s="637"/>
      <c r="DL37" s="635">
        <v>1074775</v>
      </c>
      <c r="DM37" s="636"/>
      <c r="DN37" s="636"/>
      <c r="DO37" s="636"/>
      <c r="DP37" s="636"/>
      <c r="DQ37" s="636"/>
      <c r="DR37" s="636"/>
      <c r="DS37" s="636"/>
      <c r="DT37" s="636"/>
      <c r="DU37" s="636"/>
      <c r="DV37" s="637"/>
      <c r="DW37" s="650">
        <v>7.1</v>
      </c>
      <c r="DX37" s="675"/>
      <c r="DY37" s="675"/>
      <c r="DZ37" s="675"/>
      <c r="EA37" s="675"/>
      <c r="EB37" s="675"/>
      <c r="EC37" s="677"/>
    </row>
    <row r="38" spans="2:133" ht="11.25" customHeight="1" x14ac:dyDescent="0.15">
      <c r="B38" s="653" t="s">
        <v>333</v>
      </c>
      <c r="C38" s="654"/>
      <c r="D38" s="654"/>
      <c r="E38" s="654"/>
      <c r="F38" s="654"/>
      <c r="G38" s="654"/>
      <c r="H38" s="654"/>
      <c r="I38" s="654"/>
      <c r="J38" s="654"/>
      <c r="K38" s="654"/>
      <c r="L38" s="654"/>
      <c r="M38" s="654"/>
      <c r="N38" s="654"/>
      <c r="O38" s="654"/>
      <c r="P38" s="654"/>
      <c r="Q38" s="655"/>
      <c r="R38" s="656">
        <v>24420769</v>
      </c>
      <c r="S38" s="693"/>
      <c r="T38" s="693"/>
      <c r="U38" s="693"/>
      <c r="V38" s="693"/>
      <c r="W38" s="693"/>
      <c r="X38" s="693"/>
      <c r="Y38" s="698"/>
      <c r="Z38" s="699">
        <v>100</v>
      </c>
      <c r="AA38" s="699"/>
      <c r="AB38" s="699"/>
      <c r="AC38" s="699"/>
      <c r="AD38" s="700">
        <v>14347455</v>
      </c>
      <c r="AE38" s="700"/>
      <c r="AF38" s="700"/>
      <c r="AG38" s="700"/>
      <c r="AH38" s="700"/>
      <c r="AI38" s="700"/>
      <c r="AJ38" s="700"/>
      <c r="AK38" s="700"/>
      <c r="AL38" s="659">
        <v>100</v>
      </c>
      <c r="AM38" s="701"/>
      <c r="AN38" s="701"/>
      <c r="AO38" s="702"/>
      <c r="AQ38" s="678" t="s">
        <v>334</v>
      </c>
      <c r="AR38" s="679"/>
      <c r="AS38" s="679"/>
      <c r="AT38" s="679"/>
      <c r="AU38" s="679"/>
      <c r="AV38" s="679"/>
      <c r="AW38" s="679"/>
      <c r="AX38" s="679"/>
      <c r="AY38" s="680"/>
      <c r="AZ38" s="647">
        <v>614852</v>
      </c>
      <c r="BA38" s="648"/>
      <c r="BB38" s="648"/>
      <c r="BC38" s="648"/>
      <c r="BD38" s="636"/>
      <c r="BE38" s="636"/>
      <c r="BF38" s="681"/>
      <c r="BG38" s="685" t="s">
        <v>335</v>
      </c>
      <c r="BH38" s="682"/>
      <c r="BI38" s="682"/>
      <c r="BJ38" s="682"/>
      <c r="BK38" s="682"/>
      <c r="BL38" s="682"/>
      <c r="BM38" s="682"/>
      <c r="BN38" s="682"/>
      <c r="BO38" s="682"/>
      <c r="BP38" s="682"/>
      <c r="BQ38" s="682"/>
      <c r="BR38" s="682"/>
      <c r="BS38" s="682"/>
      <c r="BT38" s="682"/>
      <c r="BU38" s="683"/>
      <c r="BV38" s="647">
        <v>9271</v>
      </c>
      <c r="BW38" s="648"/>
      <c r="BX38" s="648"/>
      <c r="BY38" s="648"/>
      <c r="BZ38" s="648"/>
      <c r="CA38" s="648"/>
      <c r="CB38" s="684"/>
      <c r="CD38" s="685" t="s">
        <v>336</v>
      </c>
      <c r="CE38" s="682"/>
      <c r="CF38" s="682"/>
      <c r="CG38" s="682"/>
      <c r="CH38" s="682"/>
      <c r="CI38" s="682"/>
      <c r="CJ38" s="682"/>
      <c r="CK38" s="682"/>
      <c r="CL38" s="682"/>
      <c r="CM38" s="682"/>
      <c r="CN38" s="682"/>
      <c r="CO38" s="682"/>
      <c r="CP38" s="682"/>
      <c r="CQ38" s="683"/>
      <c r="CR38" s="647">
        <v>3233037</v>
      </c>
      <c r="CS38" s="648"/>
      <c r="CT38" s="648"/>
      <c r="CU38" s="648"/>
      <c r="CV38" s="648"/>
      <c r="CW38" s="648"/>
      <c r="CX38" s="648"/>
      <c r="CY38" s="649"/>
      <c r="CZ38" s="650">
        <v>13.5</v>
      </c>
      <c r="DA38" s="675"/>
      <c r="DB38" s="675"/>
      <c r="DC38" s="676"/>
      <c r="DD38" s="635">
        <v>2946475</v>
      </c>
      <c r="DE38" s="648"/>
      <c r="DF38" s="648"/>
      <c r="DG38" s="648"/>
      <c r="DH38" s="648"/>
      <c r="DI38" s="648"/>
      <c r="DJ38" s="648"/>
      <c r="DK38" s="649"/>
      <c r="DL38" s="635">
        <v>2581417</v>
      </c>
      <c r="DM38" s="648"/>
      <c r="DN38" s="648"/>
      <c r="DO38" s="648"/>
      <c r="DP38" s="648"/>
      <c r="DQ38" s="648"/>
      <c r="DR38" s="648"/>
      <c r="DS38" s="648"/>
      <c r="DT38" s="648"/>
      <c r="DU38" s="648"/>
      <c r="DV38" s="649"/>
      <c r="DW38" s="650">
        <v>17.2</v>
      </c>
      <c r="DX38" s="675"/>
      <c r="DY38" s="675"/>
      <c r="DZ38" s="675"/>
      <c r="EA38" s="675"/>
      <c r="EB38" s="675"/>
      <c r="EC38" s="677"/>
    </row>
    <row r="39" spans="2:133" ht="11.25" customHeight="1" x14ac:dyDescent="0.15">
      <c r="AQ39" s="678" t="s">
        <v>337</v>
      </c>
      <c r="AR39" s="679"/>
      <c r="AS39" s="679"/>
      <c r="AT39" s="679"/>
      <c r="AU39" s="679"/>
      <c r="AV39" s="679"/>
      <c r="AW39" s="679"/>
      <c r="AX39" s="679"/>
      <c r="AY39" s="680"/>
      <c r="AZ39" s="647">
        <v>6000</v>
      </c>
      <c r="BA39" s="648"/>
      <c r="BB39" s="648"/>
      <c r="BC39" s="648"/>
      <c r="BD39" s="636"/>
      <c r="BE39" s="636"/>
      <c r="BF39" s="681"/>
      <c r="BG39" s="686" t="s">
        <v>338</v>
      </c>
      <c r="BH39" s="687"/>
      <c r="BI39" s="687"/>
      <c r="BJ39" s="687"/>
      <c r="BK39" s="687"/>
      <c r="BL39" s="215"/>
      <c r="BM39" s="682" t="s">
        <v>339</v>
      </c>
      <c r="BN39" s="682"/>
      <c r="BO39" s="682"/>
      <c r="BP39" s="682"/>
      <c r="BQ39" s="682"/>
      <c r="BR39" s="682"/>
      <c r="BS39" s="682"/>
      <c r="BT39" s="682"/>
      <c r="BU39" s="683"/>
      <c r="BV39" s="647">
        <v>105</v>
      </c>
      <c r="BW39" s="648"/>
      <c r="BX39" s="648"/>
      <c r="BY39" s="648"/>
      <c r="BZ39" s="648"/>
      <c r="CA39" s="648"/>
      <c r="CB39" s="684"/>
      <c r="CD39" s="685" t="s">
        <v>340</v>
      </c>
      <c r="CE39" s="682"/>
      <c r="CF39" s="682"/>
      <c r="CG39" s="682"/>
      <c r="CH39" s="682"/>
      <c r="CI39" s="682"/>
      <c r="CJ39" s="682"/>
      <c r="CK39" s="682"/>
      <c r="CL39" s="682"/>
      <c r="CM39" s="682"/>
      <c r="CN39" s="682"/>
      <c r="CO39" s="682"/>
      <c r="CP39" s="682"/>
      <c r="CQ39" s="683"/>
      <c r="CR39" s="647">
        <v>126819</v>
      </c>
      <c r="CS39" s="636"/>
      <c r="CT39" s="636"/>
      <c r="CU39" s="636"/>
      <c r="CV39" s="636"/>
      <c r="CW39" s="636"/>
      <c r="CX39" s="636"/>
      <c r="CY39" s="637"/>
      <c r="CZ39" s="650">
        <v>0.5</v>
      </c>
      <c r="DA39" s="675"/>
      <c r="DB39" s="675"/>
      <c r="DC39" s="676"/>
      <c r="DD39" s="635">
        <v>3705</v>
      </c>
      <c r="DE39" s="636"/>
      <c r="DF39" s="636"/>
      <c r="DG39" s="636"/>
      <c r="DH39" s="636"/>
      <c r="DI39" s="636"/>
      <c r="DJ39" s="636"/>
      <c r="DK39" s="637"/>
      <c r="DL39" s="635" t="s">
        <v>230</v>
      </c>
      <c r="DM39" s="636"/>
      <c r="DN39" s="636"/>
      <c r="DO39" s="636"/>
      <c r="DP39" s="636"/>
      <c r="DQ39" s="636"/>
      <c r="DR39" s="636"/>
      <c r="DS39" s="636"/>
      <c r="DT39" s="636"/>
      <c r="DU39" s="636"/>
      <c r="DV39" s="637"/>
      <c r="DW39" s="650" t="s">
        <v>230</v>
      </c>
      <c r="DX39" s="675"/>
      <c r="DY39" s="675"/>
      <c r="DZ39" s="675"/>
      <c r="EA39" s="675"/>
      <c r="EB39" s="675"/>
      <c r="EC39" s="677"/>
    </row>
    <row r="40" spans="2:133" ht="11.25" customHeight="1" x14ac:dyDescent="0.15">
      <c r="AQ40" s="678" t="s">
        <v>341</v>
      </c>
      <c r="AR40" s="679"/>
      <c r="AS40" s="679"/>
      <c r="AT40" s="679"/>
      <c r="AU40" s="679"/>
      <c r="AV40" s="679"/>
      <c r="AW40" s="679"/>
      <c r="AX40" s="679"/>
      <c r="AY40" s="680"/>
      <c r="AZ40" s="647">
        <v>414951</v>
      </c>
      <c r="BA40" s="648"/>
      <c r="BB40" s="648"/>
      <c r="BC40" s="648"/>
      <c r="BD40" s="636"/>
      <c r="BE40" s="636"/>
      <c r="BF40" s="681"/>
      <c r="BG40" s="686"/>
      <c r="BH40" s="687"/>
      <c r="BI40" s="687"/>
      <c r="BJ40" s="687"/>
      <c r="BK40" s="687"/>
      <c r="BL40" s="215"/>
      <c r="BM40" s="682" t="s">
        <v>342</v>
      </c>
      <c r="BN40" s="682"/>
      <c r="BO40" s="682"/>
      <c r="BP40" s="682"/>
      <c r="BQ40" s="682"/>
      <c r="BR40" s="682"/>
      <c r="BS40" s="682"/>
      <c r="BT40" s="682"/>
      <c r="BU40" s="683"/>
      <c r="BV40" s="647">
        <v>102</v>
      </c>
      <c r="BW40" s="648"/>
      <c r="BX40" s="648"/>
      <c r="BY40" s="648"/>
      <c r="BZ40" s="648"/>
      <c r="CA40" s="648"/>
      <c r="CB40" s="684"/>
      <c r="CD40" s="685" t="s">
        <v>343</v>
      </c>
      <c r="CE40" s="682"/>
      <c r="CF40" s="682"/>
      <c r="CG40" s="682"/>
      <c r="CH40" s="682"/>
      <c r="CI40" s="682"/>
      <c r="CJ40" s="682"/>
      <c r="CK40" s="682"/>
      <c r="CL40" s="682"/>
      <c r="CM40" s="682"/>
      <c r="CN40" s="682"/>
      <c r="CO40" s="682"/>
      <c r="CP40" s="682"/>
      <c r="CQ40" s="683"/>
      <c r="CR40" s="647">
        <v>335000</v>
      </c>
      <c r="CS40" s="648"/>
      <c r="CT40" s="648"/>
      <c r="CU40" s="648"/>
      <c r="CV40" s="648"/>
      <c r="CW40" s="648"/>
      <c r="CX40" s="648"/>
      <c r="CY40" s="649"/>
      <c r="CZ40" s="650">
        <v>1.4</v>
      </c>
      <c r="DA40" s="675"/>
      <c r="DB40" s="675"/>
      <c r="DC40" s="676"/>
      <c r="DD40" s="635" t="s">
        <v>123</v>
      </c>
      <c r="DE40" s="648"/>
      <c r="DF40" s="648"/>
      <c r="DG40" s="648"/>
      <c r="DH40" s="648"/>
      <c r="DI40" s="648"/>
      <c r="DJ40" s="648"/>
      <c r="DK40" s="649"/>
      <c r="DL40" s="635" t="s">
        <v>123</v>
      </c>
      <c r="DM40" s="648"/>
      <c r="DN40" s="648"/>
      <c r="DO40" s="648"/>
      <c r="DP40" s="648"/>
      <c r="DQ40" s="648"/>
      <c r="DR40" s="648"/>
      <c r="DS40" s="648"/>
      <c r="DT40" s="648"/>
      <c r="DU40" s="648"/>
      <c r="DV40" s="649"/>
      <c r="DW40" s="650" t="s">
        <v>123</v>
      </c>
      <c r="DX40" s="675"/>
      <c r="DY40" s="675"/>
      <c r="DZ40" s="675"/>
      <c r="EA40" s="675"/>
      <c r="EB40" s="675"/>
      <c r="EC40" s="677"/>
    </row>
    <row r="41" spans="2:133" ht="11.25" customHeight="1" x14ac:dyDescent="0.15">
      <c r="AQ41" s="690" t="s">
        <v>344</v>
      </c>
      <c r="AR41" s="691"/>
      <c r="AS41" s="691"/>
      <c r="AT41" s="691"/>
      <c r="AU41" s="691"/>
      <c r="AV41" s="691"/>
      <c r="AW41" s="691"/>
      <c r="AX41" s="691"/>
      <c r="AY41" s="692"/>
      <c r="AZ41" s="656">
        <v>1308413</v>
      </c>
      <c r="BA41" s="693"/>
      <c r="BB41" s="693"/>
      <c r="BC41" s="693"/>
      <c r="BD41" s="657"/>
      <c r="BE41" s="657"/>
      <c r="BF41" s="694"/>
      <c r="BG41" s="688"/>
      <c r="BH41" s="689"/>
      <c r="BI41" s="689"/>
      <c r="BJ41" s="689"/>
      <c r="BK41" s="689"/>
      <c r="BL41" s="216"/>
      <c r="BM41" s="695" t="s">
        <v>345</v>
      </c>
      <c r="BN41" s="695"/>
      <c r="BO41" s="695"/>
      <c r="BP41" s="695"/>
      <c r="BQ41" s="695"/>
      <c r="BR41" s="695"/>
      <c r="BS41" s="695"/>
      <c r="BT41" s="695"/>
      <c r="BU41" s="696"/>
      <c r="BV41" s="656">
        <v>326</v>
      </c>
      <c r="BW41" s="693"/>
      <c r="BX41" s="693"/>
      <c r="BY41" s="693"/>
      <c r="BZ41" s="693"/>
      <c r="CA41" s="693"/>
      <c r="CB41" s="697"/>
      <c r="CD41" s="685" t="s">
        <v>346</v>
      </c>
      <c r="CE41" s="682"/>
      <c r="CF41" s="682"/>
      <c r="CG41" s="682"/>
      <c r="CH41" s="682"/>
      <c r="CI41" s="682"/>
      <c r="CJ41" s="682"/>
      <c r="CK41" s="682"/>
      <c r="CL41" s="682"/>
      <c r="CM41" s="682"/>
      <c r="CN41" s="682"/>
      <c r="CO41" s="682"/>
      <c r="CP41" s="682"/>
      <c r="CQ41" s="683"/>
      <c r="CR41" s="647" t="s">
        <v>123</v>
      </c>
      <c r="CS41" s="636"/>
      <c r="CT41" s="636"/>
      <c r="CU41" s="636"/>
      <c r="CV41" s="636"/>
      <c r="CW41" s="636"/>
      <c r="CX41" s="636"/>
      <c r="CY41" s="637"/>
      <c r="CZ41" s="650" t="s">
        <v>123</v>
      </c>
      <c r="DA41" s="675"/>
      <c r="DB41" s="675"/>
      <c r="DC41" s="676"/>
      <c r="DD41" s="635" t="s">
        <v>123</v>
      </c>
      <c r="DE41" s="636"/>
      <c r="DF41" s="636"/>
      <c r="DG41" s="636"/>
      <c r="DH41" s="636"/>
      <c r="DI41" s="636"/>
      <c r="DJ41" s="636"/>
      <c r="DK41" s="637"/>
      <c r="DL41" s="638"/>
      <c r="DM41" s="639"/>
      <c r="DN41" s="639"/>
      <c r="DO41" s="639"/>
      <c r="DP41" s="639"/>
      <c r="DQ41" s="639"/>
      <c r="DR41" s="639"/>
      <c r="DS41" s="639"/>
      <c r="DT41" s="639"/>
      <c r="DU41" s="639"/>
      <c r="DV41" s="640"/>
      <c r="DW41" s="641"/>
      <c r="DX41" s="642"/>
      <c r="DY41" s="642"/>
      <c r="DZ41" s="642"/>
      <c r="EA41" s="642"/>
      <c r="EB41" s="642"/>
      <c r="EC41" s="643"/>
    </row>
    <row r="42" spans="2:133" ht="11.25" customHeight="1" x14ac:dyDescent="0.15">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44" t="s">
        <v>348</v>
      </c>
      <c r="CE42" s="645"/>
      <c r="CF42" s="645"/>
      <c r="CG42" s="645"/>
      <c r="CH42" s="645"/>
      <c r="CI42" s="645"/>
      <c r="CJ42" s="645"/>
      <c r="CK42" s="645"/>
      <c r="CL42" s="645"/>
      <c r="CM42" s="645"/>
      <c r="CN42" s="645"/>
      <c r="CO42" s="645"/>
      <c r="CP42" s="645"/>
      <c r="CQ42" s="646"/>
      <c r="CR42" s="647">
        <v>3027382</v>
      </c>
      <c r="CS42" s="648"/>
      <c r="CT42" s="648"/>
      <c r="CU42" s="648"/>
      <c r="CV42" s="648"/>
      <c r="CW42" s="648"/>
      <c r="CX42" s="648"/>
      <c r="CY42" s="649"/>
      <c r="CZ42" s="650">
        <v>12.7</v>
      </c>
      <c r="DA42" s="651"/>
      <c r="DB42" s="651"/>
      <c r="DC42" s="652"/>
      <c r="DD42" s="635">
        <v>422593</v>
      </c>
      <c r="DE42" s="648"/>
      <c r="DF42" s="648"/>
      <c r="DG42" s="648"/>
      <c r="DH42" s="648"/>
      <c r="DI42" s="648"/>
      <c r="DJ42" s="648"/>
      <c r="DK42" s="649"/>
      <c r="DL42" s="638"/>
      <c r="DM42" s="639"/>
      <c r="DN42" s="639"/>
      <c r="DO42" s="639"/>
      <c r="DP42" s="639"/>
      <c r="DQ42" s="639"/>
      <c r="DR42" s="639"/>
      <c r="DS42" s="639"/>
      <c r="DT42" s="639"/>
      <c r="DU42" s="639"/>
      <c r="DV42" s="640"/>
      <c r="DW42" s="641"/>
      <c r="DX42" s="642"/>
      <c r="DY42" s="642"/>
      <c r="DZ42" s="642"/>
      <c r="EA42" s="642"/>
      <c r="EB42" s="642"/>
      <c r="EC42" s="643"/>
    </row>
    <row r="43" spans="2:133" ht="11.25" customHeight="1" x14ac:dyDescent="0.15">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44" t="s">
        <v>350</v>
      </c>
      <c r="CE43" s="645"/>
      <c r="CF43" s="645"/>
      <c r="CG43" s="645"/>
      <c r="CH43" s="645"/>
      <c r="CI43" s="645"/>
      <c r="CJ43" s="645"/>
      <c r="CK43" s="645"/>
      <c r="CL43" s="645"/>
      <c r="CM43" s="645"/>
      <c r="CN43" s="645"/>
      <c r="CO43" s="645"/>
      <c r="CP43" s="645"/>
      <c r="CQ43" s="646"/>
      <c r="CR43" s="647">
        <v>77343</v>
      </c>
      <c r="CS43" s="636"/>
      <c r="CT43" s="636"/>
      <c r="CU43" s="636"/>
      <c r="CV43" s="636"/>
      <c r="CW43" s="636"/>
      <c r="CX43" s="636"/>
      <c r="CY43" s="637"/>
      <c r="CZ43" s="650">
        <v>0.3</v>
      </c>
      <c r="DA43" s="675"/>
      <c r="DB43" s="675"/>
      <c r="DC43" s="676"/>
      <c r="DD43" s="635">
        <v>77343</v>
      </c>
      <c r="DE43" s="636"/>
      <c r="DF43" s="636"/>
      <c r="DG43" s="636"/>
      <c r="DH43" s="636"/>
      <c r="DI43" s="636"/>
      <c r="DJ43" s="636"/>
      <c r="DK43" s="637"/>
      <c r="DL43" s="638"/>
      <c r="DM43" s="639"/>
      <c r="DN43" s="639"/>
      <c r="DO43" s="639"/>
      <c r="DP43" s="639"/>
      <c r="DQ43" s="639"/>
      <c r="DR43" s="639"/>
      <c r="DS43" s="639"/>
      <c r="DT43" s="639"/>
      <c r="DU43" s="639"/>
      <c r="DV43" s="640"/>
      <c r="DW43" s="641"/>
      <c r="DX43" s="642"/>
      <c r="DY43" s="642"/>
      <c r="DZ43" s="642"/>
      <c r="EA43" s="642"/>
      <c r="EB43" s="642"/>
      <c r="EC43" s="643"/>
    </row>
    <row r="44" spans="2:133" ht="11.25" customHeight="1" x14ac:dyDescent="0.15">
      <c r="B44" s="220" t="s">
        <v>351</v>
      </c>
      <c r="CD44" s="669" t="s">
        <v>303</v>
      </c>
      <c r="CE44" s="670"/>
      <c r="CF44" s="644" t="s">
        <v>352</v>
      </c>
      <c r="CG44" s="645"/>
      <c r="CH44" s="645"/>
      <c r="CI44" s="645"/>
      <c r="CJ44" s="645"/>
      <c r="CK44" s="645"/>
      <c r="CL44" s="645"/>
      <c r="CM44" s="645"/>
      <c r="CN44" s="645"/>
      <c r="CO44" s="645"/>
      <c r="CP44" s="645"/>
      <c r="CQ44" s="646"/>
      <c r="CR44" s="647">
        <v>3015899</v>
      </c>
      <c r="CS44" s="648"/>
      <c r="CT44" s="648"/>
      <c r="CU44" s="648"/>
      <c r="CV44" s="648"/>
      <c r="CW44" s="648"/>
      <c r="CX44" s="648"/>
      <c r="CY44" s="649"/>
      <c r="CZ44" s="650">
        <v>12.6</v>
      </c>
      <c r="DA44" s="651"/>
      <c r="DB44" s="651"/>
      <c r="DC44" s="652"/>
      <c r="DD44" s="635">
        <v>418655</v>
      </c>
      <c r="DE44" s="648"/>
      <c r="DF44" s="648"/>
      <c r="DG44" s="648"/>
      <c r="DH44" s="648"/>
      <c r="DI44" s="648"/>
      <c r="DJ44" s="648"/>
      <c r="DK44" s="649"/>
      <c r="DL44" s="638"/>
      <c r="DM44" s="639"/>
      <c r="DN44" s="639"/>
      <c r="DO44" s="639"/>
      <c r="DP44" s="639"/>
      <c r="DQ44" s="639"/>
      <c r="DR44" s="639"/>
      <c r="DS44" s="639"/>
      <c r="DT44" s="639"/>
      <c r="DU44" s="639"/>
      <c r="DV44" s="640"/>
      <c r="DW44" s="641"/>
      <c r="DX44" s="642"/>
      <c r="DY44" s="642"/>
      <c r="DZ44" s="642"/>
      <c r="EA44" s="642"/>
      <c r="EB44" s="642"/>
      <c r="EC44" s="643"/>
    </row>
    <row r="45" spans="2:133" ht="11.25" customHeight="1" x14ac:dyDescent="0.15">
      <c r="CD45" s="671"/>
      <c r="CE45" s="672"/>
      <c r="CF45" s="644" t="s">
        <v>353</v>
      </c>
      <c r="CG45" s="645"/>
      <c r="CH45" s="645"/>
      <c r="CI45" s="645"/>
      <c r="CJ45" s="645"/>
      <c r="CK45" s="645"/>
      <c r="CL45" s="645"/>
      <c r="CM45" s="645"/>
      <c r="CN45" s="645"/>
      <c r="CO45" s="645"/>
      <c r="CP45" s="645"/>
      <c r="CQ45" s="646"/>
      <c r="CR45" s="647">
        <v>1146975</v>
      </c>
      <c r="CS45" s="636"/>
      <c r="CT45" s="636"/>
      <c r="CU45" s="636"/>
      <c r="CV45" s="636"/>
      <c r="CW45" s="636"/>
      <c r="CX45" s="636"/>
      <c r="CY45" s="637"/>
      <c r="CZ45" s="650">
        <v>4.8</v>
      </c>
      <c r="DA45" s="675"/>
      <c r="DB45" s="675"/>
      <c r="DC45" s="676"/>
      <c r="DD45" s="635">
        <v>174679</v>
      </c>
      <c r="DE45" s="636"/>
      <c r="DF45" s="636"/>
      <c r="DG45" s="636"/>
      <c r="DH45" s="636"/>
      <c r="DI45" s="636"/>
      <c r="DJ45" s="636"/>
      <c r="DK45" s="637"/>
      <c r="DL45" s="638"/>
      <c r="DM45" s="639"/>
      <c r="DN45" s="639"/>
      <c r="DO45" s="639"/>
      <c r="DP45" s="639"/>
      <c r="DQ45" s="639"/>
      <c r="DR45" s="639"/>
      <c r="DS45" s="639"/>
      <c r="DT45" s="639"/>
      <c r="DU45" s="639"/>
      <c r="DV45" s="640"/>
      <c r="DW45" s="641"/>
      <c r="DX45" s="642"/>
      <c r="DY45" s="642"/>
      <c r="DZ45" s="642"/>
      <c r="EA45" s="642"/>
      <c r="EB45" s="642"/>
      <c r="EC45" s="643"/>
    </row>
    <row r="46" spans="2:133" ht="11.25" customHeight="1" x14ac:dyDescent="0.15">
      <c r="CD46" s="671"/>
      <c r="CE46" s="672"/>
      <c r="CF46" s="644" t="s">
        <v>354</v>
      </c>
      <c r="CG46" s="645"/>
      <c r="CH46" s="645"/>
      <c r="CI46" s="645"/>
      <c r="CJ46" s="645"/>
      <c r="CK46" s="645"/>
      <c r="CL46" s="645"/>
      <c r="CM46" s="645"/>
      <c r="CN46" s="645"/>
      <c r="CO46" s="645"/>
      <c r="CP46" s="645"/>
      <c r="CQ46" s="646"/>
      <c r="CR46" s="647">
        <v>1788214</v>
      </c>
      <c r="CS46" s="648"/>
      <c r="CT46" s="648"/>
      <c r="CU46" s="648"/>
      <c r="CV46" s="648"/>
      <c r="CW46" s="648"/>
      <c r="CX46" s="648"/>
      <c r="CY46" s="649"/>
      <c r="CZ46" s="650">
        <v>7.5</v>
      </c>
      <c r="DA46" s="651"/>
      <c r="DB46" s="651"/>
      <c r="DC46" s="652"/>
      <c r="DD46" s="635">
        <v>234948</v>
      </c>
      <c r="DE46" s="648"/>
      <c r="DF46" s="648"/>
      <c r="DG46" s="648"/>
      <c r="DH46" s="648"/>
      <c r="DI46" s="648"/>
      <c r="DJ46" s="648"/>
      <c r="DK46" s="649"/>
      <c r="DL46" s="638"/>
      <c r="DM46" s="639"/>
      <c r="DN46" s="639"/>
      <c r="DO46" s="639"/>
      <c r="DP46" s="639"/>
      <c r="DQ46" s="639"/>
      <c r="DR46" s="639"/>
      <c r="DS46" s="639"/>
      <c r="DT46" s="639"/>
      <c r="DU46" s="639"/>
      <c r="DV46" s="640"/>
      <c r="DW46" s="641"/>
      <c r="DX46" s="642"/>
      <c r="DY46" s="642"/>
      <c r="DZ46" s="642"/>
      <c r="EA46" s="642"/>
      <c r="EB46" s="642"/>
      <c r="EC46" s="643"/>
    </row>
    <row r="47" spans="2:133" ht="11.25" customHeight="1" x14ac:dyDescent="0.15">
      <c r="CD47" s="671"/>
      <c r="CE47" s="672"/>
      <c r="CF47" s="644" t="s">
        <v>355</v>
      </c>
      <c r="CG47" s="645"/>
      <c r="CH47" s="645"/>
      <c r="CI47" s="645"/>
      <c r="CJ47" s="645"/>
      <c r="CK47" s="645"/>
      <c r="CL47" s="645"/>
      <c r="CM47" s="645"/>
      <c r="CN47" s="645"/>
      <c r="CO47" s="645"/>
      <c r="CP47" s="645"/>
      <c r="CQ47" s="646"/>
      <c r="CR47" s="647">
        <v>11483</v>
      </c>
      <c r="CS47" s="636"/>
      <c r="CT47" s="636"/>
      <c r="CU47" s="636"/>
      <c r="CV47" s="636"/>
      <c r="CW47" s="636"/>
      <c r="CX47" s="636"/>
      <c r="CY47" s="637"/>
      <c r="CZ47" s="650">
        <v>0</v>
      </c>
      <c r="DA47" s="675"/>
      <c r="DB47" s="675"/>
      <c r="DC47" s="676"/>
      <c r="DD47" s="635">
        <v>3938</v>
      </c>
      <c r="DE47" s="636"/>
      <c r="DF47" s="636"/>
      <c r="DG47" s="636"/>
      <c r="DH47" s="636"/>
      <c r="DI47" s="636"/>
      <c r="DJ47" s="636"/>
      <c r="DK47" s="637"/>
      <c r="DL47" s="638"/>
      <c r="DM47" s="639"/>
      <c r="DN47" s="639"/>
      <c r="DO47" s="639"/>
      <c r="DP47" s="639"/>
      <c r="DQ47" s="639"/>
      <c r="DR47" s="639"/>
      <c r="DS47" s="639"/>
      <c r="DT47" s="639"/>
      <c r="DU47" s="639"/>
      <c r="DV47" s="640"/>
      <c r="DW47" s="641"/>
      <c r="DX47" s="642"/>
      <c r="DY47" s="642"/>
      <c r="DZ47" s="642"/>
      <c r="EA47" s="642"/>
      <c r="EB47" s="642"/>
      <c r="EC47" s="643"/>
    </row>
    <row r="48" spans="2:133" x14ac:dyDescent="0.15">
      <c r="CD48" s="673"/>
      <c r="CE48" s="674"/>
      <c r="CF48" s="644" t="s">
        <v>356</v>
      </c>
      <c r="CG48" s="645"/>
      <c r="CH48" s="645"/>
      <c r="CI48" s="645"/>
      <c r="CJ48" s="645"/>
      <c r="CK48" s="645"/>
      <c r="CL48" s="645"/>
      <c r="CM48" s="645"/>
      <c r="CN48" s="645"/>
      <c r="CO48" s="645"/>
      <c r="CP48" s="645"/>
      <c r="CQ48" s="646"/>
      <c r="CR48" s="647" t="s">
        <v>230</v>
      </c>
      <c r="CS48" s="648"/>
      <c r="CT48" s="648"/>
      <c r="CU48" s="648"/>
      <c r="CV48" s="648"/>
      <c r="CW48" s="648"/>
      <c r="CX48" s="648"/>
      <c r="CY48" s="649"/>
      <c r="CZ48" s="650" t="s">
        <v>230</v>
      </c>
      <c r="DA48" s="651"/>
      <c r="DB48" s="651"/>
      <c r="DC48" s="652"/>
      <c r="DD48" s="635" t="s">
        <v>230</v>
      </c>
      <c r="DE48" s="648"/>
      <c r="DF48" s="648"/>
      <c r="DG48" s="648"/>
      <c r="DH48" s="648"/>
      <c r="DI48" s="648"/>
      <c r="DJ48" s="648"/>
      <c r="DK48" s="649"/>
      <c r="DL48" s="638"/>
      <c r="DM48" s="639"/>
      <c r="DN48" s="639"/>
      <c r="DO48" s="639"/>
      <c r="DP48" s="639"/>
      <c r="DQ48" s="639"/>
      <c r="DR48" s="639"/>
      <c r="DS48" s="639"/>
      <c r="DT48" s="639"/>
      <c r="DU48" s="639"/>
      <c r="DV48" s="640"/>
      <c r="DW48" s="641"/>
      <c r="DX48" s="642"/>
      <c r="DY48" s="642"/>
      <c r="DZ48" s="642"/>
      <c r="EA48" s="642"/>
      <c r="EB48" s="642"/>
      <c r="EC48" s="643"/>
    </row>
    <row r="49" spans="82:133" ht="11.25" customHeight="1" x14ac:dyDescent="0.15">
      <c r="CD49" s="653" t="s">
        <v>357</v>
      </c>
      <c r="CE49" s="654"/>
      <c r="CF49" s="654"/>
      <c r="CG49" s="654"/>
      <c r="CH49" s="654"/>
      <c r="CI49" s="654"/>
      <c r="CJ49" s="654"/>
      <c r="CK49" s="654"/>
      <c r="CL49" s="654"/>
      <c r="CM49" s="654"/>
      <c r="CN49" s="654"/>
      <c r="CO49" s="654"/>
      <c r="CP49" s="654"/>
      <c r="CQ49" s="655"/>
      <c r="CR49" s="656">
        <v>23900045</v>
      </c>
      <c r="CS49" s="657"/>
      <c r="CT49" s="657"/>
      <c r="CU49" s="657"/>
      <c r="CV49" s="657"/>
      <c r="CW49" s="657"/>
      <c r="CX49" s="657"/>
      <c r="CY49" s="658"/>
      <c r="CZ49" s="659">
        <v>100</v>
      </c>
      <c r="DA49" s="660"/>
      <c r="DB49" s="660"/>
      <c r="DC49" s="661"/>
      <c r="DD49" s="662">
        <v>16230975</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0MvT2GFT2OKzFd1IEuynkhwvBpPufJNLK/rR+pi+L1V7MKM3FG8gcUz9qK+fCoVtbre6JInkt4egU+lKF+RUfg==" saltValue="KqFAO6rxiQs5c3D7Alylo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359</v>
      </c>
      <c r="DK2" s="1180"/>
      <c r="DL2" s="1180"/>
      <c r="DM2" s="1180"/>
      <c r="DN2" s="1180"/>
      <c r="DO2" s="1181"/>
      <c r="DP2" s="229"/>
      <c r="DQ2" s="1179" t="s">
        <v>360</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361</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363</v>
      </c>
      <c r="B5" s="1065"/>
      <c r="C5" s="1065"/>
      <c r="D5" s="1065"/>
      <c r="E5" s="1065"/>
      <c r="F5" s="1065"/>
      <c r="G5" s="1065"/>
      <c r="H5" s="1065"/>
      <c r="I5" s="1065"/>
      <c r="J5" s="1065"/>
      <c r="K5" s="1065"/>
      <c r="L5" s="1065"/>
      <c r="M5" s="1065"/>
      <c r="N5" s="1065"/>
      <c r="O5" s="1065"/>
      <c r="P5" s="1066"/>
      <c r="Q5" s="1070" t="s">
        <v>364</v>
      </c>
      <c r="R5" s="1071"/>
      <c r="S5" s="1071"/>
      <c r="T5" s="1071"/>
      <c r="U5" s="1072"/>
      <c r="V5" s="1070" t="s">
        <v>365</v>
      </c>
      <c r="W5" s="1071"/>
      <c r="X5" s="1071"/>
      <c r="Y5" s="1071"/>
      <c r="Z5" s="1072"/>
      <c r="AA5" s="1070" t="s">
        <v>366</v>
      </c>
      <c r="AB5" s="1071"/>
      <c r="AC5" s="1071"/>
      <c r="AD5" s="1071"/>
      <c r="AE5" s="1071"/>
      <c r="AF5" s="1182" t="s">
        <v>367</v>
      </c>
      <c r="AG5" s="1071"/>
      <c r="AH5" s="1071"/>
      <c r="AI5" s="1071"/>
      <c r="AJ5" s="1086"/>
      <c r="AK5" s="1071" t="s">
        <v>368</v>
      </c>
      <c r="AL5" s="1071"/>
      <c r="AM5" s="1071"/>
      <c r="AN5" s="1071"/>
      <c r="AO5" s="1072"/>
      <c r="AP5" s="1070" t="s">
        <v>369</v>
      </c>
      <c r="AQ5" s="1071"/>
      <c r="AR5" s="1071"/>
      <c r="AS5" s="1071"/>
      <c r="AT5" s="1072"/>
      <c r="AU5" s="1070" t="s">
        <v>370</v>
      </c>
      <c r="AV5" s="1071"/>
      <c r="AW5" s="1071"/>
      <c r="AX5" s="1071"/>
      <c r="AY5" s="1086"/>
      <c r="AZ5" s="236"/>
      <c r="BA5" s="236"/>
      <c r="BB5" s="236"/>
      <c r="BC5" s="236"/>
      <c r="BD5" s="236"/>
      <c r="BE5" s="237"/>
      <c r="BF5" s="237"/>
      <c r="BG5" s="237"/>
      <c r="BH5" s="237"/>
      <c r="BI5" s="237"/>
      <c r="BJ5" s="237"/>
      <c r="BK5" s="237"/>
      <c r="BL5" s="237"/>
      <c r="BM5" s="237"/>
      <c r="BN5" s="237"/>
      <c r="BO5" s="237"/>
      <c r="BP5" s="237"/>
      <c r="BQ5" s="1064" t="s">
        <v>371</v>
      </c>
      <c r="BR5" s="1065"/>
      <c r="BS5" s="1065"/>
      <c r="BT5" s="1065"/>
      <c r="BU5" s="1065"/>
      <c r="BV5" s="1065"/>
      <c r="BW5" s="1065"/>
      <c r="BX5" s="1065"/>
      <c r="BY5" s="1065"/>
      <c r="BZ5" s="1065"/>
      <c r="CA5" s="1065"/>
      <c r="CB5" s="1065"/>
      <c r="CC5" s="1065"/>
      <c r="CD5" s="1065"/>
      <c r="CE5" s="1065"/>
      <c r="CF5" s="1065"/>
      <c r="CG5" s="1066"/>
      <c r="CH5" s="1070" t="s">
        <v>372</v>
      </c>
      <c r="CI5" s="1071"/>
      <c r="CJ5" s="1071"/>
      <c r="CK5" s="1071"/>
      <c r="CL5" s="1072"/>
      <c r="CM5" s="1070" t="s">
        <v>373</v>
      </c>
      <c r="CN5" s="1071"/>
      <c r="CO5" s="1071"/>
      <c r="CP5" s="1071"/>
      <c r="CQ5" s="1072"/>
      <c r="CR5" s="1070" t="s">
        <v>374</v>
      </c>
      <c r="CS5" s="1071"/>
      <c r="CT5" s="1071"/>
      <c r="CU5" s="1071"/>
      <c r="CV5" s="1072"/>
      <c r="CW5" s="1070" t="s">
        <v>375</v>
      </c>
      <c r="CX5" s="1071"/>
      <c r="CY5" s="1071"/>
      <c r="CZ5" s="1071"/>
      <c r="DA5" s="1072"/>
      <c r="DB5" s="1070" t="s">
        <v>376</v>
      </c>
      <c r="DC5" s="1071"/>
      <c r="DD5" s="1071"/>
      <c r="DE5" s="1071"/>
      <c r="DF5" s="1072"/>
      <c r="DG5" s="1167" t="s">
        <v>377</v>
      </c>
      <c r="DH5" s="1168"/>
      <c r="DI5" s="1168"/>
      <c r="DJ5" s="1168"/>
      <c r="DK5" s="1169"/>
      <c r="DL5" s="1167" t="s">
        <v>378</v>
      </c>
      <c r="DM5" s="1168"/>
      <c r="DN5" s="1168"/>
      <c r="DO5" s="1168"/>
      <c r="DP5" s="1169"/>
      <c r="DQ5" s="1070" t="s">
        <v>379</v>
      </c>
      <c r="DR5" s="1071"/>
      <c r="DS5" s="1071"/>
      <c r="DT5" s="1071"/>
      <c r="DU5" s="1072"/>
      <c r="DV5" s="1070" t="s">
        <v>370</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380</v>
      </c>
      <c r="C7" s="1120"/>
      <c r="D7" s="1120"/>
      <c r="E7" s="1120"/>
      <c r="F7" s="1120"/>
      <c r="G7" s="1120"/>
      <c r="H7" s="1120"/>
      <c r="I7" s="1120"/>
      <c r="J7" s="1120"/>
      <c r="K7" s="1120"/>
      <c r="L7" s="1120"/>
      <c r="M7" s="1120"/>
      <c r="N7" s="1120"/>
      <c r="O7" s="1120"/>
      <c r="P7" s="1121"/>
      <c r="Q7" s="1173">
        <v>24437</v>
      </c>
      <c r="R7" s="1174"/>
      <c r="S7" s="1174"/>
      <c r="T7" s="1174"/>
      <c r="U7" s="1174"/>
      <c r="V7" s="1174">
        <v>23916</v>
      </c>
      <c r="W7" s="1174"/>
      <c r="X7" s="1174"/>
      <c r="Y7" s="1174"/>
      <c r="Z7" s="1174"/>
      <c r="AA7" s="1174">
        <v>521</v>
      </c>
      <c r="AB7" s="1174"/>
      <c r="AC7" s="1174"/>
      <c r="AD7" s="1174"/>
      <c r="AE7" s="1175"/>
      <c r="AF7" s="1176">
        <v>448</v>
      </c>
      <c r="AG7" s="1177"/>
      <c r="AH7" s="1177"/>
      <c r="AI7" s="1177"/>
      <c r="AJ7" s="1178"/>
      <c r="AK7" s="1160">
        <v>133</v>
      </c>
      <c r="AL7" s="1161"/>
      <c r="AM7" s="1161"/>
      <c r="AN7" s="1161"/>
      <c r="AO7" s="1161"/>
      <c r="AP7" s="1161">
        <v>30258</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c r="BT7" s="1165"/>
      <c r="BU7" s="1165"/>
      <c r="BV7" s="1165"/>
      <c r="BW7" s="1165"/>
      <c r="BX7" s="1165"/>
      <c r="BY7" s="1165"/>
      <c r="BZ7" s="1165"/>
      <c r="CA7" s="1165"/>
      <c r="CB7" s="1165"/>
      <c r="CC7" s="1165"/>
      <c r="CD7" s="1165"/>
      <c r="CE7" s="1165"/>
      <c r="CF7" s="1165"/>
      <c r="CG7" s="1166"/>
      <c r="CH7" s="1157"/>
      <c r="CI7" s="1158"/>
      <c r="CJ7" s="1158"/>
      <c r="CK7" s="1158"/>
      <c r="CL7" s="1159"/>
      <c r="CM7" s="1157"/>
      <c r="CN7" s="1158"/>
      <c r="CO7" s="1158"/>
      <c r="CP7" s="1158"/>
      <c r="CQ7" s="1159"/>
      <c r="CR7" s="1157"/>
      <c r="CS7" s="1158"/>
      <c r="CT7" s="1158"/>
      <c r="CU7" s="1158"/>
      <c r="CV7" s="1159"/>
      <c r="CW7" s="1157"/>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4"/>
    </row>
    <row r="8" spans="1:131" s="235" customFormat="1" ht="26.25" customHeight="1" x14ac:dyDescent="0.15">
      <c r="A8" s="241">
        <v>2</v>
      </c>
      <c r="B8" s="1100"/>
      <c r="C8" s="1101"/>
      <c r="D8" s="1101"/>
      <c r="E8" s="1101"/>
      <c r="F8" s="1101"/>
      <c r="G8" s="1101"/>
      <c r="H8" s="1101"/>
      <c r="I8" s="1101"/>
      <c r="J8" s="1101"/>
      <c r="K8" s="1101"/>
      <c r="L8" s="1101"/>
      <c r="M8" s="1101"/>
      <c r="N8" s="1101"/>
      <c r="O8" s="1101"/>
      <c r="P8" s="1102"/>
      <c r="Q8" s="1112"/>
      <c r="R8" s="1113"/>
      <c r="S8" s="1113"/>
      <c r="T8" s="1113"/>
      <c r="U8" s="1113"/>
      <c r="V8" s="1113"/>
      <c r="W8" s="1113"/>
      <c r="X8" s="1113"/>
      <c r="Y8" s="1113"/>
      <c r="Z8" s="1113"/>
      <c r="AA8" s="1113"/>
      <c r="AB8" s="1113"/>
      <c r="AC8" s="1113"/>
      <c r="AD8" s="1113"/>
      <c r="AE8" s="1114"/>
      <c r="AF8" s="1106"/>
      <c r="AG8" s="1107"/>
      <c r="AH8" s="1107"/>
      <c r="AI8" s="1107"/>
      <c r="AJ8" s="1108"/>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0"/>
      <c r="C9" s="1101"/>
      <c r="D9" s="1101"/>
      <c r="E9" s="1101"/>
      <c r="F9" s="1101"/>
      <c r="G9" s="1101"/>
      <c r="H9" s="1101"/>
      <c r="I9" s="1101"/>
      <c r="J9" s="1101"/>
      <c r="K9" s="1101"/>
      <c r="L9" s="1101"/>
      <c r="M9" s="1101"/>
      <c r="N9" s="1101"/>
      <c r="O9" s="1101"/>
      <c r="P9" s="1102"/>
      <c r="Q9" s="1112"/>
      <c r="R9" s="1113"/>
      <c r="S9" s="1113"/>
      <c r="T9" s="1113"/>
      <c r="U9" s="1113"/>
      <c r="V9" s="1113"/>
      <c r="W9" s="1113"/>
      <c r="X9" s="1113"/>
      <c r="Y9" s="1113"/>
      <c r="Z9" s="1113"/>
      <c r="AA9" s="1113"/>
      <c r="AB9" s="1113"/>
      <c r="AC9" s="1113"/>
      <c r="AD9" s="1113"/>
      <c r="AE9" s="1114"/>
      <c r="AF9" s="1106"/>
      <c r="AG9" s="1107"/>
      <c r="AH9" s="1107"/>
      <c r="AI9" s="1107"/>
      <c r="AJ9" s="1108"/>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0"/>
      <c r="C10" s="1101"/>
      <c r="D10" s="1101"/>
      <c r="E10" s="1101"/>
      <c r="F10" s="1101"/>
      <c r="G10" s="1101"/>
      <c r="H10" s="1101"/>
      <c r="I10" s="1101"/>
      <c r="J10" s="1101"/>
      <c r="K10" s="1101"/>
      <c r="L10" s="1101"/>
      <c r="M10" s="1101"/>
      <c r="N10" s="1101"/>
      <c r="O10" s="1101"/>
      <c r="P10" s="1102"/>
      <c r="Q10" s="1112"/>
      <c r="R10" s="1113"/>
      <c r="S10" s="1113"/>
      <c r="T10" s="1113"/>
      <c r="U10" s="1113"/>
      <c r="V10" s="1113"/>
      <c r="W10" s="1113"/>
      <c r="X10" s="1113"/>
      <c r="Y10" s="1113"/>
      <c r="Z10" s="1113"/>
      <c r="AA10" s="1113"/>
      <c r="AB10" s="1113"/>
      <c r="AC10" s="1113"/>
      <c r="AD10" s="1113"/>
      <c r="AE10" s="1114"/>
      <c r="AF10" s="1106"/>
      <c r="AG10" s="1107"/>
      <c r="AH10" s="1107"/>
      <c r="AI10" s="1107"/>
      <c r="AJ10" s="1108"/>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0"/>
      <c r="C11" s="1101"/>
      <c r="D11" s="1101"/>
      <c r="E11" s="1101"/>
      <c r="F11" s="1101"/>
      <c r="G11" s="1101"/>
      <c r="H11" s="1101"/>
      <c r="I11" s="1101"/>
      <c r="J11" s="1101"/>
      <c r="K11" s="1101"/>
      <c r="L11" s="1101"/>
      <c r="M11" s="1101"/>
      <c r="N11" s="1101"/>
      <c r="O11" s="1101"/>
      <c r="P11" s="1102"/>
      <c r="Q11" s="1112"/>
      <c r="R11" s="1113"/>
      <c r="S11" s="1113"/>
      <c r="T11" s="1113"/>
      <c r="U11" s="1113"/>
      <c r="V11" s="1113"/>
      <c r="W11" s="1113"/>
      <c r="X11" s="1113"/>
      <c r="Y11" s="1113"/>
      <c r="Z11" s="1113"/>
      <c r="AA11" s="1113"/>
      <c r="AB11" s="1113"/>
      <c r="AC11" s="1113"/>
      <c r="AD11" s="1113"/>
      <c r="AE11" s="1114"/>
      <c r="AF11" s="1106"/>
      <c r="AG11" s="1107"/>
      <c r="AH11" s="1107"/>
      <c r="AI11" s="1107"/>
      <c r="AJ11" s="1108"/>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0"/>
      <c r="C12" s="1101"/>
      <c r="D12" s="1101"/>
      <c r="E12" s="1101"/>
      <c r="F12" s="1101"/>
      <c r="G12" s="1101"/>
      <c r="H12" s="1101"/>
      <c r="I12" s="1101"/>
      <c r="J12" s="1101"/>
      <c r="K12" s="1101"/>
      <c r="L12" s="1101"/>
      <c r="M12" s="1101"/>
      <c r="N12" s="1101"/>
      <c r="O12" s="1101"/>
      <c r="P12" s="1102"/>
      <c r="Q12" s="1112"/>
      <c r="R12" s="1113"/>
      <c r="S12" s="1113"/>
      <c r="T12" s="1113"/>
      <c r="U12" s="1113"/>
      <c r="V12" s="1113"/>
      <c r="W12" s="1113"/>
      <c r="X12" s="1113"/>
      <c r="Y12" s="1113"/>
      <c r="Z12" s="1113"/>
      <c r="AA12" s="1113"/>
      <c r="AB12" s="1113"/>
      <c r="AC12" s="1113"/>
      <c r="AD12" s="1113"/>
      <c r="AE12" s="1114"/>
      <c r="AF12" s="1106"/>
      <c r="AG12" s="1107"/>
      <c r="AH12" s="1107"/>
      <c r="AI12" s="1107"/>
      <c r="AJ12" s="1108"/>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0"/>
      <c r="C13" s="1101"/>
      <c r="D13" s="1101"/>
      <c r="E13" s="1101"/>
      <c r="F13" s="1101"/>
      <c r="G13" s="1101"/>
      <c r="H13" s="1101"/>
      <c r="I13" s="1101"/>
      <c r="J13" s="1101"/>
      <c r="K13" s="1101"/>
      <c r="L13" s="1101"/>
      <c r="M13" s="1101"/>
      <c r="N13" s="1101"/>
      <c r="O13" s="1101"/>
      <c r="P13" s="1102"/>
      <c r="Q13" s="1112"/>
      <c r="R13" s="1113"/>
      <c r="S13" s="1113"/>
      <c r="T13" s="1113"/>
      <c r="U13" s="1113"/>
      <c r="V13" s="1113"/>
      <c r="W13" s="1113"/>
      <c r="X13" s="1113"/>
      <c r="Y13" s="1113"/>
      <c r="Z13" s="1113"/>
      <c r="AA13" s="1113"/>
      <c r="AB13" s="1113"/>
      <c r="AC13" s="1113"/>
      <c r="AD13" s="1113"/>
      <c r="AE13" s="1114"/>
      <c r="AF13" s="1106"/>
      <c r="AG13" s="1107"/>
      <c r="AH13" s="1107"/>
      <c r="AI13" s="1107"/>
      <c r="AJ13" s="1108"/>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0"/>
      <c r="C14" s="1101"/>
      <c r="D14" s="1101"/>
      <c r="E14" s="1101"/>
      <c r="F14" s="1101"/>
      <c r="G14" s="1101"/>
      <c r="H14" s="1101"/>
      <c r="I14" s="1101"/>
      <c r="J14" s="1101"/>
      <c r="K14" s="1101"/>
      <c r="L14" s="1101"/>
      <c r="M14" s="1101"/>
      <c r="N14" s="1101"/>
      <c r="O14" s="1101"/>
      <c r="P14" s="1102"/>
      <c r="Q14" s="1112"/>
      <c r="R14" s="1113"/>
      <c r="S14" s="1113"/>
      <c r="T14" s="1113"/>
      <c r="U14" s="1113"/>
      <c r="V14" s="1113"/>
      <c r="W14" s="1113"/>
      <c r="X14" s="1113"/>
      <c r="Y14" s="1113"/>
      <c r="Z14" s="1113"/>
      <c r="AA14" s="1113"/>
      <c r="AB14" s="1113"/>
      <c r="AC14" s="1113"/>
      <c r="AD14" s="1113"/>
      <c r="AE14" s="1114"/>
      <c r="AF14" s="1106"/>
      <c r="AG14" s="1107"/>
      <c r="AH14" s="1107"/>
      <c r="AI14" s="1107"/>
      <c r="AJ14" s="1108"/>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0"/>
      <c r="C15" s="1101"/>
      <c r="D15" s="1101"/>
      <c r="E15" s="1101"/>
      <c r="F15" s="1101"/>
      <c r="G15" s="1101"/>
      <c r="H15" s="1101"/>
      <c r="I15" s="1101"/>
      <c r="J15" s="1101"/>
      <c r="K15" s="1101"/>
      <c r="L15" s="1101"/>
      <c r="M15" s="1101"/>
      <c r="N15" s="1101"/>
      <c r="O15" s="1101"/>
      <c r="P15" s="1102"/>
      <c r="Q15" s="1112"/>
      <c r="R15" s="1113"/>
      <c r="S15" s="1113"/>
      <c r="T15" s="1113"/>
      <c r="U15" s="1113"/>
      <c r="V15" s="1113"/>
      <c r="W15" s="1113"/>
      <c r="X15" s="1113"/>
      <c r="Y15" s="1113"/>
      <c r="Z15" s="1113"/>
      <c r="AA15" s="1113"/>
      <c r="AB15" s="1113"/>
      <c r="AC15" s="1113"/>
      <c r="AD15" s="1113"/>
      <c r="AE15" s="1114"/>
      <c r="AF15" s="1106"/>
      <c r="AG15" s="1107"/>
      <c r="AH15" s="1107"/>
      <c r="AI15" s="1107"/>
      <c r="AJ15" s="1108"/>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0"/>
      <c r="C16" s="1101"/>
      <c r="D16" s="1101"/>
      <c r="E16" s="1101"/>
      <c r="F16" s="1101"/>
      <c r="G16" s="1101"/>
      <c r="H16" s="1101"/>
      <c r="I16" s="1101"/>
      <c r="J16" s="1101"/>
      <c r="K16" s="1101"/>
      <c r="L16" s="1101"/>
      <c r="M16" s="1101"/>
      <c r="N16" s="1101"/>
      <c r="O16" s="1101"/>
      <c r="P16" s="1102"/>
      <c r="Q16" s="1112"/>
      <c r="R16" s="1113"/>
      <c r="S16" s="1113"/>
      <c r="T16" s="1113"/>
      <c r="U16" s="1113"/>
      <c r="V16" s="1113"/>
      <c r="W16" s="1113"/>
      <c r="X16" s="1113"/>
      <c r="Y16" s="1113"/>
      <c r="Z16" s="1113"/>
      <c r="AA16" s="1113"/>
      <c r="AB16" s="1113"/>
      <c r="AC16" s="1113"/>
      <c r="AD16" s="1113"/>
      <c r="AE16" s="1114"/>
      <c r="AF16" s="1106"/>
      <c r="AG16" s="1107"/>
      <c r="AH16" s="1107"/>
      <c r="AI16" s="1107"/>
      <c r="AJ16" s="1108"/>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0"/>
      <c r="C17" s="1101"/>
      <c r="D17" s="1101"/>
      <c r="E17" s="1101"/>
      <c r="F17" s="1101"/>
      <c r="G17" s="1101"/>
      <c r="H17" s="1101"/>
      <c r="I17" s="1101"/>
      <c r="J17" s="1101"/>
      <c r="K17" s="1101"/>
      <c r="L17" s="1101"/>
      <c r="M17" s="1101"/>
      <c r="N17" s="1101"/>
      <c r="O17" s="1101"/>
      <c r="P17" s="1102"/>
      <c r="Q17" s="1112"/>
      <c r="R17" s="1113"/>
      <c r="S17" s="1113"/>
      <c r="T17" s="1113"/>
      <c r="U17" s="1113"/>
      <c r="V17" s="1113"/>
      <c r="W17" s="1113"/>
      <c r="X17" s="1113"/>
      <c r="Y17" s="1113"/>
      <c r="Z17" s="1113"/>
      <c r="AA17" s="1113"/>
      <c r="AB17" s="1113"/>
      <c r="AC17" s="1113"/>
      <c r="AD17" s="1113"/>
      <c r="AE17" s="1114"/>
      <c r="AF17" s="1106"/>
      <c r="AG17" s="1107"/>
      <c r="AH17" s="1107"/>
      <c r="AI17" s="1107"/>
      <c r="AJ17" s="1108"/>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0"/>
      <c r="C18" s="1101"/>
      <c r="D18" s="1101"/>
      <c r="E18" s="1101"/>
      <c r="F18" s="1101"/>
      <c r="G18" s="1101"/>
      <c r="H18" s="1101"/>
      <c r="I18" s="1101"/>
      <c r="J18" s="1101"/>
      <c r="K18" s="1101"/>
      <c r="L18" s="1101"/>
      <c r="M18" s="1101"/>
      <c r="N18" s="1101"/>
      <c r="O18" s="1101"/>
      <c r="P18" s="1102"/>
      <c r="Q18" s="1112"/>
      <c r="R18" s="1113"/>
      <c r="S18" s="1113"/>
      <c r="T18" s="1113"/>
      <c r="U18" s="1113"/>
      <c r="V18" s="1113"/>
      <c r="W18" s="1113"/>
      <c r="X18" s="1113"/>
      <c r="Y18" s="1113"/>
      <c r="Z18" s="1113"/>
      <c r="AA18" s="1113"/>
      <c r="AB18" s="1113"/>
      <c r="AC18" s="1113"/>
      <c r="AD18" s="1113"/>
      <c r="AE18" s="1114"/>
      <c r="AF18" s="1106"/>
      <c r="AG18" s="1107"/>
      <c r="AH18" s="1107"/>
      <c r="AI18" s="1107"/>
      <c r="AJ18" s="1108"/>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0"/>
      <c r="C19" s="1101"/>
      <c r="D19" s="1101"/>
      <c r="E19" s="1101"/>
      <c r="F19" s="1101"/>
      <c r="G19" s="1101"/>
      <c r="H19" s="1101"/>
      <c r="I19" s="1101"/>
      <c r="J19" s="1101"/>
      <c r="K19" s="1101"/>
      <c r="L19" s="1101"/>
      <c r="M19" s="1101"/>
      <c r="N19" s="1101"/>
      <c r="O19" s="1101"/>
      <c r="P19" s="1102"/>
      <c r="Q19" s="1112"/>
      <c r="R19" s="1113"/>
      <c r="S19" s="1113"/>
      <c r="T19" s="1113"/>
      <c r="U19" s="1113"/>
      <c r="V19" s="1113"/>
      <c r="W19" s="1113"/>
      <c r="X19" s="1113"/>
      <c r="Y19" s="1113"/>
      <c r="Z19" s="1113"/>
      <c r="AA19" s="1113"/>
      <c r="AB19" s="1113"/>
      <c r="AC19" s="1113"/>
      <c r="AD19" s="1113"/>
      <c r="AE19" s="1114"/>
      <c r="AF19" s="1106"/>
      <c r="AG19" s="1107"/>
      <c r="AH19" s="1107"/>
      <c r="AI19" s="1107"/>
      <c r="AJ19" s="1108"/>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0"/>
      <c r="C20" s="1101"/>
      <c r="D20" s="1101"/>
      <c r="E20" s="1101"/>
      <c r="F20" s="1101"/>
      <c r="G20" s="1101"/>
      <c r="H20" s="1101"/>
      <c r="I20" s="1101"/>
      <c r="J20" s="1101"/>
      <c r="K20" s="1101"/>
      <c r="L20" s="1101"/>
      <c r="M20" s="1101"/>
      <c r="N20" s="1101"/>
      <c r="O20" s="1101"/>
      <c r="P20" s="1102"/>
      <c r="Q20" s="1112"/>
      <c r="R20" s="1113"/>
      <c r="S20" s="1113"/>
      <c r="T20" s="1113"/>
      <c r="U20" s="1113"/>
      <c r="V20" s="1113"/>
      <c r="W20" s="1113"/>
      <c r="X20" s="1113"/>
      <c r="Y20" s="1113"/>
      <c r="Z20" s="1113"/>
      <c r="AA20" s="1113"/>
      <c r="AB20" s="1113"/>
      <c r="AC20" s="1113"/>
      <c r="AD20" s="1113"/>
      <c r="AE20" s="1114"/>
      <c r="AF20" s="1106"/>
      <c r="AG20" s="1107"/>
      <c r="AH20" s="1107"/>
      <c r="AI20" s="1107"/>
      <c r="AJ20" s="1108"/>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0"/>
      <c r="C21" s="1101"/>
      <c r="D21" s="1101"/>
      <c r="E21" s="1101"/>
      <c r="F21" s="1101"/>
      <c r="G21" s="1101"/>
      <c r="H21" s="1101"/>
      <c r="I21" s="1101"/>
      <c r="J21" s="1101"/>
      <c r="K21" s="1101"/>
      <c r="L21" s="1101"/>
      <c r="M21" s="1101"/>
      <c r="N21" s="1101"/>
      <c r="O21" s="1101"/>
      <c r="P21" s="1102"/>
      <c r="Q21" s="1112"/>
      <c r="R21" s="1113"/>
      <c r="S21" s="1113"/>
      <c r="T21" s="1113"/>
      <c r="U21" s="1113"/>
      <c r="V21" s="1113"/>
      <c r="W21" s="1113"/>
      <c r="X21" s="1113"/>
      <c r="Y21" s="1113"/>
      <c r="Z21" s="1113"/>
      <c r="AA21" s="1113"/>
      <c r="AB21" s="1113"/>
      <c r="AC21" s="1113"/>
      <c r="AD21" s="1113"/>
      <c r="AE21" s="1114"/>
      <c r="AF21" s="1106"/>
      <c r="AG21" s="1107"/>
      <c r="AH21" s="1107"/>
      <c r="AI21" s="1107"/>
      <c r="AJ21" s="1108"/>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0"/>
      <c r="C22" s="1101"/>
      <c r="D22" s="1101"/>
      <c r="E22" s="1101"/>
      <c r="F22" s="1101"/>
      <c r="G22" s="1101"/>
      <c r="H22" s="1101"/>
      <c r="I22" s="1101"/>
      <c r="J22" s="1101"/>
      <c r="K22" s="1101"/>
      <c r="L22" s="1101"/>
      <c r="M22" s="1101"/>
      <c r="N22" s="1101"/>
      <c r="O22" s="1101"/>
      <c r="P22" s="1102"/>
      <c r="Q22" s="1150"/>
      <c r="R22" s="1151"/>
      <c r="S22" s="1151"/>
      <c r="T22" s="1151"/>
      <c r="U22" s="1151"/>
      <c r="V22" s="1151"/>
      <c r="W22" s="1151"/>
      <c r="X22" s="1151"/>
      <c r="Y22" s="1151"/>
      <c r="Z22" s="1151"/>
      <c r="AA22" s="1151"/>
      <c r="AB22" s="1151"/>
      <c r="AC22" s="1151"/>
      <c r="AD22" s="1151"/>
      <c r="AE22" s="1152"/>
      <c r="AF22" s="1106"/>
      <c r="AG22" s="1107"/>
      <c r="AH22" s="1107"/>
      <c r="AI22" s="1107"/>
      <c r="AJ22" s="1108"/>
      <c r="AK22" s="1146"/>
      <c r="AL22" s="1147"/>
      <c r="AM22" s="1147"/>
      <c r="AN22" s="1147"/>
      <c r="AO22" s="1147"/>
      <c r="AP22" s="1147"/>
      <c r="AQ22" s="1147"/>
      <c r="AR22" s="1147"/>
      <c r="AS22" s="1147"/>
      <c r="AT22" s="1147"/>
      <c r="AU22" s="1148"/>
      <c r="AV22" s="1148"/>
      <c r="AW22" s="1148"/>
      <c r="AX22" s="1148"/>
      <c r="AY22" s="1149"/>
      <c r="AZ22" s="1098" t="s">
        <v>381</v>
      </c>
      <c r="BA22" s="1098"/>
      <c r="BB22" s="1098"/>
      <c r="BC22" s="1098"/>
      <c r="BD22" s="1099"/>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382</v>
      </c>
      <c r="B23" s="1013" t="s">
        <v>383</v>
      </c>
      <c r="C23" s="1014"/>
      <c r="D23" s="1014"/>
      <c r="E23" s="1014"/>
      <c r="F23" s="1014"/>
      <c r="G23" s="1014"/>
      <c r="H23" s="1014"/>
      <c r="I23" s="1014"/>
      <c r="J23" s="1014"/>
      <c r="K23" s="1014"/>
      <c r="L23" s="1014"/>
      <c r="M23" s="1014"/>
      <c r="N23" s="1014"/>
      <c r="O23" s="1014"/>
      <c r="P23" s="1015"/>
      <c r="Q23" s="1137"/>
      <c r="R23" s="1138"/>
      <c r="S23" s="1138"/>
      <c r="T23" s="1138"/>
      <c r="U23" s="1138"/>
      <c r="V23" s="1138"/>
      <c r="W23" s="1138"/>
      <c r="X23" s="1138"/>
      <c r="Y23" s="1138"/>
      <c r="Z23" s="1138"/>
      <c r="AA23" s="1138"/>
      <c r="AB23" s="1138"/>
      <c r="AC23" s="1138"/>
      <c r="AD23" s="1138"/>
      <c r="AE23" s="1139"/>
      <c r="AF23" s="1140">
        <v>448</v>
      </c>
      <c r="AG23" s="1138"/>
      <c r="AH23" s="1138"/>
      <c r="AI23" s="1138"/>
      <c r="AJ23" s="1141"/>
      <c r="AK23" s="1142"/>
      <c r="AL23" s="1143"/>
      <c r="AM23" s="1143"/>
      <c r="AN23" s="1143"/>
      <c r="AO23" s="1143"/>
      <c r="AP23" s="1138">
        <f>AP7</f>
        <v>30258</v>
      </c>
      <c r="AQ23" s="1138"/>
      <c r="AR23" s="1138"/>
      <c r="AS23" s="1138"/>
      <c r="AT23" s="1138"/>
      <c r="AU23" s="1144"/>
      <c r="AV23" s="1144"/>
      <c r="AW23" s="1144"/>
      <c r="AX23" s="1144"/>
      <c r="AY23" s="1145"/>
      <c r="AZ23" s="1134" t="s">
        <v>384</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385</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386</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363</v>
      </c>
      <c r="B26" s="1065"/>
      <c r="C26" s="1065"/>
      <c r="D26" s="1065"/>
      <c r="E26" s="1065"/>
      <c r="F26" s="1065"/>
      <c r="G26" s="1065"/>
      <c r="H26" s="1065"/>
      <c r="I26" s="1065"/>
      <c r="J26" s="1065"/>
      <c r="K26" s="1065"/>
      <c r="L26" s="1065"/>
      <c r="M26" s="1065"/>
      <c r="N26" s="1065"/>
      <c r="O26" s="1065"/>
      <c r="P26" s="1066"/>
      <c r="Q26" s="1070" t="s">
        <v>387</v>
      </c>
      <c r="R26" s="1071"/>
      <c r="S26" s="1071"/>
      <c r="T26" s="1071"/>
      <c r="U26" s="1072"/>
      <c r="V26" s="1070" t="s">
        <v>388</v>
      </c>
      <c r="W26" s="1071"/>
      <c r="X26" s="1071"/>
      <c r="Y26" s="1071"/>
      <c r="Z26" s="1072"/>
      <c r="AA26" s="1070" t="s">
        <v>389</v>
      </c>
      <c r="AB26" s="1071"/>
      <c r="AC26" s="1071"/>
      <c r="AD26" s="1071"/>
      <c r="AE26" s="1071"/>
      <c r="AF26" s="1128" t="s">
        <v>390</v>
      </c>
      <c r="AG26" s="1077"/>
      <c r="AH26" s="1077"/>
      <c r="AI26" s="1077"/>
      <c r="AJ26" s="1129"/>
      <c r="AK26" s="1071" t="s">
        <v>391</v>
      </c>
      <c r="AL26" s="1071"/>
      <c r="AM26" s="1071"/>
      <c r="AN26" s="1071"/>
      <c r="AO26" s="1072"/>
      <c r="AP26" s="1070" t="s">
        <v>392</v>
      </c>
      <c r="AQ26" s="1071"/>
      <c r="AR26" s="1071"/>
      <c r="AS26" s="1071"/>
      <c r="AT26" s="1072"/>
      <c r="AU26" s="1070" t="s">
        <v>393</v>
      </c>
      <c r="AV26" s="1071"/>
      <c r="AW26" s="1071"/>
      <c r="AX26" s="1071"/>
      <c r="AY26" s="1072"/>
      <c r="AZ26" s="1070" t="s">
        <v>394</v>
      </c>
      <c r="BA26" s="1071"/>
      <c r="BB26" s="1071"/>
      <c r="BC26" s="1071"/>
      <c r="BD26" s="1072"/>
      <c r="BE26" s="1070" t="s">
        <v>370</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395</v>
      </c>
      <c r="C28" s="1120"/>
      <c r="D28" s="1120"/>
      <c r="E28" s="1120"/>
      <c r="F28" s="1120"/>
      <c r="G28" s="1120"/>
      <c r="H28" s="1120"/>
      <c r="I28" s="1120"/>
      <c r="J28" s="1120"/>
      <c r="K28" s="1120"/>
      <c r="L28" s="1120"/>
      <c r="M28" s="1120"/>
      <c r="N28" s="1120"/>
      <c r="O28" s="1120"/>
      <c r="P28" s="1121"/>
      <c r="Q28" s="1122">
        <v>5240</v>
      </c>
      <c r="R28" s="1123"/>
      <c r="S28" s="1123"/>
      <c r="T28" s="1123"/>
      <c r="U28" s="1123"/>
      <c r="V28" s="1123">
        <v>5067</v>
      </c>
      <c r="W28" s="1123"/>
      <c r="X28" s="1123"/>
      <c r="Y28" s="1123"/>
      <c r="Z28" s="1123"/>
      <c r="AA28" s="1123">
        <f>Q28-V28</f>
        <v>173</v>
      </c>
      <c r="AB28" s="1123"/>
      <c r="AC28" s="1123"/>
      <c r="AD28" s="1123"/>
      <c r="AE28" s="1124"/>
      <c r="AF28" s="1125">
        <v>173</v>
      </c>
      <c r="AG28" s="1123"/>
      <c r="AH28" s="1123"/>
      <c r="AI28" s="1123"/>
      <c r="AJ28" s="1126"/>
      <c r="AK28" s="1127">
        <v>342</v>
      </c>
      <c r="AL28" s="1115"/>
      <c r="AM28" s="1115"/>
      <c r="AN28" s="1115"/>
      <c r="AO28" s="1115"/>
      <c r="AP28" s="1115"/>
      <c r="AQ28" s="1115"/>
      <c r="AR28" s="1115"/>
      <c r="AS28" s="1115"/>
      <c r="AT28" s="1115"/>
      <c r="AU28" s="1115"/>
      <c r="AV28" s="1115"/>
      <c r="AW28" s="1115"/>
      <c r="AX28" s="1115"/>
      <c r="AY28" s="1115"/>
      <c r="AZ28" s="1116" t="s">
        <v>578</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0" t="s">
        <v>396</v>
      </c>
      <c r="C29" s="1101"/>
      <c r="D29" s="1101"/>
      <c r="E29" s="1101"/>
      <c r="F29" s="1101"/>
      <c r="G29" s="1101"/>
      <c r="H29" s="1101"/>
      <c r="I29" s="1101"/>
      <c r="J29" s="1101"/>
      <c r="K29" s="1101"/>
      <c r="L29" s="1101"/>
      <c r="M29" s="1101"/>
      <c r="N29" s="1101"/>
      <c r="O29" s="1101"/>
      <c r="P29" s="1102"/>
      <c r="Q29" s="1112">
        <v>236</v>
      </c>
      <c r="R29" s="1113"/>
      <c r="S29" s="1113"/>
      <c r="T29" s="1113"/>
      <c r="U29" s="1113"/>
      <c r="V29" s="1113">
        <v>236</v>
      </c>
      <c r="W29" s="1113"/>
      <c r="X29" s="1113"/>
      <c r="Y29" s="1113"/>
      <c r="Z29" s="1113"/>
      <c r="AA29" s="1113">
        <f t="shared" ref="AA29" si="0">Q29-V29</f>
        <v>0</v>
      </c>
      <c r="AB29" s="1113"/>
      <c r="AC29" s="1113"/>
      <c r="AD29" s="1113"/>
      <c r="AE29" s="1114"/>
      <c r="AF29" s="1106">
        <v>0</v>
      </c>
      <c r="AG29" s="1107"/>
      <c r="AH29" s="1107"/>
      <c r="AI29" s="1107"/>
      <c r="AJ29" s="1108"/>
      <c r="AK29" s="1049">
        <v>89</v>
      </c>
      <c r="AL29" s="1040"/>
      <c r="AM29" s="1040"/>
      <c r="AN29" s="1040"/>
      <c r="AO29" s="1040"/>
      <c r="AP29" s="1040">
        <v>100</v>
      </c>
      <c r="AQ29" s="1040"/>
      <c r="AR29" s="1040"/>
      <c r="AS29" s="1040"/>
      <c r="AT29" s="1040"/>
      <c r="AU29" s="1040">
        <v>27</v>
      </c>
      <c r="AV29" s="1040"/>
      <c r="AW29" s="1040"/>
      <c r="AX29" s="1040"/>
      <c r="AY29" s="1040"/>
      <c r="AZ29" s="1111" t="s">
        <v>579</v>
      </c>
      <c r="BA29" s="1111"/>
      <c r="BB29" s="1111"/>
      <c r="BC29" s="1111"/>
      <c r="BD29" s="1111"/>
      <c r="BE29" s="1095"/>
      <c r="BF29" s="1095"/>
      <c r="BG29" s="1095"/>
      <c r="BH29" s="1095"/>
      <c r="BI29" s="1096"/>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0" t="s">
        <v>397</v>
      </c>
      <c r="C30" s="1101"/>
      <c r="D30" s="1101"/>
      <c r="E30" s="1101"/>
      <c r="F30" s="1101"/>
      <c r="G30" s="1101"/>
      <c r="H30" s="1101"/>
      <c r="I30" s="1101"/>
      <c r="J30" s="1101"/>
      <c r="K30" s="1101"/>
      <c r="L30" s="1101"/>
      <c r="M30" s="1101"/>
      <c r="N30" s="1101"/>
      <c r="O30" s="1101"/>
      <c r="P30" s="1102"/>
      <c r="Q30" s="1112">
        <v>4573</v>
      </c>
      <c r="R30" s="1113"/>
      <c r="S30" s="1113"/>
      <c r="T30" s="1113"/>
      <c r="U30" s="1113"/>
      <c r="V30" s="1113">
        <v>4511</v>
      </c>
      <c r="W30" s="1113"/>
      <c r="X30" s="1113"/>
      <c r="Y30" s="1113"/>
      <c r="Z30" s="1113"/>
      <c r="AA30" s="1113">
        <f t="shared" ref="AA30:AA32" si="1">Q30-V30</f>
        <v>62</v>
      </c>
      <c r="AB30" s="1113"/>
      <c r="AC30" s="1113"/>
      <c r="AD30" s="1113"/>
      <c r="AE30" s="1114"/>
      <c r="AF30" s="1106">
        <v>62</v>
      </c>
      <c r="AG30" s="1107"/>
      <c r="AH30" s="1107"/>
      <c r="AI30" s="1107"/>
      <c r="AJ30" s="1108"/>
      <c r="AK30" s="1049">
        <v>656</v>
      </c>
      <c r="AL30" s="1040"/>
      <c r="AM30" s="1040"/>
      <c r="AN30" s="1040"/>
      <c r="AO30" s="1040"/>
      <c r="AP30" s="1040"/>
      <c r="AQ30" s="1040"/>
      <c r="AR30" s="1040"/>
      <c r="AS30" s="1040"/>
      <c r="AT30" s="1040"/>
      <c r="AU30" s="1040"/>
      <c r="AV30" s="1040"/>
      <c r="AW30" s="1040"/>
      <c r="AX30" s="1040"/>
      <c r="AY30" s="1040"/>
      <c r="AZ30" s="1111" t="s">
        <v>579</v>
      </c>
      <c r="BA30" s="1111"/>
      <c r="BB30" s="1111"/>
      <c r="BC30" s="1111"/>
      <c r="BD30" s="1111"/>
      <c r="BE30" s="1095"/>
      <c r="BF30" s="1095"/>
      <c r="BG30" s="1095"/>
      <c r="BH30" s="1095"/>
      <c r="BI30" s="1096"/>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0" t="s">
        <v>398</v>
      </c>
      <c r="C31" s="1101"/>
      <c r="D31" s="1101"/>
      <c r="E31" s="1101"/>
      <c r="F31" s="1101"/>
      <c r="G31" s="1101"/>
      <c r="H31" s="1101"/>
      <c r="I31" s="1101"/>
      <c r="J31" s="1101"/>
      <c r="K31" s="1101"/>
      <c r="L31" s="1101"/>
      <c r="M31" s="1101"/>
      <c r="N31" s="1101"/>
      <c r="O31" s="1101"/>
      <c r="P31" s="1102"/>
      <c r="Q31" s="1112">
        <v>523</v>
      </c>
      <c r="R31" s="1113"/>
      <c r="S31" s="1113"/>
      <c r="T31" s="1113"/>
      <c r="U31" s="1113"/>
      <c r="V31" s="1113">
        <v>513</v>
      </c>
      <c r="W31" s="1113"/>
      <c r="X31" s="1113"/>
      <c r="Y31" s="1113"/>
      <c r="Z31" s="1113"/>
      <c r="AA31" s="1113">
        <f t="shared" si="1"/>
        <v>10</v>
      </c>
      <c r="AB31" s="1113"/>
      <c r="AC31" s="1113"/>
      <c r="AD31" s="1113"/>
      <c r="AE31" s="1114"/>
      <c r="AF31" s="1106">
        <v>10</v>
      </c>
      <c r="AG31" s="1107"/>
      <c r="AH31" s="1107"/>
      <c r="AI31" s="1107"/>
      <c r="AJ31" s="1108"/>
      <c r="AK31" s="1049">
        <v>141</v>
      </c>
      <c r="AL31" s="1040"/>
      <c r="AM31" s="1040"/>
      <c r="AN31" s="1040"/>
      <c r="AO31" s="1040"/>
      <c r="AP31" s="1040"/>
      <c r="AQ31" s="1040"/>
      <c r="AR31" s="1040"/>
      <c r="AS31" s="1040"/>
      <c r="AT31" s="1040"/>
      <c r="AU31" s="1040"/>
      <c r="AV31" s="1040"/>
      <c r="AW31" s="1040"/>
      <c r="AX31" s="1040"/>
      <c r="AY31" s="1040"/>
      <c r="AZ31" s="1111" t="s">
        <v>579</v>
      </c>
      <c r="BA31" s="1111"/>
      <c r="BB31" s="1111"/>
      <c r="BC31" s="1111"/>
      <c r="BD31" s="1111"/>
      <c r="BE31" s="1095"/>
      <c r="BF31" s="1095"/>
      <c r="BG31" s="1095"/>
      <c r="BH31" s="1095"/>
      <c r="BI31" s="1096"/>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0" t="s">
        <v>399</v>
      </c>
      <c r="C32" s="1101"/>
      <c r="D32" s="1101"/>
      <c r="E32" s="1101"/>
      <c r="F32" s="1101"/>
      <c r="G32" s="1101"/>
      <c r="H32" s="1101"/>
      <c r="I32" s="1101"/>
      <c r="J32" s="1101"/>
      <c r="K32" s="1101"/>
      <c r="L32" s="1101"/>
      <c r="M32" s="1101"/>
      <c r="N32" s="1101"/>
      <c r="O32" s="1101"/>
      <c r="P32" s="1102"/>
      <c r="Q32" s="1112">
        <v>35</v>
      </c>
      <c r="R32" s="1113"/>
      <c r="S32" s="1113"/>
      <c r="T32" s="1113"/>
      <c r="U32" s="1113"/>
      <c r="V32" s="1113">
        <v>35</v>
      </c>
      <c r="W32" s="1113"/>
      <c r="X32" s="1113"/>
      <c r="Y32" s="1113"/>
      <c r="Z32" s="1113"/>
      <c r="AA32" s="1113">
        <f t="shared" si="1"/>
        <v>0</v>
      </c>
      <c r="AB32" s="1113"/>
      <c r="AC32" s="1113"/>
      <c r="AD32" s="1113"/>
      <c r="AE32" s="1114"/>
      <c r="AF32" s="1106">
        <v>0</v>
      </c>
      <c r="AG32" s="1107"/>
      <c r="AH32" s="1107"/>
      <c r="AI32" s="1107"/>
      <c r="AJ32" s="1108"/>
      <c r="AK32" s="1049">
        <v>6</v>
      </c>
      <c r="AL32" s="1040"/>
      <c r="AM32" s="1040"/>
      <c r="AN32" s="1040"/>
      <c r="AO32" s="1040"/>
      <c r="AP32" s="1040"/>
      <c r="AQ32" s="1040"/>
      <c r="AR32" s="1040"/>
      <c r="AS32" s="1040"/>
      <c r="AT32" s="1040"/>
      <c r="AU32" s="1040"/>
      <c r="AV32" s="1040"/>
      <c r="AW32" s="1040"/>
      <c r="AX32" s="1040"/>
      <c r="AY32" s="1040"/>
      <c r="AZ32" s="1111" t="s">
        <v>579</v>
      </c>
      <c r="BA32" s="1111"/>
      <c r="BB32" s="1111"/>
      <c r="BC32" s="1111"/>
      <c r="BD32" s="1111"/>
      <c r="BE32" s="1095"/>
      <c r="BF32" s="1095"/>
      <c r="BG32" s="1095"/>
      <c r="BH32" s="1095"/>
      <c r="BI32" s="1096"/>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0" t="s">
        <v>400</v>
      </c>
      <c r="C33" s="1101"/>
      <c r="D33" s="1101"/>
      <c r="E33" s="1101"/>
      <c r="F33" s="1101"/>
      <c r="G33" s="1101"/>
      <c r="H33" s="1101"/>
      <c r="I33" s="1101"/>
      <c r="J33" s="1101"/>
      <c r="K33" s="1101"/>
      <c r="L33" s="1101"/>
      <c r="M33" s="1101"/>
      <c r="N33" s="1101"/>
      <c r="O33" s="1101"/>
      <c r="P33" s="1102"/>
      <c r="Q33" s="1112">
        <v>1283</v>
      </c>
      <c r="R33" s="1113"/>
      <c r="S33" s="1113"/>
      <c r="T33" s="1113"/>
      <c r="U33" s="1113"/>
      <c r="V33" s="1113">
        <v>1454</v>
      </c>
      <c r="W33" s="1113"/>
      <c r="X33" s="1113"/>
      <c r="Y33" s="1113"/>
      <c r="Z33" s="1113"/>
      <c r="AA33" s="1113">
        <f>Q33-V33</f>
        <v>-171</v>
      </c>
      <c r="AB33" s="1113"/>
      <c r="AC33" s="1113"/>
      <c r="AD33" s="1113"/>
      <c r="AE33" s="1114"/>
      <c r="AF33" s="1106">
        <v>641</v>
      </c>
      <c r="AG33" s="1107"/>
      <c r="AH33" s="1107"/>
      <c r="AI33" s="1107"/>
      <c r="AJ33" s="1108"/>
      <c r="AK33" s="1049">
        <v>325</v>
      </c>
      <c r="AL33" s="1040"/>
      <c r="AM33" s="1040"/>
      <c r="AN33" s="1040"/>
      <c r="AO33" s="1040"/>
      <c r="AP33" s="1040">
        <v>8538</v>
      </c>
      <c r="AQ33" s="1040"/>
      <c r="AR33" s="1040"/>
      <c r="AS33" s="1040"/>
      <c r="AT33" s="1040"/>
      <c r="AU33" s="1040">
        <v>3774</v>
      </c>
      <c r="AV33" s="1040"/>
      <c r="AW33" s="1040"/>
      <c r="AX33" s="1040"/>
      <c r="AY33" s="1040"/>
      <c r="AZ33" s="1111" t="s">
        <v>579</v>
      </c>
      <c r="BA33" s="1111"/>
      <c r="BB33" s="1111"/>
      <c r="BC33" s="1111"/>
      <c r="BD33" s="1111"/>
      <c r="BE33" s="1095" t="s">
        <v>401</v>
      </c>
      <c r="BF33" s="1095"/>
      <c r="BG33" s="1095"/>
      <c r="BH33" s="1095"/>
      <c r="BI33" s="1096"/>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0" t="s">
        <v>402</v>
      </c>
      <c r="C34" s="1101"/>
      <c r="D34" s="1101"/>
      <c r="E34" s="1101"/>
      <c r="F34" s="1101"/>
      <c r="G34" s="1101"/>
      <c r="H34" s="1101"/>
      <c r="I34" s="1101"/>
      <c r="J34" s="1101"/>
      <c r="K34" s="1101"/>
      <c r="L34" s="1101"/>
      <c r="M34" s="1101"/>
      <c r="N34" s="1101"/>
      <c r="O34" s="1101"/>
      <c r="P34" s="1102"/>
      <c r="Q34" s="1112">
        <v>3672</v>
      </c>
      <c r="R34" s="1113"/>
      <c r="S34" s="1113"/>
      <c r="T34" s="1113"/>
      <c r="U34" s="1113"/>
      <c r="V34" s="1113">
        <v>3812</v>
      </c>
      <c r="W34" s="1113"/>
      <c r="X34" s="1113"/>
      <c r="Y34" s="1113"/>
      <c r="Z34" s="1113"/>
      <c r="AA34" s="1113">
        <f t="shared" ref="AA34:AA37" si="2">Q34-V34</f>
        <v>-140</v>
      </c>
      <c r="AB34" s="1113"/>
      <c r="AC34" s="1113"/>
      <c r="AD34" s="1113"/>
      <c r="AE34" s="1114"/>
      <c r="AF34" s="1106" t="s">
        <v>403</v>
      </c>
      <c r="AG34" s="1107"/>
      <c r="AH34" s="1107"/>
      <c r="AI34" s="1107"/>
      <c r="AJ34" s="1108"/>
      <c r="AK34" s="1049">
        <v>313</v>
      </c>
      <c r="AL34" s="1040"/>
      <c r="AM34" s="1040"/>
      <c r="AN34" s="1040"/>
      <c r="AO34" s="1040"/>
      <c r="AP34" s="1040">
        <v>2629</v>
      </c>
      <c r="AQ34" s="1040"/>
      <c r="AR34" s="1040"/>
      <c r="AS34" s="1040"/>
      <c r="AT34" s="1040"/>
      <c r="AU34" s="1040">
        <v>1608</v>
      </c>
      <c r="AV34" s="1040"/>
      <c r="AW34" s="1040"/>
      <c r="AX34" s="1040"/>
      <c r="AY34" s="1040"/>
      <c r="AZ34" s="1111" t="s">
        <v>579</v>
      </c>
      <c r="BA34" s="1111"/>
      <c r="BB34" s="1111"/>
      <c r="BC34" s="1111"/>
      <c r="BD34" s="1111"/>
      <c r="BE34" s="1095" t="s">
        <v>404</v>
      </c>
      <c r="BF34" s="1095"/>
      <c r="BG34" s="1095"/>
      <c r="BH34" s="1095"/>
      <c r="BI34" s="1096"/>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0" t="s">
        <v>405</v>
      </c>
      <c r="C35" s="1101"/>
      <c r="D35" s="1101"/>
      <c r="E35" s="1101"/>
      <c r="F35" s="1101"/>
      <c r="G35" s="1101"/>
      <c r="H35" s="1101"/>
      <c r="I35" s="1101"/>
      <c r="J35" s="1101"/>
      <c r="K35" s="1101"/>
      <c r="L35" s="1101"/>
      <c r="M35" s="1101"/>
      <c r="N35" s="1101"/>
      <c r="O35" s="1101"/>
      <c r="P35" s="1102"/>
      <c r="Q35" s="1112">
        <v>76</v>
      </c>
      <c r="R35" s="1113"/>
      <c r="S35" s="1113"/>
      <c r="T35" s="1113"/>
      <c r="U35" s="1113"/>
      <c r="V35" s="1113">
        <v>75</v>
      </c>
      <c r="W35" s="1113"/>
      <c r="X35" s="1113"/>
      <c r="Y35" s="1113"/>
      <c r="Z35" s="1113"/>
      <c r="AA35" s="1113">
        <f t="shared" si="2"/>
        <v>1</v>
      </c>
      <c r="AB35" s="1113"/>
      <c r="AC35" s="1113"/>
      <c r="AD35" s="1113"/>
      <c r="AE35" s="1114"/>
      <c r="AF35" s="1106">
        <v>60</v>
      </c>
      <c r="AG35" s="1107"/>
      <c r="AH35" s="1107"/>
      <c r="AI35" s="1107"/>
      <c r="AJ35" s="1108"/>
      <c r="AK35" s="1049">
        <v>26</v>
      </c>
      <c r="AL35" s="1040"/>
      <c r="AM35" s="1040"/>
      <c r="AN35" s="1040"/>
      <c r="AO35" s="1040"/>
      <c r="AP35" s="1040"/>
      <c r="AQ35" s="1040"/>
      <c r="AR35" s="1040"/>
      <c r="AS35" s="1040"/>
      <c r="AT35" s="1040"/>
      <c r="AU35" s="1040"/>
      <c r="AV35" s="1040"/>
      <c r="AW35" s="1040"/>
      <c r="AX35" s="1040"/>
      <c r="AY35" s="1040"/>
      <c r="AZ35" s="1111" t="s">
        <v>579</v>
      </c>
      <c r="BA35" s="1111"/>
      <c r="BB35" s="1111"/>
      <c r="BC35" s="1111"/>
      <c r="BD35" s="1111"/>
      <c r="BE35" s="1095" t="s">
        <v>406</v>
      </c>
      <c r="BF35" s="1095"/>
      <c r="BG35" s="1095"/>
      <c r="BH35" s="1095"/>
      <c r="BI35" s="1096"/>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0" t="s">
        <v>407</v>
      </c>
      <c r="C36" s="1101"/>
      <c r="D36" s="1101"/>
      <c r="E36" s="1101"/>
      <c r="F36" s="1101"/>
      <c r="G36" s="1101"/>
      <c r="H36" s="1101"/>
      <c r="I36" s="1101"/>
      <c r="J36" s="1101"/>
      <c r="K36" s="1101"/>
      <c r="L36" s="1101"/>
      <c r="M36" s="1101"/>
      <c r="N36" s="1101"/>
      <c r="O36" s="1101"/>
      <c r="P36" s="1102"/>
      <c r="Q36" s="1112">
        <v>1832</v>
      </c>
      <c r="R36" s="1113"/>
      <c r="S36" s="1113"/>
      <c r="T36" s="1113"/>
      <c r="U36" s="1113"/>
      <c r="V36" s="1113">
        <v>1822</v>
      </c>
      <c r="W36" s="1113"/>
      <c r="X36" s="1113"/>
      <c r="Y36" s="1113"/>
      <c r="Z36" s="1113"/>
      <c r="AA36" s="1113">
        <f t="shared" si="2"/>
        <v>10</v>
      </c>
      <c r="AB36" s="1113"/>
      <c r="AC36" s="1113"/>
      <c r="AD36" s="1113"/>
      <c r="AE36" s="1114"/>
      <c r="AF36" s="1106">
        <v>0</v>
      </c>
      <c r="AG36" s="1107"/>
      <c r="AH36" s="1107"/>
      <c r="AI36" s="1107"/>
      <c r="AJ36" s="1108"/>
      <c r="AK36" s="1049">
        <v>1046</v>
      </c>
      <c r="AL36" s="1040"/>
      <c r="AM36" s="1040"/>
      <c r="AN36" s="1040"/>
      <c r="AO36" s="1040"/>
      <c r="AP36" s="1040">
        <v>13207</v>
      </c>
      <c r="AQ36" s="1040"/>
      <c r="AR36" s="1040"/>
      <c r="AS36" s="1040"/>
      <c r="AT36" s="1040"/>
      <c r="AU36" s="1040">
        <v>13022</v>
      </c>
      <c r="AV36" s="1040"/>
      <c r="AW36" s="1040"/>
      <c r="AX36" s="1040"/>
      <c r="AY36" s="1040"/>
      <c r="AZ36" s="1111" t="s">
        <v>580</v>
      </c>
      <c r="BA36" s="1111"/>
      <c r="BB36" s="1111"/>
      <c r="BC36" s="1111"/>
      <c r="BD36" s="1111"/>
      <c r="BE36" s="1095" t="s">
        <v>408</v>
      </c>
      <c r="BF36" s="1095"/>
      <c r="BG36" s="1095"/>
      <c r="BH36" s="1095"/>
      <c r="BI36" s="1096"/>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0" t="s">
        <v>409</v>
      </c>
      <c r="C37" s="1101"/>
      <c r="D37" s="1101"/>
      <c r="E37" s="1101"/>
      <c r="F37" s="1101"/>
      <c r="G37" s="1101"/>
      <c r="H37" s="1101"/>
      <c r="I37" s="1101"/>
      <c r="J37" s="1101"/>
      <c r="K37" s="1101"/>
      <c r="L37" s="1101"/>
      <c r="M37" s="1101"/>
      <c r="N37" s="1101"/>
      <c r="O37" s="1101"/>
      <c r="P37" s="1102"/>
      <c r="Q37" s="1112">
        <v>851</v>
      </c>
      <c r="R37" s="1113"/>
      <c r="S37" s="1113"/>
      <c r="T37" s="1113"/>
      <c r="U37" s="1113"/>
      <c r="V37" s="1113">
        <v>851</v>
      </c>
      <c r="W37" s="1113"/>
      <c r="X37" s="1113"/>
      <c r="Y37" s="1113"/>
      <c r="Z37" s="1113"/>
      <c r="AA37" s="1113">
        <f t="shared" si="2"/>
        <v>0</v>
      </c>
      <c r="AB37" s="1113"/>
      <c r="AC37" s="1113"/>
      <c r="AD37" s="1113"/>
      <c r="AE37" s="1114"/>
      <c r="AF37" s="1106">
        <v>0</v>
      </c>
      <c r="AG37" s="1107"/>
      <c r="AH37" s="1107"/>
      <c r="AI37" s="1107"/>
      <c r="AJ37" s="1108"/>
      <c r="AK37" s="1049">
        <v>483</v>
      </c>
      <c r="AL37" s="1040"/>
      <c r="AM37" s="1040"/>
      <c r="AN37" s="1040"/>
      <c r="AO37" s="1040"/>
      <c r="AP37" s="1040">
        <v>5463</v>
      </c>
      <c r="AQ37" s="1040"/>
      <c r="AR37" s="1040"/>
      <c r="AS37" s="1040"/>
      <c r="AT37" s="1040"/>
      <c r="AU37" s="1040">
        <v>5409</v>
      </c>
      <c r="AV37" s="1040"/>
      <c r="AW37" s="1040"/>
      <c r="AX37" s="1040"/>
      <c r="AY37" s="1040"/>
      <c r="AZ37" s="1111" t="s">
        <v>579</v>
      </c>
      <c r="BA37" s="1111"/>
      <c r="BB37" s="1111"/>
      <c r="BC37" s="1111"/>
      <c r="BD37" s="1111"/>
      <c r="BE37" s="1095" t="s">
        <v>410</v>
      </c>
      <c r="BF37" s="1095"/>
      <c r="BG37" s="1095"/>
      <c r="BH37" s="1095"/>
      <c r="BI37" s="1096"/>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0"/>
      <c r="C38" s="1101"/>
      <c r="D38" s="1101"/>
      <c r="E38" s="1101"/>
      <c r="F38" s="1101"/>
      <c r="G38" s="1101"/>
      <c r="H38" s="1101"/>
      <c r="I38" s="1101"/>
      <c r="J38" s="1101"/>
      <c r="K38" s="1101"/>
      <c r="L38" s="1101"/>
      <c r="M38" s="1101"/>
      <c r="N38" s="1101"/>
      <c r="O38" s="1101"/>
      <c r="P38" s="1102"/>
      <c r="Q38" s="1112"/>
      <c r="R38" s="1113"/>
      <c r="S38" s="1113"/>
      <c r="T38" s="1113"/>
      <c r="U38" s="1113"/>
      <c r="V38" s="1113"/>
      <c r="W38" s="1113"/>
      <c r="X38" s="1113"/>
      <c r="Y38" s="1113"/>
      <c r="Z38" s="1113"/>
      <c r="AA38" s="1113"/>
      <c r="AB38" s="1113"/>
      <c r="AC38" s="1113"/>
      <c r="AD38" s="1113"/>
      <c r="AE38" s="1114"/>
      <c r="AF38" s="1106"/>
      <c r="AG38" s="1107"/>
      <c r="AH38" s="1107"/>
      <c r="AI38" s="1107"/>
      <c r="AJ38" s="1108"/>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095"/>
      <c r="BF38" s="1095"/>
      <c r="BG38" s="1095"/>
      <c r="BH38" s="1095"/>
      <c r="BI38" s="1096"/>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0"/>
      <c r="C39" s="1101"/>
      <c r="D39" s="1101"/>
      <c r="E39" s="1101"/>
      <c r="F39" s="1101"/>
      <c r="G39" s="1101"/>
      <c r="H39" s="1101"/>
      <c r="I39" s="1101"/>
      <c r="J39" s="1101"/>
      <c r="K39" s="1101"/>
      <c r="L39" s="1101"/>
      <c r="M39" s="1101"/>
      <c r="N39" s="1101"/>
      <c r="O39" s="1101"/>
      <c r="P39" s="1102"/>
      <c r="Q39" s="1112"/>
      <c r="R39" s="1113"/>
      <c r="S39" s="1113"/>
      <c r="T39" s="1113"/>
      <c r="U39" s="1113"/>
      <c r="V39" s="1113"/>
      <c r="W39" s="1113"/>
      <c r="X39" s="1113"/>
      <c r="Y39" s="1113"/>
      <c r="Z39" s="1113"/>
      <c r="AA39" s="1113"/>
      <c r="AB39" s="1113"/>
      <c r="AC39" s="1113"/>
      <c r="AD39" s="1113"/>
      <c r="AE39" s="1114"/>
      <c r="AF39" s="1106"/>
      <c r="AG39" s="1107"/>
      <c r="AH39" s="1107"/>
      <c r="AI39" s="1107"/>
      <c r="AJ39" s="1108"/>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095"/>
      <c r="BF39" s="1095"/>
      <c r="BG39" s="1095"/>
      <c r="BH39" s="1095"/>
      <c r="BI39" s="1096"/>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0"/>
      <c r="C40" s="1101"/>
      <c r="D40" s="1101"/>
      <c r="E40" s="1101"/>
      <c r="F40" s="1101"/>
      <c r="G40" s="1101"/>
      <c r="H40" s="1101"/>
      <c r="I40" s="1101"/>
      <c r="J40" s="1101"/>
      <c r="K40" s="1101"/>
      <c r="L40" s="1101"/>
      <c r="M40" s="1101"/>
      <c r="N40" s="1101"/>
      <c r="O40" s="1101"/>
      <c r="P40" s="1102"/>
      <c r="Q40" s="1112"/>
      <c r="R40" s="1113"/>
      <c r="S40" s="1113"/>
      <c r="T40" s="1113"/>
      <c r="U40" s="1113"/>
      <c r="V40" s="1113"/>
      <c r="W40" s="1113"/>
      <c r="X40" s="1113"/>
      <c r="Y40" s="1113"/>
      <c r="Z40" s="1113"/>
      <c r="AA40" s="1113"/>
      <c r="AB40" s="1113"/>
      <c r="AC40" s="1113"/>
      <c r="AD40" s="1113"/>
      <c r="AE40" s="1114"/>
      <c r="AF40" s="1106"/>
      <c r="AG40" s="1107"/>
      <c r="AH40" s="1107"/>
      <c r="AI40" s="1107"/>
      <c r="AJ40" s="1108"/>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095"/>
      <c r="BF40" s="1095"/>
      <c r="BG40" s="1095"/>
      <c r="BH40" s="1095"/>
      <c r="BI40" s="1096"/>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0"/>
      <c r="C41" s="1101"/>
      <c r="D41" s="1101"/>
      <c r="E41" s="1101"/>
      <c r="F41" s="1101"/>
      <c r="G41" s="1101"/>
      <c r="H41" s="1101"/>
      <c r="I41" s="1101"/>
      <c r="J41" s="1101"/>
      <c r="K41" s="1101"/>
      <c r="L41" s="1101"/>
      <c r="M41" s="1101"/>
      <c r="N41" s="1101"/>
      <c r="O41" s="1101"/>
      <c r="P41" s="1102"/>
      <c r="Q41" s="1112"/>
      <c r="R41" s="1113"/>
      <c r="S41" s="1113"/>
      <c r="T41" s="1113"/>
      <c r="U41" s="1113"/>
      <c r="V41" s="1113"/>
      <c r="W41" s="1113"/>
      <c r="X41" s="1113"/>
      <c r="Y41" s="1113"/>
      <c r="Z41" s="1113"/>
      <c r="AA41" s="1113"/>
      <c r="AB41" s="1113"/>
      <c r="AC41" s="1113"/>
      <c r="AD41" s="1113"/>
      <c r="AE41" s="1114"/>
      <c r="AF41" s="1106"/>
      <c r="AG41" s="1107"/>
      <c r="AH41" s="1107"/>
      <c r="AI41" s="1107"/>
      <c r="AJ41" s="1108"/>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095"/>
      <c r="BF41" s="1095"/>
      <c r="BG41" s="1095"/>
      <c r="BH41" s="1095"/>
      <c r="BI41" s="1096"/>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0"/>
      <c r="C42" s="1101"/>
      <c r="D42" s="1101"/>
      <c r="E42" s="1101"/>
      <c r="F42" s="1101"/>
      <c r="G42" s="1101"/>
      <c r="H42" s="1101"/>
      <c r="I42" s="1101"/>
      <c r="J42" s="1101"/>
      <c r="K42" s="1101"/>
      <c r="L42" s="1101"/>
      <c r="M42" s="1101"/>
      <c r="N42" s="1101"/>
      <c r="O42" s="1101"/>
      <c r="P42" s="1102"/>
      <c r="Q42" s="1112"/>
      <c r="R42" s="1113"/>
      <c r="S42" s="1113"/>
      <c r="T42" s="1113"/>
      <c r="U42" s="1113"/>
      <c r="V42" s="1113"/>
      <c r="W42" s="1113"/>
      <c r="X42" s="1113"/>
      <c r="Y42" s="1113"/>
      <c r="Z42" s="1113"/>
      <c r="AA42" s="1113"/>
      <c r="AB42" s="1113"/>
      <c r="AC42" s="1113"/>
      <c r="AD42" s="1113"/>
      <c r="AE42" s="1114"/>
      <c r="AF42" s="1106"/>
      <c r="AG42" s="1107"/>
      <c r="AH42" s="1107"/>
      <c r="AI42" s="1107"/>
      <c r="AJ42" s="1108"/>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095"/>
      <c r="BF42" s="1095"/>
      <c r="BG42" s="1095"/>
      <c r="BH42" s="1095"/>
      <c r="BI42" s="1096"/>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0"/>
      <c r="C43" s="1101"/>
      <c r="D43" s="1101"/>
      <c r="E43" s="1101"/>
      <c r="F43" s="1101"/>
      <c r="G43" s="1101"/>
      <c r="H43" s="1101"/>
      <c r="I43" s="1101"/>
      <c r="J43" s="1101"/>
      <c r="K43" s="1101"/>
      <c r="L43" s="1101"/>
      <c r="M43" s="1101"/>
      <c r="N43" s="1101"/>
      <c r="O43" s="1101"/>
      <c r="P43" s="1102"/>
      <c r="Q43" s="1112"/>
      <c r="R43" s="1113"/>
      <c r="S43" s="1113"/>
      <c r="T43" s="1113"/>
      <c r="U43" s="1113"/>
      <c r="V43" s="1113"/>
      <c r="W43" s="1113"/>
      <c r="X43" s="1113"/>
      <c r="Y43" s="1113"/>
      <c r="Z43" s="1113"/>
      <c r="AA43" s="1113"/>
      <c r="AB43" s="1113"/>
      <c r="AC43" s="1113"/>
      <c r="AD43" s="1113"/>
      <c r="AE43" s="1114"/>
      <c r="AF43" s="1106"/>
      <c r="AG43" s="1107"/>
      <c r="AH43" s="1107"/>
      <c r="AI43" s="1107"/>
      <c r="AJ43" s="1108"/>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095"/>
      <c r="BF43" s="1095"/>
      <c r="BG43" s="1095"/>
      <c r="BH43" s="1095"/>
      <c r="BI43" s="1096"/>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0"/>
      <c r="C44" s="1101"/>
      <c r="D44" s="1101"/>
      <c r="E44" s="1101"/>
      <c r="F44" s="1101"/>
      <c r="G44" s="1101"/>
      <c r="H44" s="1101"/>
      <c r="I44" s="1101"/>
      <c r="J44" s="1101"/>
      <c r="K44" s="1101"/>
      <c r="L44" s="1101"/>
      <c r="M44" s="1101"/>
      <c r="N44" s="1101"/>
      <c r="O44" s="1101"/>
      <c r="P44" s="1102"/>
      <c r="Q44" s="1112"/>
      <c r="R44" s="1113"/>
      <c r="S44" s="1113"/>
      <c r="T44" s="1113"/>
      <c r="U44" s="1113"/>
      <c r="V44" s="1113"/>
      <c r="W44" s="1113"/>
      <c r="X44" s="1113"/>
      <c r="Y44" s="1113"/>
      <c r="Z44" s="1113"/>
      <c r="AA44" s="1113"/>
      <c r="AB44" s="1113"/>
      <c r="AC44" s="1113"/>
      <c r="AD44" s="1113"/>
      <c r="AE44" s="1114"/>
      <c r="AF44" s="1106"/>
      <c r="AG44" s="1107"/>
      <c r="AH44" s="1107"/>
      <c r="AI44" s="1107"/>
      <c r="AJ44" s="1108"/>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095"/>
      <c r="BF44" s="1095"/>
      <c r="BG44" s="1095"/>
      <c r="BH44" s="1095"/>
      <c r="BI44" s="1096"/>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0"/>
      <c r="C45" s="1101"/>
      <c r="D45" s="1101"/>
      <c r="E45" s="1101"/>
      <c r="F45" s="1101"/>
      <c r="G45" s="1101"/>
      <c r="H45" s="1101"/>
      <c r="I45" s="1101"/>
      <c r="J45" s="1101"/>
      <c r="K45" s="1101"/>
      <c r="L45" s="1101"/>
      <c r="M45" s="1101"/>
      <c r="N45" s="1101"/>
      <c r="O45" s="1101"/>
      <c r="P45" s="1102"/>
      <c r="Q45" s="1112"/>
      <c r="R45" s="1113"/>
      <c r="S45" s="1113"/>
      <c r="T45" s="1113"/>
      <c r="U45" s="1113"/>
      <c r="V45" s="1113"/>
      <c r="W45" s="1113"/>
      <c r="X45" s="1113"/>
      <c r="Y45" s="1113"/>
      <c r="Z45" s="1113"/>
      <c r="AA45" s="1113"/>
      <c r="AB45" s="1113"/>
      <c r="AC45" s="1113"/>
      <c r="AD45" s="1113"/>
      <c r="AE45" s="1114"/>
      <c r="AF45" s="1106"/>
      <c r="AG45" s="1107"/>
      <c r="AH45" s="1107"/>
      <c r="AI45" s="1107"/>
      <c r="AJ45" s="1108"/>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095"/>
      <c r="BF45" s="1095"/>
      <c r="BG45" s="1095"/>
      <c r="BH45" s="1095"/>
      <c r="BI45" s="1096"/>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0"/>
      <c r="C46" s="1101"/>
      <c r="D46" s="1101"/>
      <c r="E46" s="1101"/>
      <c r="F46" s="1101"/>
      <c r="G46" s="1101"/>
      <c r="H46" s="1101"/>
      <c r="I46" s="1101"/>
      <c r="J46" s="1101"/>
      <c r="K46" s="1101"/>
      <c r="L46" s="1101"/>
      <c r="M46" s="1101"/>
      <c r="N46" s="1101"/>
      <c r="O46" s="1101"/>
      <c r="P46" s="1102"/>
      <c r="Q46" s="1112"/>
      <c r="R46" s="1113"/>
      <c r="S46" s="1113"/>
      <c r="T46" s="1113"/>
      <c r="U46" s="1113"/>
      <c r="V46" s="1113"/>
      <c r="W46" s="1113"/>
      <c r="X46" s="1113"/>
      <c r="Y46" s="1113"/>
      <c r="Z46" s="1113"/>
      <c r="AA46" s="1113"/>
      <c r="AB46" s="1113"/>
      <c r="AC46" s="1113"/>
      <c r="AD46" s="1113"/>
      <c r="AE46" s="1114"/>
      <c r="AF46" s="1106"/>
      <c r="AG46" s="1107"/>
      <c r="AH46" s="1107"/>
      <c r="AI46" s="1107"/>
      <c r="AJ46" s="1108"/>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095"/>
      <c r="BF46" s="1095"/>
      <c r="BG46" s="1095"/>
      <c r="BH46" s="1095"/>
      <c r="BI46" s="1096"/>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0"/>
      <c r="C47" s="1101"/>
      <c r="D47" s="1101"/>
      <c r="E47" s="1101"/>
      <c r="F47" s="1101"/>
      <c r="G47" s="1101"/>
      <c r="H47" s="1101"/>
      <c r="I47" s="1101"/>
      <c r="J47" s="1101"/>
      <c r="K47" s="1101"/>
      <c r="L47" s="1101"/>
      <c r="M47" s="1101"/>
      <c r="N47" s="1101"/>
      <c r="O47" s="1101"/>
      <c r="P47" s="1102"/>
      <c r="Q47" s="1112"/>
      <c r="R47" s="1113"/>
      <c r="S47" s="1113"/>
      <c r="T47" s="1113"/>
      <c r="U47" s="1113"/>
      <c r="V47" s="1113"/>
      <c r="W47" s="1113"/>
      <c r="X47" s="1113"/>
      <c r="Y47" s="1113"/>
      <c r="Z47" s="1113"/>
      <c r="AA47" s="1113"/>
      <c r="AB47" s="1113"/>
      <c r="AC47" s="1113"/>
      <c r="AD47" s="1113"/>
      <c r="AE47" s="1114"/>
      <c r="AF47" s="1106"/>
      <c r="AG47" s="1107"/>
      <c r="AH47" s="1107"/>
      <c r="AI47" s="1107"/>
      <c r="AJ47" s="1108"/>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095"/>
      <c r="BF47" s="1095"/>
      <c r="BG47" s="1095"/>
      <c r="BH47" s="1095"/>
      <c r="BI47" s="1096"/>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0"/>
      <c r="C48" s="1101"/>
      <c r="D48" s="1101"/>
      <c r="E48" s="1101"/>
      <c r="F48" s="1101"/>
      <c r="G48" s="1101"/>
      <c r="H48" s="1101"/>
      <c r="I48" s="1101"/>
      <c r="J48" s="1101"/>
      <c r="K48" s="1101"/>
      <c r="L48" s="1101"/>
      <c r="M48" s="1101"/>
      <c r="N48" s="1101"/>
      <c r="O48" s="1101"/>
      <c r="P48" s="1102"/>
      <c r="Q48" s="1112"/>
      <c r="R48" s="1113"/>
      <c r="S48" s="1113"/>
      <c r="T48" s="1113"/>
      <c r="U48" s="1113"/>
      <c r="V48" s="1113"/>
      <c r="W48" s="1113"/>
      <c r="X48" s="1113"/>
      <c r="Y48" s="1113"/>
      <c r="Z48" s="1113"/>
      <c r="AA48" s="1113"/>
      <c r="AB48" s="1113"/>
      <c r="AC48" s="1113"/>
      <c r="AD48" s="1113"/>
      <c r="AE48" s="1114"/>
      <c r="AF48" s="1106"/>
      <c r="AG48" s="1107"/>
      <c r="AH48" s="1107"/>
      <c r="AI48" s="1107"/>
      <c r="AJ48" s="1108"/>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095"/>
      <c r="BF48" s="1095"/>
      <c r="BG48" s="1095"/>
      <c r="BH48" s="1095"/>
      <c r="BI48" s="1096"/>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0"/>
      <c r="C49" s="1101"/>
      <c r="D49" s="1101"/>
      <c r="E49" s="1101"/>
      <c r="F49" s="1101"/>
      <c r="G49" s="1101"/>
      <c r="H49" s="1101"/>
      <c r="I49" s="1101"/>
      <c r="J49" s="1101"/>
      <c r="K49" s="1101"/>
      <c r="L49" s="1101"/>
      <c r="M49" s="1101"/>
      <c r="N49" s="1101"/>
      <c r="O49" s="1101"/>
      <c r="P49" s="1102"/>
      <c r="Q49" s="1112"/>
      <c r="R49" s="1113"/>
      <c r="S49" s="1113"/>
      <c r="T49" s="1113"/>
      <c r="U49" s="1113"/>
      <c r="V49" s="1113"/>
      <c r="W49" s="1113"/>
      <c r="X49" s="1113"/>
      <c r="Y49" s="1113"/>
      <c r="Z49" s="1113"/>
      <c r="AA49" s="1113"/>
      <c r="AB49" s="1113"/>
      <c r="AC49" s="1113"/>
      <c r="AD49" s="1113"/>
      <c r="AE49" s="1114"/>
      <c r="AF49" s="1106"/>
      <c r="AG49" s="1107"/>
      <c r="AH49" s="1107"/>
      <c r="AI49" s="1107"/>
      <c r="AJ49" s="1108"/>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095"/>
      <c r="BF49" s="1095"/>
      <c r="BG49" s="1095"/>
      <c r="BH49" s="1095"/>
      <c r="BI49" s="1096"/>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0"/>
      <c r="C50" s="1101"/>
      <c r="D50" s="1101"/>
      <c r="E50" s="1101"/>
      <c r="F50" s="1101"/>
      <c r="G50" s="1101"/>
      <c r="H50" s="1101"/>
      <c r="I50" s="1101"/>
      <c r="J50" s="1101"/>
      <c r="K50" s="1101"/>
      <c r="L50" s="1101"/>
      <c r="M50" s="1101"/>
      <c r="N50" s="1101"/>
      <c r="O50" s="1101"/>
      <c r="P50" s="1102"/>
      <c r="Q50" s="1103"/>
      <c r="R50" s="1104"/>
      <c r="S50" s="1104"/>
      <c r="T50" s="1104"/>
      <c r="U50" s="1104"/>
      <c r="V50" s="1104"/>
      <c r="W50" s="1104"/>
      <c r="X50" s="1104"/>
      <c r="Y50" s="1104"/>
      <c r="Z50" s="1104"/>
      <c r="AA50" s="1104"/>
      <c r="AB50" s="1104"/>
      <c r="AC50" s="1104"/>
      <c r="AD50" s="1104"/>
      <c r="AE50" s="1105"/>
      <c r="AF50" s="1106"/>
      <c r="AG50" s="1107"/>
      <c r="AH50" s="1107"/>
      <c r="AI50" s="1107"/>
      <c r="AJ50" s="1108"/>
      <c r="AK50" s="1109"/>
      <c r="AL50" s="1104"/>
      <c r="AM50" s="1104"/>
      <c r="AN50" s="1104"/>
      <c r="AO50" s="1104"/>
      <c r="AP50" s="1104"/>
      <c r="AQ50" s="1104"/>
      <c r="AR50" s="1104"/>
      <c r="AS50" s="1104"/>
      <c r="AT50" s="1104"/>
      <c r="AU50" s="1104"/>
      <c r="AV50" s="1104"/>
      <c r="AW50" s="1104"/>
      <c r="AX50" s="1104"/>
      <c r="AY50" s="1104"/>
      <c r="AZ50" s="1110"/>
      <c r="BA50" s="1110"/>
      <c r="BB50" s="1110"/>
      <c r="BC50" s="1110"/>
      <c r="BD50" s="1110"/>
      <c r="BE50" s="1095"/>
      <c r="BF50" s="1095"/>
      <c r="BG50" s="1095"/>
      <c r="BH50" s="1095"/>
      <c r="BI50" s="1096"/>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0"/>
      <c r="C51" s="1101"/>
      <c r="D51" s="1101"/>
      <c r="E51" s="1101"/>
      <c r="F51" s="1101"/>
      <c r="G51" s="1101"/>
      <c r="H51" s="1101"/>
      <c r="I51" s="1101"/>
      <c r="J51" s="1101"/>
      <c r="K51" s="1101"/>
      <c r="L51" s="1101"/>
      <c r="M51" s="1101"/>
      <c r="N51" s="1101"/>
      <c r="O51" s="1101"/>
      <c r="P51" s="1102"/>
      <c r="Q51" s="1103"/>
      <c r="R51" s="1104"/>
      <c r="S51" s="1104"/>
      <c r="T51" s="1104"/>
      <c r="U51" s="1104"/>
      <c r="V51" s="1104"/>
      <c r="W51" s="1104"/>
      <c r="X51" s="1104"/>
      <c r="Y51" s="1104"/>
      <c r="Z51" s="1104"/>
      <c r="AA51" s="1104"/>
      <c r="AB51" s="1104"/>
      <c r="AC51" s="1104"/>
      <c r="AD51" s="1104"/>
      <c r="AE51" s="1105"/>
      <c r="AF51" s="1106"/>
      <c r="AG51" s="1107"/>
      <c r="AH51" s="1107"/>
      <c r="AI51" s="1107"/>
      <c r="AJ51" s="1108"/>
      <c r="AK51" s="1109"/>
      <c r="AL51" s="1104"/>
      <c r="AM51" s="1104"/>
      <c r="AN51" s="1104"/>
      <c r="AO51" s="1104"/>
      <c r="AP51" s="1104"/>
      <c r="AQ51" s="1104"/>
      <c r="AR51" s="1104"/>
      <c r="AS51" s="1104"/>
      <c r="AT51" s="1104"/>
      <c r="AU51" s="1104"/>
      <c r="AV51" s="1104"/>
      <c r="AW51" s="1104"/>
      <c r="AX51" s="1104"/>
      <c r="AY51" s="1104"/>
      <c r="AZ51" s="1110"/>
      <c r="BA51" s="1110"/>
      <c r="BB51" s="1110"/>
      <c r="BC51" s="1110"/>
      <c r="BD51" s="1110"/>
      <c r="BE51" s="1095"/>
      <c r="BF51" s="1095"/>
      <c r="BG51" s="1095"/>
      <c r="BH51" s="1095"/>
      <c r="BI51" s="1096"/>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0"/>
      <c r="C52" s="1101"/>
      <c r="D52" s="1101"/>
      <c r="E52" s="1101"/>
      <c r="F52" s="1101"/>
      <c r="G52" s="1101"/>
      <c r="H52" s="1101"/>
      <c r="I52" s="1101"/>
      <c r="J52" s="1101"/>
      <c r="K52" s="1101"/>
      <c r="L52" s="1101"/>
      <c r="M52" s="1101"/>
      <c r="N52" s="1101"/>
      <c r="O52" s="1101"/>
      <c r="P52" s="1102"/>
      <c r="Q52" s="1103"/>
      <c r="R52" s="1104"/>
      <c r="S52" s="1104"/>
      <c r="T52" s="1104"/>
      <c r="U52" s="1104"/>
      <c r="V52" s="1104"/>
      <c r="W52" s="1104"/>
      <c r="X52" s="1104"/>
      <c r="Y52" s="1104"/>
      <c r="Z52" s="1104"/>
      <c r="AA52" s="1104"/>
      <c r="AB52" s="1104"/>
      <c r="AC52" s="1104"/>
      <c r="AD52" s="1104"/>
      <c r="AE52" s="1105"/>
      <c r="AF52" s="1106"/>
      <c r="AG52" s="1107"/>
      <c r="AH52" s="1107"/>
      <c r="AI52" s="1107"/>
      <c r="AJ52" s="1108"/>
      <c r="AK52" s="1109"/>
      <c r="AL52" s="1104"/>
      <c r="AM52" s="1104"/>
      <c r="AN52" s="1104"/>
      <c r="AO52" s="1104"/>
      <c r="AP52" s="1104"/>
      <c r="AQ52" s="1104"/>
      <c r="AR52" s="1104"/>
      <c r="AS52" s="1104"/>
      <c r="AT52" s="1104"/>
      <c r="AU52" s="1104"/>
      <c r="AV52" s="1104"/>
      <c r="AW52" s="1104"/>
      <c r="AX52" s="1104"/>
      <c r="AY52" s="1104"/>
      <c r="AZ52" s="1110"/>
      <c r="BA52" s="1110"/>
      <c r="BB52" s="1110"/>
      <c r="BC52" s="1110"/>
      <c r="BD52" s="1110"/>
      <c r="BE52" s="1095"/>
      <c r="BF52" s="1095"/>
      <c r="BG52" s="1095"/>
      <c r="BH52" s="1095"/>
      <c r="BI52" s="1096"/>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0"/>
      <c r="C53" s="1101"/>
      <c r="D53" s="1101"/>
      <c r="E53" s="1101"/>
      <c r="F53" s="1101"/>
      <c r="G53" s="1101"/>
      <c r="H53" s="1101"/>
      <c r="I53" s="1101"/>
      <c r="J53" s="1101"/>
      <c r="K53" s="1101"/>
      <c r="L53" s="1101"/>
      <c r="M53" s="1101"/>
      <c r="N53" s="1101"/>
      <c r="O53" s="1101"/>
      <c r="P53" s="1102"/>
      <c r="Q53" s="1103"/>
      <c r="R53" s="1104"/>
      <c r="S53" s="1104"/>
      <c r="T53" s="1104"/>
      <c r="U53" s="1104"/>
      <c r="V53" s="1104"/>
      <c r="W53" s="1104"/>
      <c r="X53" s="1104"/>
      <c r="Y53" s="1104"/>
      <c r="Z53" s="1104"/>
      <c r="AA53" s="1104"/>
      <c r="AB53" s="1104"/>
      <c r="AC53" s="1104"/>
      <c r="AD53" s="1104"/>
      <c r="AE53" s="1105"/>
      <c r="AF53" s="1106"/>
      <c r="AG53" s="1107"/>
      <c r="AH53" s="1107"/>
      <c r="AI53" s="1107"/>
      <c r="AJ53" s="1108"/>
      <c r="AK53" s="1109"/>
      <c r="AL53" s="1104"/>
      <c r="AM53" s="1104"/>
      <c r="AN53" s="1104"/>
      <c r="AO53" s="1104"/>
      <c r="AP53" s="1104"/>
      <c r="AQ53" s="1104"/>
      <c r="AR53" s="1104"/>
      <c r="AS53" s="1104"/>
      <c r="AT53" s="1104"/>
      <c r="AU53" s="1104"/>
      <c r="AV53" s="1104"/>
      <c r="AW53" s="1104"/>
      <c r="AX53" s="1104"/>
      <c r="AY53" s="1104"/>
      <c r="AZ53" s="1110"/>
      <c r="BA53" s="1110"/>
      <c r="BB53" s="1110"/>
      <c r="BC53" s="1110"/>
      <c r="BD53" s="1110"/>
      <c r="BE53" s="1095"/>
      <c r="BF53" s="1095"/>
      <c r="BG53" s="1095"/>
      <c r="BH53" s="1095"/>
      <c r="BI53" s="1096"/>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0"/>
      <c r="C54" s="1101"/>
      <c r="D54" s="1101"/>
      <c r="E54" s="1101"/>
      <c r="F54" s="1101"/>
      <c r="G54" s="1101"/>
      <c r="H54" s="1101"/>
      <c r="I54" s="1101"/>
      <c r="J54" s="1101"/>
      <c r="K54" s="1101"/>
      <c r="L54" s="1101"/>
      <c r="M54" s="1101"/>
      <c r="N54" s="1101"/>
      <c r="O54" s="1101"/>
      <c r="P54" s="1102"/>
      <c r="Q54" s="1103"/>
      <c r="R54" s="1104"/>
      <c r="S54" s="1104"/>
      <c r="T54" s="1104"/>
      <c r="U54" s="1104"/>
      <c r="V54" s="1104"/>
      <c r="W54" s="1104"/>
      <c r="X54" s="1104"/>
      <c r="Y54" s="1104"/>
      <c r="Z54" s="1104"/>
      <c r="AA54" s="1104"/>
      <c r="AB54" s="1104"/>
      <c r="AC54" s="1104"/>
      <c r="AD54" s="1104"/>
      <c r="AE54" s="1105"/>
      <c r="AF54" s="1106"/>
      <c r="AG54" s="1107"/>
      <c r="AH54" s="1107"/>
      <c r="AI54" s="1107"/>
      <c r="AJ54" s="1108"/>
      <c r="AK54" s="1109"/>
      <c r="AL54" s="1104"/>
      <c r="AM54" s="1104"/>
      <c r="AN54" s="1104"/>
      <c r="AO54" s="1104"/>
      <c r="AP54" s="1104"/>
      <c r="AQ54" s="1104"/>
      <c r="AR54" s="1104"/>
      <c r="AS54" s="1104"/>
      <c r="AT54" s="1104"/>
      <c r="AU54" s="1104"/>
      <c r="AV54" s="1104"/>
      <c r="AW54" s="1104"/>
      <c r="AX54" s="1104"/>
      <c r="AY54" s="1104"/>
      <c r="AZ54" s="1110"/>
      <c r="BA54" s="1110"/>
      <c r="BB54" s="1110"/>
      <c r="BC54" s="1110"/>
      <c r="BD54" s="1110"/>
      <c r="BE54" s="1095"/>
      <c r="BF54" s="1095"/>
      <c r="BG54" s="1095"/>
      <c r="BH54" s="1095"/>
      <c r="BI54" s="1096"/>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0"/>
      <c r="C55" s="1101"/>
      <c r="D55" s="1101"/>
      <c r="E55" s="1101"/>
      <c r="F55" s="1101"/>
      <c r="G55" s="1101"/>
      <c r="H55" s="1101"/>
      <c r="I55" s="1101"/>
      <c r="J55" s="1101"/>
      <c r="K55" s="1101"/>
      <c r="L55" s="1101"/>
      <c r="M55" s="1101"/>
      <c r="N55" s="1101"/>
      <c r="O55" s="1101"/>
      <c r="P55" s="1102"/>
      <c r="Q55" s="1103"/>
      <c r="R55" s="1104"/>
      <c r="S55" s="1104"/>
      <c r="T55" s="1104"/>
      <c r="U55" s="1104"/>
      <c r="V55" s="1104"/>
      <c r="W55" s="1104"/>
      <c r="X55" s="1104"/>
      <c r="Y55" s="1104"/>
      <c r="Z55" s="1104"/>
      <c r="AA55" s="1104"/>
      <c r="AB55" s="1104"/>
      <c r="AC55" s="1104"/>
      <c r="AD55" s="1104"/>
      <c r="AE55" s="1105"/>
      <c r="AF55" s="1106"/>
      <c r="AG55" s="1107"/>
      <c r="AH55" s="1107"/>
      <c r="AI55" s="1107"/>
      <c r="AJ55" s="1108"/>
      <c r="AK55" s="1109"/>
      <c r="AL55" s="1104"/>
      <c r="AM55" s="1104"/>
      <c r="AN55" s="1104"/>
      <c r="AO55" s="1104"/>
      <c r="AP55" s="1104"/>
      <c r="AQ55" s="1104"/>
      <c r="AR55" s="1104"/>
      <c r="AS55" s="1104"/>
      <c r="AT55" s="1104"/>
      <c r="AU55" s="1104"/>
      <c r="AV55" s="1104"/>
      <c r="AW55" s="1104"/>
      <c r="AX55" s="1104"/>
      <c r="AY55" s="1104"/>
      <c r="AZ55" s="1110"/>
      <c r="BA55" s="1110"/>
      <c r="BB55" s="1110"/>
      <c r="BC55" s="1110"/>
      <c r="BD55" s="1110"/>
      <c r="BE55" s="1095"/>
      <c r="BF55" s="1095"/>
      <c r="BG55" s="1095"/>
      <c r="BH55" s="1095"/>
      <c r="BI55" s="1096"/>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0"/>
      <c r="C56" s="1101"/>
      <c r="D56" s="1101"/>
      <c r="E56" s="1101"/>
      <c r="F56" s="1101"/>
      <c r="G56" s="1101"/>
      <c r="H56" s="1101"/>
      <c r="I56" s="1101"/>
      <c r="J56" s="1101"/>
      <c r="K56" s="1101"/>
      <c r="L56" s="1101"/>
      <c r="M56" s="1101"/>
      <c r="N56" s="1101"/>
      <c r="O56" s="1101"/>
      <c r="P56" s="1102"/>
      <c r="Q56" s="1103"/>
      <c r="R56" s="1104"/>
      <c r="S56" s="1104"/>
      <c r="T56" s="1104"/>
      <c r="U56" s="1104"/>
      <c r="V56" s="1104"/>
      <c r="W56" s="1104"/>
      <c r="X56" s="1104"/>
      <c r="Y56" s="1104"/>
      <c r="Z56" s="1104"/>
      <c r="AA56" s="1104"/>
      <c r="AB56" s="1104"/>
      <c r="AC56" s="1104"/>
      <c r="AD56" s="1104"/>
      <c r="AE56" s="1105"/>
      <c r="AF56" s="1106"/>
      <c r="AG56" s="1107"/>
      <c r="AH56" s="1107"/>
      <c r="AI56" s="1107"/>
      <c r="AJ56" s="1108"/>
      <c r="AK56" s="1109"/>
      <c r="AL56" s="1104"/>
      <c r="AM56" s="1104"/>
      <c r="AN56" s="1104"/>
      <c r="AO56" s="1104"/>
      <c r="AP56" s="1104"/>
      <c r="AQ56" s="1104"/>
      <c r="AR56" s="1104"/>
      <c r="AS56" s="1104"/>
      <c r="AT56" s="1104"/>
      <c r="AU56" s="1104"/>
      <c r="AV56" s="1104"/>
      <c r="AW56" s="1104"/>
      <c r="AX56" s="1104"/>
      <c r="AY56" s="1104"/>
      <c r="AZ56" s="1110"/>
      <c r="BA56" s="1110"/>
      <c r="BB56" s="1110"/>
      <c r="BC56" s="1110"/>
      <c r="BD56" s="1110"/>
      <c r="BE56" s="1095"/>
      <c r="BF56" s="1095"/>
      <c r="BG56" s="1095"/>
      <c r="BH56" s="1095"/>
      <c r="BI56" s="1096"/>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0"/>
      <c r="C57" s="1101"/>
      <c r="D57" s="1101"/>
      <c r="E57" s="1101"/>
      <c r="F57" s="1101"/>
      <c r="G57" s="1101"/>
      <c r="H57" s="1101"/>
      <c r="I57" s="1101"/>
      <c r="J57" s="1101"/>
      <c r="K57" s="1101"/>
      <c r="L57" s="1101"/>
      <c r="M57" s="1101"/>
      <c r="N57" s="1101"/>
      <c r="O57" s="1101"/>
      <c r="P57" s="1102"/>
      <c r="Q57" s="1103"/>
      <c r="R57" s="1104"/>
      <c r="S57" s="1104"/>
      <c r="T57" s="1104"/>
      <c r="U57" s="1104"/>
      <c r="V57" s="1104"/>
      <c r="W57" s="1104"/>
      <c r="X57" s="1104"/>
      <c r="Y57" s="1104"/>
      <c r="Z57" s="1104"/>
      <c r="AA57" s="1104"/>
      <c r="AB57" s="1104"/>
      <c r="AC57" s="1104"/>
      <c r="AD57" s="1104"/>
      <c r="AE57" s="1105"/>
      <c r="AF57" s="1106"/>
      <c r="AG57" s="1107"/>
      <c r="AH57" s="1107"/>
      <c r="AI57" s="1107"/>
      <c r="AJ57" s="1108"/>
      <c r="AK57" s="1109"/>
      <c r="AL57" s="1104"/>
      <c r="AM57" s="1104"/>
      <c r="AN57" s="1104"/>
      <c r="AO57" s="1104"/>
      <c r="AP57" s="1104"/>
      <c r="AQ57" s="1104"/>
      <c r="AR57" s="1104"/>
      <c r="AS57" s="1104"/>
      <c r="AT57" s="1104"/>
      <c r="AU57" s="1104"/>
      <c r="AV57" s="1104"/>
      <c r="AW57" s="1104"/>
      <c r="AX57" s="1104"/>
      <c r="AY57" s="1104"/>
      <c r="AZ57" s="1110"/>
      <c r="BA57" s="1110"/>
      <c r="BB57" s="1110"/>
      <c r="BC57" s="1110"/>
      <c r="BD57" s="1110"/>
      <c r="BE57" s="1095"/>
      <c r="BF57" s="1095"/>
      <c r="BG57" s="1095"/>
      <c r="BH57" s="1095"/>
      <c r="BI57" s="1096"/>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0"/>
      <c r="C58" s="1101"/>
      <c r="D58" s="1101"/>
      <c r="E58" s="1101"/>
      <c r="F58" s="1101"/>
      <c r="G58" s="1101"/>
      <c r="H58" s="1101"/>
      <c r="I58" s="1101"/>
      <c r="J58" s="1101"/>
      <c r="K58" s="1101"/>
      <c r="L58" s="1101"/>
      <c r="M58" s="1101"/>
      <c r="N58" s="1101"/>
      <c r="O58" s="1101"/>
      <c r="P58" s="1102"/>
      <c r="Q58" s="1103"/>
      <c r="R58" s="1104"/>
      <c r="S58" s="1104"/>
      <c r="T58" s="1104"/>
      <c r="U58" s="1104"/>
      <c r="V58" s="1104"/>
      <c r="W58" s="1104"/>
      <c r="X58" s="1104"/>
      <c r="Y58" s="1104"/>
      <c r="Z58" s="1104"/>
      <c r="AA58" s="1104"/>
      <c r="AB58" s="1104"/>
      <c r="AC58" s="1104"/>
      <c r="AD58" s="1104"/>
      <c r="AE58" s="1105"/>
      <c r="AF58" s="1106"/>
      <c r="AG58" s="1107"/>
      <c r="AH58" s="1107"/>
      <c r="AI58" s="1107"/>
      <c r="AJ58" s="1108"/>
      <c r="AK58" s="1109"/>
      <c r="AL58" s="1104"/>
      <c r="AM58" s="1104"/>
      <c r="AN58" s="1104"/>
      <c r="AO58" s="1104"/>
      <c r="AP58" s="1104"/>
      <c r="AQ58" s="1104"/>
      <c r="AR58" s="1104"/>
      <c r="AS58" s="1104"/>
      <c r="AT58" s="1104"/>
      <c r="AU58" s="1104"/>
      <c r="AV58" s="1104"/>
      <c r="AW58" s="1104"/>
      <c r="AX58" s="1104"/>
      <c r="AY58" s="1104"/>
      <c r="AZ58" s="1110"/>
      <c r="BA58" s="1110"/>
      <c r="BB58" s="1110"/>
      <c r="BC58" s="1110"/>
      <c r="BD58" s="1110"/>
      <c r="BE58" s="1095"/>
      <c r="BF58" s="1095"/>
      <c r="BG58" s="1095"/>
      <c r="BH58" s="1095"/>
      <c r="BI58" s="1096"/>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0"/>
      <c r="C59" s="1101"/>
      <c r="D59" s="1101"/>
      <c r="E59" s="1101"/>
      <c r="F59" s="1101"/>
      <c r="G59" s="1101"/>
      <c r="H59" s="1101"/>
      <c r="I59" s="1101"/>
      <c r="J59" s="1101"/>
      <c r="K59" s="1101"/>
      <c r="L59" s="1101"/>
      <c r="M59" s="1101"/>
      <c r="N59" s="1101"/>
      <c r="O59" s="1101"/>
      <c r="P59" s="1102"/>
      <c r="Q59" s="1103"/>
      <c r="R59" s="1104"/>
      <c r="S59" s="1104"/>
      <c r="T59" s="1104"/>
      <c r="U59" s="1104"/>
      <c r="V59" s="1104"/>
      <c r="W59" s="1104"/>
      <c r="X59" s="1104"/>
      <c r="Y59" s="1104"/>
      <c r="Z59" s="1104"/>
      <c r="AA59" s="1104"/>
      <c r="AB59" s="1104"/>
      <c r="AC59" s="1104"/>
      <c r="AD59" s="1104"/>
      <c r="AE59" s="1105"/>
      <c r="AF59" s="1106"/>
      <c r="AG59" s="1107"/>
      <c r="AH59" s="1107"/>
      <c r="AI59" s="1107"/>
      <c r="AJ59" s="1108"/>
      <c r="AK59" s="1109"/>
      <c r="AL59" s="1104"/>
      <c r="AM59" s="1104"/>
      <c r="AN59" s="1104"/>
      <c r="AO59" s="1104"/>
      <c r="AP59" s="1104"/>
      <c r="AQ59" s="1104"/>
      <c r="AR59" s="1104"/>
      <c r="AS59" s="1104"/>
      <c r="AT59" s="1104"/>
      <c r="AU59" s="1104"/>
      <c r="AV59" s="1104"/>
      <c r="AW59" s="1104"/>
      <c r="AX59" s="1104"/>
      <c r="AY59" s="1104"/>
      <c r="AZ59" s="1110"/>
      <c r="BA59" s="1110"/>
      <c r="BB59" s="1110"/>
      <c r="BC59" s="1110"/>
      <c r="BD59" s="1110"/>
      <c r="BE59" s="1095"/>
      <c r="BF59" s="1095"/>
      <c r="BG59" s="1095"/>
      <c r="BH59" s="1095"/>
      <c r="BI59" s="1096"/>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0"/>
      <c r="C60" s="1101"/>
      <c r="D60" s="1101"/>
      <c r="E60" s="1101"/>
      <c r="F60" s="1101"/>
      <c r="G60" s="1101"/>
      <c r="H60" s="1101"/>
      <c r="I60" s="1101"/>
      <c r="J60" s="1101"/>
      <c r="K60" s="1101"/>
      <c r="L60" s="1101"/>
      <c r="M60" s="1101"/>
      <c r="N60" s="1101"/>
      <c r="O60" s="1101"/>
      <c r="P60" s="1102"/>
      <c r="Q60" s="1103"/>
      <c r="R60" s="1104"/>
      <c r="S60" s="1104"/>
      <c r="T60" s="1104"/>
      <c r="U60" s="1104"/>
      <c r="V60" s="1104"/>
      <c r="W60" s="1104"/>
      <c r="X60" s="1104"/>
      <c r="Y60" s="1104"/>
      <c r="Z60" s="1104"/>
      <c r="AA60" s="1104"/>
      <c r="AB60" s="1104"/>
      <c r="AC60" s="1104"/>
      <c r="AD60" s="1104"/>
      <c r="AE60" s="1105"/>
      <c r="AF60" s="1106"/>
      <c r="AG60" s="1107"/>
      <c r="AH60" s="1107"/>
      <c r="AI60" s="1107"/>
      <c r="AJ60" s="1108"/>
      <c r="AK60" s="1109"/>
      <c r="AL60" s="1104"/>
      <c r="AM60" s="1104"/>
      <c r="AN60" s="1104"/>
      <c r="AO60" s="1104"/>
      <c r="AP60" s="1104"/>
      <c r="AQ60" s="1104"/>
      <c r="AR60" s="1104"/>
      <c r="AS60" s="1104"/>
      <c r="AT60" s="1104"/>
      <c r="AU60" s="1104"/>
      <c r="AV60" s="1104"/>
      <c r="AW60" s="1104"/>
      <c r="AX60" s="1104"/>
      <c r="AY60" s="1104"/>
      <c r="AZ60" s="1110"/>
      <c r="BA60" s="1110"/>
      <c r="BB60" s="1110"/>
      <c r="BC60" s="1110"/>
      <c r="BD60" s="1110"/>
      <c r="BE60" s="1095"/>
      <c r="BF60" s="1095"/>
      <c r="BG60" s="1095"/>
      <c r="BH60" s="1095"/>
      <c r="BI60" s="1096"/>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0"/>
      <c r="C61" s="1101"/>
      <c r="D61" s="1101"/>
      <c r="E61" s="1101"/>
      <c r="F61" s="1101"/>
      <c r="G61" s="1101"/>
      <c r="H61" s="1101"/>
      <c r="I61" s="1101"/>
      <c r="J61" s="1101"/>
      <c r="K61" s="1101"/>
      <c r="L61" s="1101"/>
      <c r="M61" s="1101"/>
      <c r="N61" s="1101"/>
      <c r="O61" s="1101"/>
      <c r="P61" s="1102"/>
      <c r="Q61" s="1103"/>
      <c r="R61" s="1104"/>
      <c r="S61" s="1104"/>
      <c r="T61" s="1104"/>
      <c r="U61" s="1104"/>
      <c r="V61" s="1104"/>
      <c r="W61" s="1104"/>
      <c r="X61" s="1104"/>
      <c r="Y61" s="1104"/>
      <c r="Z61" s="1104"/>
      <c r="AA61" s="1104"/>
      <c r="AB61" s="1104"/>
      <c r="AC61" s="1104"/>
      <c r="AD61" s="1104"/>
      <c r="AE61" s="1105"/>
      <c r="AF61" s="1106"/>
      <c r="AG61" s="1107"/>
      <c r="AH61" s="1107"/>
      <c r="AI61" s="1107"/>
      <c r="AJ61" s="1108"/>
      <c r="AK61" s="1109"/>
      <c r="AL61" s="1104"/>
      <c r="AM61" s="1104"/>
      <c r="AN61" s="1104"/>
      <c r="AO61" s="1104"/>
      <c r="AP61" s="1104"/>
      <c r="AQ61" s="1104"/>
      <c r="AR61" s="1104"/>
      <c r="AS61" s="1104"/>
      <c r="AT61" s="1104"/>
      <c r="AU61" s="1104"/>
      <c r="AV61" s="1104"/>
      <c r="AW61" s="1104"/>
      <c r="AX61" s="1104"/>
      <c r="AY61" s="1104"/>
      <c r="AZ61" s="1110"/>
      <c r="BA61" s="1110"/>
      <c r="BB61" s="1110"/>
      <c r="BC61" s="1110"/>
      <c r="BD61" s="1110"/>
      <c r="BE61" s="1095"/>
      <c r="BF61" s="1095"/>
      <c r="BG61" s="1095"/>
      <c r="BH61" s="1095"/>
      <c r="BI61" s="1096"/>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0"/>
      <c r="C62" s="1101"/>
      <c r="D62" s="1101"/>
      <c r="E62" s="1101"/>
      <c r="F62" s="1101"/>
      <c r="G62" s="1101"/>
      <c r="H62" s="1101"/>
      <c r="I62" s="1101"/>
      <c r="J62" s="1101"/>
      <c r="K62" s="1101"/>
      <c r="L62" s="1101"/>
      <c r="M62" s="1101"/>
      <c r="N62" s="1101"/>
      <c r="O62" s="1101"/>
      <c r="P62" s="1102"/>
      <c r="Q62" s="1103"/>
      <c r="R62" s="1104"/>
      <c r="S62" s="1104"/>
      <c r="T62" s="1104"/>
      <c r="U62" s="1104"/>
      <c r="V62" s="1104"/>
      <c r="W62" s="1104"/>
      <c r="X62" s="1104"/>
      <c r="Y62" s="1104"/>
      <c r="Z62" s="1104"/>
      <c r="AA62" s="1104"/>
      <c r="AB62" s="1104"/>
      <c r="AC62" s="1104"/>
      <c r="AD62" s="1104"/>
      <c r="AE62" s="1105"/>
      <c r="AF62" s="1106"/>
      <c r="AG62" s="1107"/>
      <c r="AH62" s="1107"/>
      <c r="AI62" s="1107"/>
      <c r="AJ62" s="1108"/>
      <c r="AK62" s="1109"/>
      <c r="AL62" s="1104"/>
      <c r="AM62" s="1104"/>
      <c r="AN62" s="1104"/>
      <c r="AO62" s="1104"/>
      <c r="AP62" s="1104"/>
      <c r="AQ62" s="1104"/>
      <c r="AR62" s="1104"/>
      <c r="AS62" s="1104"/>
      <c r="AT62" s="1104"/>
      <c r="AU62" s="1104"/>
      <c r="AV62" s="1104"/>
      <c r="AW62" s="1104"/>
      <c r="AX62" s="1104"/>
      <c r="AY62" s="1104"/>
      <c r="AZ62" s="1110"/>
      <c r="BA62" s="1110"/>
      <c r="BB62" s="1110"/>
      <c r="BC62" s="1110"/>
      <c r="BD62" s="1110"/>
      <c r="BE62" s="1095"/>
      <c r="BF62" s="1095"/>
      <c r="BG62" s="1095"/>
      <c r="BH62" s="1095"/>
      <c r="BI62" s="1096"/>
      <c r="BJ62" s="1097" t="s">
        <v>411</v>
      </c>
      <c r="BK62" s="1098"/>
      <c r="BL62" s="1098"/>
      <c r="BM62" s="1098"/>
      <c r="BN62" s="1099"/>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382</v>
      </c>
      <c r="B63" s="1013" t="s">
        <v>412</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1"/>
      <c r="AF63" s="1092">
        <v>947</v>
      </c>
      <c r="AG63" s="1028"/>
      <c r="AH63" s="1028"/>
      <c r="AI63" s="1028"/>
      <c r="AJ63" s="1093"/>
      <c r="AK63" s="1094"/>
      <c r="AL63" s="1032"/>
      <c r="AM63" s="1032"/>
      <c r="AN63" s="1032"/>
      <c r="AO63" s="1032"/>
      <c r="AP63" s="1028">
        <f>SUM(AP28:AT37)</f>
        <v>29937</v>
      </c>
      <c r="AQ63" s="1028"/>
      <c r="AR63" s="1028"/>
      <c r="AS63" s="1028"/>
      <c r="AT63" s="1028"/>
      <c r="AU63" s="1028">
        <f>SUM(AU28:AY37)</f>
        <v>23840</v>
      </c>
      <c r="AV63" s="1028"/>
      <c r="AW63" s="1028"/>
      <c r="AX63" s="1028"/>
      <c r="AY63" s="1028"/>
      <c r="AZ63" s="1088"/>
      <c r="BA63" s="1088"/>
      <c r="BB63" s="1088"/>
      <c r="BC63" s="1088"/>
      <c r="BD63" s="1088"/>
      <c r="BE63" s="1029"/>
      <c r="BF63" s="1029"/>
      <c r="BG63" s="1029"/>
      <c r="BH63" s="1029"/>
      <c r="BI63" s="1030"/>
      <c r="BJ63" s="1089" t="s">
        <v>413</v>
      </c>
      <c r="BK63" s="1020"/>
      <c r="BL63" s="1020"/>
      <c r="BM63" s="1020"/>
      <c r="BN63" s="1090"/>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415</v>
      </c>
      <c r="B66" s="1065"/>
      <c r="C66" s="1065"/>
      <c r="D66" s="1065"/>
      <c r="E66" s="1065"/>
      <c r="F66" s="1065"/>
      <c r="G66" s="1065"/>
      <c r="H66" s="1065"/>
      <c r="I66" s="1065"/>
      <c r="J66" s="1065"/>
      <c r="K66" s="1065"/>
      <c r="L66" s="1065"/>
      <c r="M66" s="1065"/>
      <c r="N66" s="1065"/>
      <c r="O66" s="1065"/>
      <c r="P66" s="1066"/>
      <c r="Q66" s="1070" t="s">
        <v>416</v>
      </c>
      <c r="R66" s="1071"/>
      <c r="S66" s="1071"/>
      <c r="T66" s="1071"/>
      <c r="U66" s="1072"/>
      <c r="V66" s="1070" t="s">
        <v>388</v>
      </c>
      <c r="W66" s="1071"/>
      <c r="X66" s="1071"/>
      <c r="Y66" s="1071"/>
      <c r="Z66" s="1072"/>
      <c r="AA66" s="1070" t="s">
        <v>417</v>
      </c>
      <c r="AB66" s="1071"/>
      <c r="AC66" s="1071"/>
      <c r="AD66" s="1071"/>
      <c r="AE66" s="1072"/>
      <c r="AF66" s="1076" t="s">
        <v>418</v>
      </c>
      <c r="AG66" s="1077"/>
      <c r="AH66" s="1077"/>
      <c r="AI66" s="1077"/>
      <c r="AJ66" s="1078"/>
      <c r="AK66" s="1070" t="s">
        <v>419</v>
      </c>
      <c r="AL66" s="1065"/>
      <c r="AM66" s="1065"/>
      <c r="AN66" s="1065"/>
      <c r="AO66" s="1066"/>
      <c r="AP66" s="1070" t="s">
        <v>420</v>
      </c>
      <c r="AQ66" s="1071"/>
      <c r="AR66" s="1071"/>
      <c r="AS66" s="1071"/>
      <c r="AT66" s="1072"/>
      <c r="AU66" s="1070" t="s">
        <v>421</v>
      </c>
      <c r="AV66" s="1071"/>
      <c r="AW66" s="1071"/>
      <c r="AX66" s="1071"/>
      <c r="AY66" s="1072"/>
      <c r="AZ66" s="1070" t="s">
        <v>370</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581</v>
      </c>
      <c r="C68" s="1055"/>
      <c r="D68" s="1055"/>
      <c r="E68" s="1055"/>
      <c r="F68" s="1055"/>
      <c r="G68" s="1055"/>
      <c r="H68" s="1055"/>
      <c r="I68" s="1055"/>
      <c r="J68" s="1055"/>
      <c r="K68" s="1055"/>
      <c r="L68" s="1055"/>
      <c r="M68" s="1055"/>
      <c r="N68" s="1055"/>
      <c r="O68" s="1055"/>
      <c r="P68" s="1056"/>
      <c r="Q68" s="1057">
        <v>1207</v>
      </c>
      <c r="R68" s="1051"/>
      <c r="S68" s="1051"/>
      <c r="T68" s="1051"/>
      <c r="U68" s="1051"/>
      <c r="V68" s="1051">
        <v>1183</v>
      </c>
      <c r="W68" s="1051"/>
      <c r="X68" s="1051"/>
      <c r="Y68" s="1051"/>
      <c r="Z68" s="1051"/>
      <c r="AA68" s="1051">
        <v>24</v>
      </c>
      <c r="AB68" s="1051"/>
      <c r="AC68" s="1051"/>
      <c r="AD68" s="1051"/>
      <c r="AE68" s="1051"/>
      <c r="AF68" s="1051">
        <v>24</v>
      </c>
      <c r="AG68" s="1051"/>
      <c r="AH68" s="1051"/>
      <c r="AI68" s="1051"/>
      <c r="AJ68" s="1051"/>
      <c r="AK68" s="1051"/>
      <c r="AL68" s="1051"/>
      <c r="AM68" s="1051"/>
      <c r="AN68" s="1051"/>
      <c r="AO68" s="1051"/>
      <c r="AP68" s="1051">
        <v>4393</v>
      </c>
      <c r="AQ68" s="1051"/>
      <c r="AR68" s="1051"/>
      <c r="AS68" s="1051"/>
      <c r="AT68" s="1051"/>
      <c r="AU68" s="1051">
        <v>1802</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582</v>
      </c>
      <c r="C69" s="1044"/>
      <c r="D69" s="1044"/>
      <c r="E69" s="1044"/>
      <c r="F69" s="1044"/>
      <c r="G69" s="1044"/>
      <c r="H69" s="1044"/>
      <c r="I69" s="1044"/>
      <c r="J69" s="1044"/>
      <c r="K69" s="1044"/>
      <c r="L69" s="1044"/>
      <c r="M69" s="1044"/>
      <c r="N69" s="1044"/>
      <c r="O69" s="1044"/>
      <c r="P69" s="1045"/>
      <c r="Q69" s="1046">
        <v>2852</v>
      </c>
      <c r="R69" s="1040"/>
      <c r="S69" s="1040"/>
      <c r="T69" s="1040"/>
      <c r="U69" s="1040"/>
      <c r="V69" s="1040">
        <v>2789</v>
      </c>
      <c r="W69" s="1040"/>
      <c r="X69" s="1040"/>
      <c r="Y69" s="1040"/>
      <c r="Z69" s="1040"/>
      <c r="AA69" s="1040">
        <v>63</v>
      </c>
      <c r="AB69" s="1040"/>
      <c r="AC69" s="1040"/>
      <c r="AD69" s="1040"/>
      <c r="AE69" s="1040"/>
      <c r="AF69" s="1040">
        <v>63</v>
      </c>
      <c r="AG69" s="1040"/>
      <c r="AH69" s="1040"/>
      <c r="AI69" s="1040"/>
      <c r="AJ69" s="1040"/>
      <c r="AK69" s="1040"/>
      <c r="AL69" s="1040"/>
      <c r="AM69" s="1040"/>
      <c r="AN69" s="1040"/>
      <c r="AO69" s="1040"/>
      <c r="AP69" s="1040"/>
      <c r="AQ69" s="1040"/>
      <c r="AR69" s="1040"/>
      <c r="AS69" s="1040"/>
      <c r="AT69" s="1040"/>
      <c r="AU69" s="1040"/>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583</v>
      </c>
      <c r="C70" s="1044"/>
      <c r="D70" s="1044"/>
      <c r="E70" s="1044"/>
      <c r="F70" s="1044"/>
      <c r="G70" s="1044"/>
      <c r="H70" s="1044"/>
      <c r="I70" s="1044"/>
      <c r="J70" s="1044"/>
      <c r="K70" s="1044"/>
      <c r="L70" s="1044"/>
      <c r="M70" s="1044"/>
      <c r="N70" s="1044"/>
      <c r="O70" s="1044"/>
      <c r="P70" s="1045"/>
      <c r="Q70" s="1046">
        <v>13115</v>
      </c>
      <c r="R70" s="1040"/>
      <c r="S70" s="1040"/>
      <c r="T70" s="1040"/>
      <c r="U70" s="1040"/>
      <c r="V70" s="1040">
        <v>12314</v>
      </c>
      <c r="W70" s="1040"/>
      <c r="X70" s="1040"/>
      <c r="Y70" s="1040"/>
      <c r="Z70" s="1040"/>
      <c r="AA70" s="1040">
        <v>801</v>
      </c>
      <c r="AB70" s="1040"/>
      <c r="AC70" s="1040"/>
      <c r="AD70" s="1040"/>
      <c r="AE70" s="1040"/>
      <c r="AF70" s="1040">
        <v>801</v>
      </c>
      <c r="AG70" s="1040"/>
      <c r="AH70" s="1040"/>
      <c r="AI70" s="1040"/>
      <c r="AJ70" s="1040"/>
      <c r="AK70" s="1040"/>
      <c r="AL70" s="1040"/>
      <c r="AM70" s="1040"/>
      <c r="AN70" s="1040"/>
      <c r="AO70" s="1040"/>
      <c r="AP70" s="1040"/>
      <c r="AQ70" s="1040"/>
      <c r="AR70" s="1040"/>
      <c r="AS70" s="1040"/>
      <c r="AT70" s="1040"/>
      <c r="AU70" s="1040"/>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584</v>
      </c>
      <c r="C71" s="1044"/>
      <c r="D71" s="1044"/>
      <c r="E71" s="1044"/>
      <c r="F71" s="1044"/>
      <c r="G71" s="1044"/>
      <c r="H71" s="1044"/>
      <c r="I71" s="1044"/>
      <c r="J71" s="1044"/>
      <c r="K71" s="1044"/>
      <c r="L71" s="1044"/>
      <c r="M71" s="1044"/>
      <c r="N71" s="1044"/>
      <c r="O71" s="1044"/>
      <c r="P71" s="1045"/>
      <c r="Q71" s="1046">
        <v>133</v>
      </c>
      <c r="R71" s="1040"/>
      <c r="S71" s="1040"/>
      <c r="T71" s="1040"/>
      <c r="U71" s="1040"/>
      <c r="V71" s="1040">
        <v>132</v>
      </c>
      <c r="W71" s="1040"/>
      <c r="X71" s="1040"/>
      <c r="Y71" s="1040"/>
      <c r="Z71" s="1040"/>
      <c r="AA71" s="1040">
        <v>1</v>
      </c>
      <c r="AB71" s="1040"/>
      <c r="AC71" s="1040"/>
      <c r="AD71" s="1040"/>
      <c r="AE71" s="1040"/>
      <c r="AF71" s="1040">
        <v>1</v>
      </c>
      <c r="AG71" s="1040"/>
      <c r="AH71" s="1040"/>
      <c r="AI71" s="1040"/>
      <c r="AJ71" s="1040"/>
      <c r="AK71" s="1040"/>
      <c r="AL71" s="1040"/>
      <c r="AM71" s="1040"/>
      <c r="AN71" s="1040"/>
      <c r="AO71" s="1040"/>
      <c r="AP71" s="1040"/>
      <c r="AQ71" s="1040"/>
      <c r="AR71" s="1040"/>
      <c r="AS71" s="1040"/>
      <c r="AT71" s="1040"/>
      <c r="AU71" s="1040"/>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585</v>
      </c>
      <c r="C72" s="1044"/>
      <c r="D72" s="1044"/>
      <c r="E72" s="1044"/>
      <c r="F72" s="1044"/>
      <c r="G72" s="1044"/>
      <c r="H72" s="1044"/>
      <c r="I72" s="1044"/>
      <c r="J72" s="1044"/>
      <c r="K72" s="1044"/>
      <c r="L72" s="1044"/>
      <c r="M72" s="1044"/>
      <c r="N72" s="1044"/>
      <c r="O72" s="1044"/>
      <c r="P72" s="1045"/>
      <c r="Q72" s="1046">
        <v>11</v>
      </c>
      <c r="R72" s="1040"/>
      <c r="S72" s="1040"/>
      <c r="T72" s="1040"/>
      <c r="U72" s="1040"/>
      <c r="V72" s="1040">
        <v>10</v>
      </c>
      <c r="W72" s="1040"/>
      <c r="X72" s="1040"/>
      <c r="Y72" s="1040"/>
      <c r="Z72" s="1040"/>
      <c r="AA72" s="1040">
        <v>1</v>
      </c>
      <c r="AB72" s="1040"/>
      <c r="AC72" s="1040"/>
      <c r="AD72" s="1040"/>
      <c r="AE72" s="1040"/>
      <c r="AF72" s="1040">
        <v>1</v>
      </c>
      <c r="AG72" s="1040"/>
      <c r="AH72" s="1040"/>
      <c r="AI72" s="1040"/>
      <c r="AJ72" s="1040"/>
      <c r="AK72" s="1040">
        <v>1</v>
      </c>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586</v>
      </c>
      <c r="C73" s="1044"/>
      <c r="D73" s="1044"/>
      <c r="E73" s="1044"/>
      <c r="F73" s="1044"/>
      <c r="G73" s="1044"/>
      <c r="H73" s="1044"/>
      <c r="I73" s="1044"/>
      <c r="J73" s="1044"/>
      <c r="K73" s="1044"/>
      <c r="L73" s="1044"/>
      <c r="M73" s="1044"/>
      <c r="N73" s="1044"/>
      <c r="O73" s="1044"/>
      <c r="P73" s="1045"/>
      <c r="Q73" s="1046">
        <v>502</v>
      </c>
      <c r="R73" s="1040"/>
      <c r="S73" s="1040"/>
      <c r="T73" s="1040"/>
      <c r="U73" s="1040"/>
      <c r="V73" s="1040">
        <v>368</v>
      </c>
      <c r="W73" s="1040"/>
      <c r="X73" s="1040"/>
      <c r="Y73" s="1040"/>
      <c r="Z73" s="1040"/>
      <c r="AA73" s="1040">
        <v>134</v>
      </c>
      <c r="AB73" s="1040"/>
      <c r="AC73" s="1040"/>
      <c r="AD73" s="1040"/>
      <c r="AE73" s="1040"/>
      <c r="AF73" s="1040">
        <v>134</v>
      </c>
      <c r="AG73" s="1040"/>
      <c r="AH73" s="1040"/>
      <c r="AI73" s="1040"/>
      <c r="AJ73" s="1040"/>
      <c r="AK73" s="1040">
        <v>231</v>
      </c>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587</v>
      </c>
      <c r="C74" s="1044"/>
      <c r="D74" s="1044"/>
      <c r="E74" s="1044"/>
      <c r="F74" s="1044"/>
      <c r="G74" s="1044"/>
      <c r="H74" s="1044"/>
      <c r="I74" s="1044"/>
      <c r="J74" s="1044"/>
      <c r="K74" s="1044"/>
      <c r="L74" s="1044"/>
      <c r="M74" s="1044"/>
      <c r="N74" s="1044"/>
      <c r="O74" s="1044"/>
      <c r="P74" s="1045"/>
      <c r="Q74" s="1046">
        <v>746051</v>
      </c>
      <c r="R74" s="1040"/>
      <c r="S74" s="1040"/>
      <c r="T74" s="1040"/>
      <c r="U74" s="1040"/>
      <c r="V74" s="1040">
        <v>728183</v>
      </c>
      <c r="W74" s="1040"/>
      <c r="X74" s="1040"/>
      <c r="Y74" s="1040"/>
      <c r="Z74" s="1040"/>
      <c r="AA74" s="1040">
        <v>17868</v>
      </c>
      <c r="AB74" s="1040"/>
      <c r="AC74" s="1040"/>
      <c r="AD74" s="1040"/>
      <c r="AE74" s="1040"/>
      <c r="AF74" s="1040">
        <v>17868</v>
      </c>
      <c r="AG74" s="1040"/>
      <c r="AH74" s="1040"/>
      <c r="AI74" s="1040"/>
      <c r="AJ74" s="1040"/>
      <c r="AK74" s="1040">
        <v>6780</v>
      </c>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382</v>
      </c>
      <c r="B88" s="1013" t="s">
        <v>422</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1013" t="s">
        <v>423</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430</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431</v>
      </c>
      <c r="AB109" s="963"/>
      <c r="AC109" s="963"/>
      <c r="AD109" s="963"/>
      <c r="AE109" s="964"/>
      <c r="AF109" s="965" t="s">
        <v>302</v>
      </c>
      <c r="AG109" s="963"/>
      <c r="AH109" s="963"/>
      <c r="AI109" s="963"/>
      <c r="AJ109" s="964"/>
      <c r="AK109" s="965" t="s">
        <v>301</v>
      </c>
      <c r="AL109" s="963"/>
      <c r="AM109" s="963"/>
      <c r="AN109" s="963"/>
      <c r="AO109" s="964"/>
      <c r="AP109" s="965" t="s">
        <v>432</v>
      </c>
      <c r="AQ109" s="963"/>
      <c r="AR109" s="963"/>
      <c r="AS109" s="963"/>
      <c r="AT109" s="994"/>
      <c r="AU109" s="962" t="s">
        <v>430</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431</v>
      </c>
      <c r="BR109" s="963"/>
      <c r="BS109" s="963"/>
      <c r="BT109" s="963"/>
      <c r="BU109" s="964"/>
      <c r="BV109" s="965" t="s">
        <v>302</v>
      </c>
      <c r="BW109" s="963"/>
      <c r="BX109" s="963"/>
      <c r="BY109" s="963"/>
      <c r="BZ109" s="964"/>
      <c r="CA109" s="965" t="s">
        <v>301</v>
      </c>
      <c r="CB109" s="963"/>
      <c r="CC109" s="963"/>
      <c r="CD109" s="963"/>
      <c r="CE109" s="964"/>
      <c r="CF109" s="1001" t="s">
        <v>432</v>
      </c>
      <c r="CG109" s="1001"/>
      <c r="CH109" s="1001"/>
      <c r="CI109" s="1001"/>
      <c r="CJ109" s="1001"/>
      <c r="CK109" s="965" t="s">
        <v>433</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431</v>
      </c>
      <c r="DH109" s="963"/>
      <c r="DI109" s="963"/>
      <c r="DJ109" s="963"/>
      <c r="DK109" s="964"/>
      <c r="DL109" s="965" t="s">
        <v>302</v>
      </c>
      <c r="DM109" s="963"/>
      <c r="DN109" s="963"/>
      <c r="DO109" s="963"/>
      <c r="DP109" s="964"/>
      <c r="DQ109" s="965" t="s">
        <v>301</v>
      </c>
      <c r="DR109" s="963"/>
      <c r="DS109" s="963"/>
      <c r="DT109" s="963"/>
      <c r="DU109" s="964"/>
      <c r="DV109" s="965" t="s">
        <v>432</v>
      </c>
      <c r="DW109" s="963"/>
      <c r="DX109" s="963"/>
      <c r="DY109" s="963"/>
      <c r="DZ109" s="994"/>
    </row>
    <row r="110" spans="1:131" s="226" customFormat="1" ht="26.25" customHeight="1" x14ac:dyDescent="0.15">
      <c r="A110" s="865" t="s">
        <v>434</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3408232</v>
      </c>
      <c r="AB110" s="956"/>
      <c r="AC110" s="956"/>
      <c r="AD110" s="956"/>
      <c r="AE110" s="957"/>
      <c r="AF110" s="958">
        <v>3221491</v>
      </c>
      <c r="AG110" s="956"/>
      <c r="AH110" s="956"/>
      <c r="AI110" s="956"/>
      <c r="AJ110" s="957"/>
      <c r="AK110" s="958">
        <v>2762923</v>
      </c>
      <c r="AL110" s="956"/>
      <c r="AM110" s="956"/>
      <c r="AN110" s="956"/>
      <c r="AO110" s="957"/>
      <c r="AP110" s="959">
        <v>24.1</v>
      </c>
      <c r="AQ110" s="960"/>
      <c r="AR110" s="960"/>
      <c r="AS110" s="960"/>
      <c r="AT110" s="961"/>
      <c r="AU110" s="995" t="s">
        <v>67</v>
      </c>
      <c r="AV110" s="996"/>
      <c r="AW110" s="996"/>
      <c r="AX110" s="996"/>
      <c r="AY110" s="996"/>
      <c r="AZ110" s="921" t="s">
        <v>435</v>
      </c>
      <c r="BA110" s="866"/>
      <c r="BB110" s="866"/>
      <c r="BC110" s="866"/>
      <c r="BD110" s="866"/>
      <c r="BE110" s="866"/>
      <c r="BF110" s="866"/>
      <c r="BG110" s="866"/>
      <c r="BH110" s="866"/>
      <c r="BI110" s="866"/>
      <c r="BJ110" s="866"/>
      <c r="BK110" s="866"/>
      <c r="BL110" s="866"/>
      <c r="BM110" s="866"/>
      <c r="BN110" s="866"/>
      <c r="BO110" s="866"/>
      <c r="BP110" s="867"/>
      <c r="BQ110" s="922">
        <v>31177819</v>
      </c>
      <c r="BR110" s="903"/>
      <c r="BS110" s="903"/>
      <c r="BT110" s="903"/>
      <c r="BU110" s="903"/>
      <c r="BV110" s="903">
        <v>30009412</v>
      </c>
      <c r="BW110" s="903"/>
      <c r="BX110" s="903"/>
      <c r="BY110" s="903"/>
      <c r="BZ110" s="903"/>
      <c r="CA110" s="903">
        <v>30257785</v>
      </c>
      <c r="CB110" s="903"/>
      <c r="CC110" s="903"/>
      <c r="CD110" s="903"/>
      <c r="CE110" s="903"/>
      <c r="CF110" s="927">
        <v>263.8</v>
      </c>
      <c r="CG110" s="928"/>
      <c r="CH110" s="928"/>
      <c r="CI110" s="928"/>
      <c r="CJ110" s="928"/>
      <c r="CK110" s="991" t="s">
        <v>436</v>
      </c>
      <c r="CL110" s="877"/>
      <c r="CM110" s="952" t="s">
        <v>437</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123</v>
      </c>
      <c r="DH110" s="903"/>
      <c r="DI110" s="903"/>
      <c r="DJ110" s="903"/>
      <c r="DK110" s="903"/>
      <c r="DL110" s="903" t="s">
        <v>123</v>
      </c>
      <c r="DM110" s="903"/>
      <c r="DN110" s="903"/>
      <c r="DO110" s="903"/>
      <c r="DP110" s="903"/>
      <c r="DQ110" s="903" t="s">
        <v>123</v>
      </c>
      <c r="DR110" s="903"/>
      <c r="DS110" s="903"/>
      <c r="DT110" s="903"/>
      <c r="DU110" s="903"/>
      <c r="DV110" s="904" t="s">
        <v>438</v>
      </c>
      <c r="DW110" s="904"/>
      <c r="DX110" s="904"/>
      <c r="DY110" s="904"/>
      <c r="DZ110" s="905"/>
    </row>
    <row r="111" spans="1:131" s="226" customFormat="1" ht="26.25" customHeight="1" x14ac:dyDescent="0.15">
      <c r="A111" s="832" t="s">
        <v>439</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438</v>
      </c>
      <c r="AB111" s="984"/>
      <c r="AC111" s="984"/>
      <c r="AD111" s="984"/>
      <c r="AE111" s="985"/>
      <c r="AF111" s="986" t="s">
        <v>438</v>
      </c>
      <c r="AG111" s="984"/>
      <c r="AH111" s="984"/>
      <c r="AI111" s="984"/>
      <c r="AJ111" s="985"/>
      <c r="AK111" s="986" t="s">
        <v>438</v>
      </c>
      <c r="AL111" s="984"/>
      <c r="AM111" s="984"/>
      <c r="AN111" s="984"/>
      <c r="AO111" s="985"/>
      <c r="AP111" s="987" t="s">
        <v>438</v>
      </c>
      <c r="AQ111" s="988"/>
      <c r="AR111" s="988"/>
      <c r="AS111" s="988"/>
      <c r="AT111" s="989"/>
      <c r="AU111" s="997"/>
      <c r="AV111" s="998"/>
      <c r="AW111" s="998"/>
      <c r="AX111" s="998"/>
      <c r="AY111" s="998"/>
      <c r="AZ111" s="873" t="s">
        <v>440</v>
      </c>
      <c r="BA111" s="808"/>
      <c r="BB111" s="808"/>
      <c r="BC111" s="808"/>
      <c r="BD111" s="808"/>
      <c r="BE111" s="808"/>
      <c r="BF111" s="808"/>
      <c r="BG111" s="808"/>
      <c r="BH111" s="808"/>
      <c r="BI111" s="808"/>
      <c r="BJ111" s="808"/>
      <c r="BK111" s="808"/>
      <c r="BL111" s="808"/>
      <c r="BM111" s="808"/>
      <c r="BN111" s="808"/>
      <c r="BO111" s="808"/>
      <c r="BP111" s="809"/>
      <c r="BQ111" s="874" t="s">
        <v>438</v>
      </c>
      <c r="BR111" s="875"/>
      <c r="BS111" s="875"/>
      <c r="BT111" s="875"/>
      <c r="BU111" s="875"/>
      <c r="BV111" s="875" t="s">
        <v>438</v>
      </c>
      <c r="BW111" s="875"/>
      <c r="BX111" s="875"/>
      <c r="BY111" s="875"/>
      <c r="BZ111" s="875"/>
      <c r="CA111" s="875" t="s">
        <v>438</v>
      </c>
      <c r="CB111" s="875"/>
      <c r="CC111" s="875"/>
      <c r="CD111" s="875"/>
      <c r="CE111" s="875"/>
      <c r="CF111" s="936" t="s">
        <v>438</v>
      </c>
      <c r="CG111" s="937"/>
      <c r="CH111" s="937"/>
      <c r="CI111" s="937"/>
      <c r="CJ111" s="937"/>
      <c r="CK111" s="992"/>
      <c r="CL111" s="879"/>
      <c r="CM111" s="882" t="s">
        <v>441</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438</v>
      </c>
      <c r="DH111" s="875"/>
      <c r="DI111" s="875"/>
      <c r="DJ111" s="875"/>
      <c r="DK111" s="875"/>
      <c r="DL111" s="875" t="s">
        <v>438</v>
      </c>
      <c r="DM111" s="875"/>
      <c r="DN111" s="875"/>
      <c r="DO111" s="875"/>
      <c r="DP111" s="875"/>
      <c r="DQ111" s="875" t="s">
        <v>438</v>
      </c>
      <c r="DR111" s="875"/>
      <c r="DS111" s="875"/>
      <c r="DT111" s="875"/>
      <c r="DU111" s="875"/>
      <c r="DV111" s="852" t="s">
        <v>438</v>
      </c>
      <c r="DW111" s="852"/>
      <c r="DX111" s="852"/>
      <c r="DY111" s="852"/>
      <c r="DZ111" s="853"/>
    </row>
    <row r="112" spans="1:131" s="226" customFormat="1" ht="26.25" customHeight="1" x14ac:dyDescent="0.15">
      <c r="A112" s="977" t="s">
        <v>442</v>
      </c>
      <c r="B112" s="978"/>
      <c r="C112" s="808" t="s">
        <v>443</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444</v>
      </c>
      <c r="AB112" s="838"/>
      <c r="AC112" s="838"/>
      <c r="AD112" s="838"/>
      <c r="AE112" s="839"/>
      <c r="AF112" s="840" t="s">
        <v>445</v>
      </c>
      <c r="AG112" s="838"/>
      <c r="AH112" s="838"/>
      <c r="AI112" s="838"/>
      <c r="AJ112" s="839"/>
      <c r="AK112" s="840" t="s">
        <v>413</v>
      </c>
      <c r="AL112" s="838"/>
      <c r="AM112" s="838"/>
      <c r="AN112" s="838"/>
      <c r="AO112" s="839"/>
      <c r="AP112" s="885" t="s">
        <v>413</v>
      </c>
      <c r="AQ112" s="886"/>
      <c r="AR112" s="886"/>
      <c r="AS112" s="886"/>
      <c r="AT112" s="887"/>
      <c r="AU112" s="997"/>
      <c r="AV112" s="998"/>
      <c r="AW112" s="998"/>
      <c r="AX112" s="998"/>
      <c r="AY112" s="998"/>
      <c r="AZ112" s="873" t="s">
        <v>446</v>
      </c>
      <c r="BA112" s="808"/>
      <c r="BB112" s="808"/>
      <c r="BC112" s="808"/>
      <c r="BD112" s="808"/>
      <c r="BE112" s="808"/>
      <c r="BF112" s="808"/>
      <c r="BG112" s="808"/>
      <c r="BH112" s="808"/>
      <c r="BI112" s="808"/>
      <c r="BJ112" s="808"/>
      <c r="BK112" s="808"/>
      <c r="BL112" s="808"/>
      <c r="BM112" s="808"/>
      <c r="BN112" s="808"/>
      <c r="BO112" s="808"/>
      <c r="BP112" s="809"/>
      <c r="BQ112" s="874">
        <v>27004308</v>
      </c>
      <c r="BR112" s="875"/>
      <c r="BS112" s="875"/>
      <c r="BT112" s="875"/>
      <c r="BU112" s="875"/>
      <c r="BV112" s="875">
        <v>25624507</v>
      </c>
      <c r="BW112" s="875"/>
      <c r="BX112" s="875"/>
      <c r="BY112" s="875"/>
      <c r="BZ112" s="875"/>
      <c r="CA112" s="875">
        <v>23839537</v>
      </c>
      <c r="CB112" s="875"/>
      <c r="CC112" s="875"/>
      <c r="CD112" s="875"/>
      <c r="CE112" s="875"/>
      <c r="CF112" s="936">
        <v>207.9</v>
      </c>
      <c r="CG112" s="937"/>
      <c r="CH112" s="937"/>
      <c r="CI112" s="937"/>
      <c r="CJ112" s="937"/>
      <c r="CK112" s="992"/>
      <c r="CL112" s="879"/>
      <c r="CM112" s="882" t="s">
        <v>447</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413</v>
      </c>
      <c r="DH112" s="875"/>
      <c r="DI112" s="875"/>
      <c r="DJ112" s="875"/>
      <c r="DK112" s="875"/>
      <c r="DL112" s="875" t="s">
        <v>445</v>
      </c>
      <c r="DM112" s="875"/>
      <c r="DN112" s="875"/>
      <c r="DO112" s="875"/>
      <c r="DP112" s="875"/>
      <c r="DQ112" s="875" t="s">
        <v>413</v>
      </c>
      <c r="DR112" s="875"/>
      <c r="DS112" s="875"/>
      <c r="DT112" s="875"/>
      <c r="DU112" s="875"/>
      <c r="DV112" s="852" t="s">
        <v>448</v>
      </c>
      <c r="DW112" s="852"/>
      <c r="DX112" s="852"/>
      <c r="DY112" s="852"/>
      <c r="DZ112" s="853"/>
    </row>
    <row r="113" spans="1:130" s="226" customFormat="1" ht="26.25" customHeight="1" x14ac:dyDescent="0.15">
      <c r="A113" s="979"/>
      <c r="B113" s="980"/>
      <c r="C113" s="808" t="s">
        <v>449</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2104896</v>
      </c>
      <c r="AB113" s="984"/>
      <c r="AC113" s="984"/>
      <c r="AD113" s="984"/>
      <c r="AE113" s="985"/>
      <c r="AF113" s="986">
        <v>1956916</v>
      </c>
      <c r="AG113" s="984"/>
      <c r="AH113" s="984"/>
      <c r="AI113" s="984"/>
      <c r="AJ113" s="985"/>
      <c r="AK113" s="986">
        <v>1922114</v>
      </c>
      <c r="AL113" s="984"/>
      <c r="AM113" s="984"/>
      <c r="AN113" s="984"/>
      <c r="AO113" s="985"/>
      <c r="AP113" s="987">
        <v>16.8</v>
      </c>
      <c r="AQ113" s="988"/>
      <c r="AR113" s="988"/>
      <c r="AS113" s="988"/>
      <c r="AT113" s="989"/>
      <c r="AU113" s="997"/>
      <c r="AV113" s="998"/>
      <c r="AW113" s="998"/>
      <c r="AX113" s="998"/>
      <c r="AY113" s="998"/>
      <c r="AZ113" s="873" t="s">
        <v>450</v>
      </c>
      <c r="BA113" s="808"/>
      <c r="BB113" s="808"/>
      <c r="BC113" s="808"/>
      <c r="BD113" s="808"/>
      <c r="BE113" s="808"/>
      <c r="BF113" s="808"/>
      <c r="BG113" s="808"/>
      <c r="BH113" s="808"/>
      <c r="BI113" s="808"/>
      <c r="BJ113" s="808"/>
      <c r="BK113" s="808"/>
      <c r="BL113" s="808"/>
      <c r="BM113" s="808"/>
      <c r="BN113" s="808"/>
      <c r="BO113" s="808"/>
      <c r="BP113" s="809"/>
      <c r="BQ113" s="874">
        <v>2215318</v>
      </c>
      <c r="BR113" s="875"/>
      <c r="BS113" s="875"/>
      <c r="BT113" s="875"/>
      <c r="BU113" s="875"/>
      <c r="BV113" s="875">
        <v>2034574</v>
      </c>
      <c r="BW113" s="875"/>
      <c r="BX113" s="875"/>
      <c r="BY113" s="875"/>
      <c r="BZ113" s="875"/>
      <c r="CA113" s="875">
        <v>1839291</v>
      </c>
      <c r="CB113" s="875"/>
      <c r="CC113" s="875"/>
      <c r="CD113" s="875"/>
      <c r="CE113" s="875"/>
      <c r="CF113" s="936">
        <v>16</v>
      </c>
      <c r="CG113" s="937"/>
      <c r="CH113" s="937"/>
      <c r="CI113" s="937"/>
      <c r="CJ113" s="937"/>
      <c r="CK113" s="992"/>
      <c r="CL113" s="879"/>
      <c r="CM113" s="882" t="s">
        <v>451</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384</v>
      </c>
      <c r="DH113" s="838"/>
      <c r="DI113" s="838"/>
      <c r="DJ113" s="838"/>
      <c r="DK113" s="839"/>
      <c r="DL113" s="840" t="s">
        <v>413</v>
      </c>
      <c r="DM113" s="838"/>
      <c r="DN113" s="838"/>
      <c r="DO113" s="838"/>
      <c r="DP113" s="839"/>
      <c r="DQ113" s="840" t="s">
        <v>413</v>
      </c>
      <c r="DR113" s="838"/>
      <c r="DS113" s="838"/>
      <c r="DT113" s="838"/>
      <c r="DU113" s="839"/>
      <c r="DV113" s="885" t="s">
        <v>413</v>
      </c>
      <c r="DW113" s="886"/>
      <c r="DX113" s="886"/>
      <c r="DY113" s="886"/>
      <c r="DZ113" s="887"/>
    </row>
    <row r="114" spans="1:130" s="226" customFormat="1" ht="26.25" customHeight="1" x14ac:dyDescent="0.15">
      <c r="A114" s="979"/>
      <c r="B114" s="980"/>
      <c r="C114" s="808" t="s">
        <v>452</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108020</v>
      </c>
      <c r="AB114" s="838"/>
      <c r="AC114" s="838"/>
      <c r="AD114" s="838"/>
      <c r="AE114" s="839"/>
      <c r="AF114" s="840">
        <v>212023</v>
      </c>
      <c r="AG114" s="838"/>
      <c r="AH114" s="838"/>
      <c r="AI114" s="838"/>
      <c r="AJ114" s="839"/>
      <c r="AK114" s="840">
        <v>213195</v>
      </c>
      <c r="AL114" s="838"/>
      <c r="AM114" s="838"/>
      <c r="AN114" s="838"/>
      <c r="AO114" s="839"/>
      <c r="AP114" s="885">
        <v>1.9</v>
      </c>
      <c r="AQ114" s="886"/>
      <c r="AR114" s="886"/>
      <c r="AS114" s="886"/>
      <c r="AT114" s="887"/>
      <c r="AU114" s="997"/>
      <c r="AV114" s="998"/>
      <c r="AW114" s="998"/>
      <c r="AX114" s="998"/>
      <c r="AY114" s="998"/>
      <c r="AZ114" s="873" t="s">
        <v>453</v>
      </c>
      <c r="BA114" s="808"/>
      <c r="BB114" s="808"/>
      <c r="BC114" s="808"/>
      <c r="BD114" s="808"/>
      <c r="BE114" s="808"/>
      <c r="BF114" s="808"/>
      <c r="BG114" s="808"/>
      <c r="BH114" s="808"/>
      <c r="BI114" s="808"/>
      <c r="BJ114" s="808"/>
      <c r="BK114" s="808"/>
      <c r="BL114" s="808"/>
      <c r="BM114" s="808"/>
      <c r="BN114" s="808"/>
      <c r="BO114" s="808"/>
      <c r="BP114" s="809"/>
      <c r="BQ114" s="874">
        <v>2759462</v>
      </c>
      <c r="BR114" s="875"/>
      <c r="BS114" s="875"/>
      <c r="BT114" s="875"/>
      <c r="BU114" s="875"/>
      <c r="BV114" s="875">
        <v>2772631</v>
      </c>
      <c r="BW114" s="875"/>
      <c r="BX114" s="875"/>
      <c r="BY114" s="875"/>
      <c r="BZ114" s="875"/>
      <c r="CA114" s="875">
        <v>2908681</v>
      </c>
      <c r="CB114" s="875"/>
      <c r="CC114" s="875"/>
      <c r="CD114" s="875"/>
      <c r="CE114" s="875"/>
      <c r="CF114" s="936">
        <v>25.4</v>
      </c>
      <c r="CG114" s="937"/>
      <c r="CH114" s="937"/>
      <c r="CI114" s="937"/>
      <c r="CJ114" s="937"/>
      <c r="CK114" s="992"/>
      <c r="CL114" s="879"/>
      <c r="CM114" s="882" t="s">
        <v>454</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384</v>
      </c>
      <c r="DH114" s="838"/>
      <c r="DI114" s="838"/>
      <c r="DJ114" s="838"/>
      <c r="DK114" s="839"/>
      <c r="DL114" s="840" t="s">
        <v>413</v>
      </c>
      <c r="DM114" s="838"/>
      <c r="DN114" s="838"/>
      <c r="DO114" s="838"/>
      <c r="DP114" s="839"/>
      <c r="DQ114" s="840" t="s">
        <v>413</v>
      </c>
      <c r="DR114" s="838"/>
      <c r="DS114" s="838"/>
      <c r="DT114" s="838"/>
      <c r="DU114" s="839"/>
      <c r="DV114" s="885" t="s">
        <v>448</v>
      </c>
      <c r="DW114" s="886"/>
      <c r="DX114" s="886"/>
      <c r="DY114" s="886"/>
      <c r="DZ114" s="887"/>
    </row>
    <row r="115" spans="1:130" s="226" customFormat="1" ht="26.25" customHeight="1" x14ac:dyDescent="0.15">
      <c r="A115" s="979"/>
      <c r="B115" s="980"/>
      <c r="C115" s="808" t="s">
        <v>455</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136</v>
      </c>
      <c r="AB115" s="984"/>
      <c r="AC115" s="984"/>
      <c r="AD115" s="984"/>
      <c r="AE115" s="985"/>
      <c r="AF115" s="986" t="s">
        <v>413</v>
      </c>
      <c r="AG115" s="984"/>
      <c r="AH115" s="984"/>
      <c r="AI115" s="984"/>
      <c r="AJ115" s="985"/>
      <c r="AK115" s="986" t="s">
        <v>448</v>
      </c>
      <c r="AL115" s="984"/>
      <c r="AM115" s="984"/>
      <c r="AN115" s="984"/>
      <c r="AO115" s="985"/>
      <c r="AP115" s="987" t="s">
        <v>413</v>
      </c>
      <c r="AQ115" s="988"/>
      <c r="AR115" s="988"/>
      <c r="AS115" s="988"/>
      <c r="AT115" s="989"/>
      <c r="AU115" s="997"/>
      <c r="AV115" s="998"/>
      <c r="AW115" s="998"/>
      <c r="AX115" s="998"/>
      <c r="AY115" s="998"/>
      <c r="AZ115" s="873" t="s">
        <v>456</v>
      </c>
      <c r="BA115" s="808"/>
      <c r="BB115" s="808"/>
      <c r="BC115" s="808"/>
      <c r="BD115" s="808"/>
      <c r="BE115" s="808"/>
      <c r="BF115" s="808"/>
      <c r="BG115" s="808"/>
      <c r="BH115" s="808"/>
      <c r="BI115" s="808"/>
      <c r="BJ115" s="808"/>
      <c r="BK115" s="808"/>
      <c r="BL115" s="808"/>
      <c r="BM115" s="808"/>
      <c r="BN115" s="808"/>
      <c r="BO115" s="808"/>
      <c r="BP115" s="809"/>
      <c r="BQ115" s="874" t="s">
        <v>445</v>
      </c>
      <c r="BR115" s="875"/>
      <c r="BS115" s="875"/>
      <c r="BT115" s="875"/>
      <c r="BU115" s="875"/>
      <c r="BV115" s="875" t="s">
        <v>413</v>
      </c>
      <c r="BW115" s="875"/>
      <c r="BX115" s="875"/>
      <c r="BY115" s="875"/>
      <c r="BZ115" s="875"/>
      <c r="CA115" s="875" t="s">
        <v>457</v>
      </c>
      <c r="CB115" s="875"/>
      <c r="CC115" s="875"/>
      <c r="CD115" s="875"/>
      <c r="CE115" s="875"/>
      <c r="CF115" s="936" t="s">
        <v>413</v>
      </c>
      <c r="CG115" s="937"/>
      <c r="CH115" s="937"/>
      <c r="CI115" s="937"/>
      <c r="CJ115" s="937"/>
      <c r="CK115" s="992"/>
      <c r="CL115" s="879"/>
      <c r="CM115" s="873" t="s">
        <v>458</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457</v>
      </c>
      <c r="DH115" s="838"/>
      <c r="DI115" s="838"/>
      <c r="DJ115" s="838"/>
      <c r="DK115" s="839"/>
      <c r="DL115" s="840" t="s">
        <v>384</v>
      </c>
      <c r="DM115" s="838"/>
      <c r="DN115" s="838"/>
      <c r="DO115" s="838"/>
      <c r="DP115" s="839"/>
      <c r="DQ115" s="840" t="s">
        <v>459</v>
      </c>
      <c r="DR115" s="838"/>
      <c r="DS115" s="838"/>
      <c r="DT115" s="838"/>
      <c r="DU115" s="839"/>
      <c r="DV115" s="885" t="s">
        <v>413</v>
      </c>
      <c r="DW115" s="886"/>
      <c r="DX115" s="886"/>
      <c r="DY115" s="886"/>
      <c r="DZ115" s="887"/>
    </row>
    <row r="116" spans="1:130" s="226" customFormat="1" ht="26.25" customHeight="1" x14ac:dyDescent="0.15">
      <c r="A116" s="981"/>
      <c r="B116" s="982"/>
      <c r="C116" s="941" t="s">
        <v>460</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1787</v>
      </c>
      <c r="AB116" s="838"/>
      <c r="AC116" s="838"/>
      <c r="AD116" s="838"/>
      <c r="AE116" s="839"/>
      <c r="AF116" s="840">
        <v>1353</v>
      </c>
      <c r="AG116" s="838"/>
      <c r="AH116" s="838"/>
      <c r="AI116" s="838"/>
      <c r="AJ116" s="839"/>
      <c r="AK116" s="840">
        <v>2179</v>
      </c>
      <c r="AL116" s="838"/>
      <c r="AM116" s="838"/>
      <c r="AN116" s="838"/>
      <c r="AO116" s="839"/>
      <c r="AP116" s="885">
        <v>0</v>
      </c>
      <c r="AQ116" s="886"/>
      <c r="AR116" s="886"/>
      <c r="AS116" s="886"/>
      <c r="AT116" s="887"/>
      <c r="AU116" s="997"/>
      <c r="AV116" s="998"/>
      <c r="AW116" s="998"/>
      <c r="AX116" s="998"/>
      <c r="AY116" s="998"/>
      <c r="AZ116" s="924" t="s">
        <v>461</v>
      </c>
      <c r="BA116" s="925"/>
      <c r="BB116" s="925"/>
      <c r="BC116" s="925"/>
      <c r="BD116" s="925"/>
      <c r="BE116" s="925"/>
      <c r="BF116" s="925"/>
      <c r="BG116" s="925"/>
      <c r="BH116" s="925"/>
      <c r="BI116" s="925"/>
      <c r="BJ116" s="925"/>
      <c r="BK116" s="925"/>
      <c r="BL116" s="925"/>
      <c r="BM116" s="925"/>
      <c r="BN116" s="925"/>
      <c r="BO116" s="925"/>
      <c r="BP116" s="926"/>
      <c r="BQ116" s="874" t="s">
        <v>459</v>
      </c>
      <c r="BR116" s="875"/>
      <c r="BS116" s="875"/>
      <c r="BT116" s="875"/>
      <c r="BU116" s="875"/>
      <c r="BV116" s="875" t="s">
        <v>384</v>
      </c>
      <c r="BW116" s="875"/>
      <c r="BX116" s="875"/>
      <c r="BY116" s="875"/>
      <c r="BZ116" s="875"/>
      <c r="CA116" s="875" t="s">
        <v>413</v>
      </c>
      <c r="CB116" s="875"/>
      <c r="CC116" s="875"/>
      <c r="CD116" s="875"/>
      <c r="CE116" s="875"/>
      <c r="CF116" s="936" t="s">
        <v>384</v>
      </c>
      <c r="CG116" s="937"/>
      <c r="CH116" s="937"/>
      <c r="CI116" s="937"/>
      <c r="CJ116" s="937"/>
      <c r="CK116" s="992"/>
      <c r="CL116" s="879"/>
      <c r="CM116" s="882" t="s">
        <v>462</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459</v>
      </c>
      <c r="DH116" s="838"/>
      <c r="DI116" s="838"/>
      <c r="DJ116" s="838"/>
      <c r="DK116" s="839"/>
      <c r="DL116" s="840" t="s">
        <v>448</v>
      </c>
      <c r="DM116" s="838"/>
      <c r="DN116" s="838"/>
      <c r="DO116" s="838"/>
      <c r="DP116" s="839"/>
      <c r="DQ116" s="840" t="s">
        <v>413</v>
      </c>
      <c r="DR116" s="838"/>
      <c r="DS116" s="838"/>
      <c r="DT116" s="838"/>
      <c r="DU116" s="839"/>
      <c r="DV116" s="885" t="s">
        <v>448</v>
      </c>
      <c r="DW116" s="886"/>
      <c r="DX116" s="886"/>
      <c r="DY116" s="886"/>
      <c r="DZ116" s="887"/>
    </row>
    <row r="117" spans="1:130" s="226" customFormat="1" ht="26.25" customHeight="1" x14ac:dyDescent="0.15">
      <c r="A117" s="962" t="s">
        <v>183</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463</v>
      </c>
      <c r="Z117" s="964"/>
      <c r="AA117" s="969">
        <v>5623071</v>
      </c>
      <c r="AB117" s="970"/>
      <c r="AC117" s="970"/>
      <c r="AD117" s="970"/>
      <c r="AE117" s="971"/>
      <c r="AF117" s="972">
        <v>5391783</v>
      </c>
      <c r="AG117" s="970"/>
      <c r="AH117" s="970"/>
      <c r="AI117" s="970"/>
      <c r="AJ117" s="971"/>
      <c r="AK117" s="972">
        <v>4900411</v>
      </c>
      <c r="AL117" s="970"/>
      <c r="AM117" s="970"/>
      <c r="AN117" s="970"/>
      <c r="AO117" s="971"/>
      <c r="AP117" s="973"/>
      <c r="AQ117" s="974"/>
      <c r="AR117" s="974"/>
      <c r="AS117" s="974"/>
      <c r="AT117" s="975"/>
      <c r="AU117" s="997"/>
      <c r="AV117" s="998"/>
      <c r="AW117" s="998"/>
      <c r="AX117" s="998"/>
      <c r="AY117" s="998"/>
      <c r="AZ117" s="924" t="s">
        <v>464</v>
      </c>
      <c r="BA117" s="925"/>
      <c r="BB117" s="925"/>
      <c r="BC117" s="925"/>
      <c r="BD117" s="925"/>
      <c r="BE117" s="925"/>
      <c r="BF117" s="925"/>
      <c r="BG117" s="925"/>
      <c r="BH117" s="925"/>
      <c r="BI117" s="925"/>
      <c r="BJ117" s="925"/>
      <c r="BK117" s="925"/>
      <c r="BL117" s="925"/>
      <c r="BM117" s="925"/>
      <c r="BN117" s="925"/>
      <c r="BO117" s="925"/>
      <c r="BP117" s="926"/>
      <c r="BQ117" s="874" t="s">
        <v>448</v>
      </c>
      <c r="BR117" s="875"/>
      <c r="BS117" s="875"/>
      <c r="BT117" s="875"/>
      <c r="BU117" s="875"/>
      <c r="BV117" s="875" t="s">
        <v>445</v>
      </c>
      <c r="BW117" s="875"/>
      <c r="BX117" s="875"/>
      <c r="BY117" s="875"/>
      <c r="BZ117" s="875"/>
      <c r="CA117" s="875" t="s">
        <v>413</v>
      </c>
      <c r="CB117" s="875"/>
      <c r="CC117" s="875"/>
      <c r="CD117" s="875"/>
      <c r="CE117" s="875"/>
      <c r="CF117" s="936" t="s">
        <v>448</v>
      </c>
      <c r="CG117" s="937"/>
      <c r="CH117" s="937"/>
      <c r="CI117" s="937"/>
      <c r="CJ117" s="937"/>
      <c r="CK117" s="992"/>
      <c r="CL117" s="879"/>
      <c r="CM117" s="882" t="s">
        <v>465</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459</v>
      </c>
      <c r="DH117" s="838"/>
      <c r="DI117" s="838"/>
      <c r="DJ117" s="838"/>
      <c r="DK117" s="839"/>
      <c r="DL117" s="840" t="s">
        <v>445</v>
      </c>
      <c r="DM117" s="838"/>
      <c r="DN117" s="838"/>
      <c r="DO117" s="838"/>
      <c r="DP117" s="839"/>
      <c r="DQ117" s="840" t="s">
        <v>459</v>
      </c>
      <c r="DR117" s="838"/>
      <c r="DS117" s="838"/>
      <c r="DT117" s="838"/>
      <c r="DU117" s="839"/>
      <c r="DV117" s="885" t="s">
        <v>413</v>
      </c>
      <c r="DW117" s="886"/>
      <c r="DX117" s="886"/>
      <c r="DY117" s="886"/>
      <c r="DZ117" s="887"/>
    </row>
    <row r="118" spans="1:130" s="226" customFormat="1" ht="26.25" customHeight="1" x14ac:dyDescent="0.15">
      <c r="A118" s="962" t="s">
        <v>433</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431</v>
      </c>
      <c r="AB118" s="963"/>
      <c r="AC118" s="963"/>
      <c r="AD118" s="963"/>
      <c r="AE118" s="964"/>
      <c r="AF118" s="965" t="s">
        <v>302</v>
      </c>
      <c r="AG118" s="963"/>
      <c r="AH118" s="963"/>
      <c r="AI118" s="963"/>
      <c r="AJ118" s="964"/>
      <c r="AK118" s="965" t="s">
        <v>301</v>
      </c>
      <c r="AL118" s="963"/>
      <c r="AM118" s="963"/>
      <c r="AN118" s="963"/>
      <c r="AO118" s="964"/>
      <c r="AP118" s="966" t="s">
        <v>432</v>
      </c>
      <c r="AQ118" s="967"/>
      <c r="AR118" s="967"/>
      <c r="AS118" s="967"/>
      <c r="AT118" s="968"/>
      <c r="AU118" s="997"/>
      <c r="AV118" s="998"/>
      <c r="AW118" s="998"/>
      <c r="AX118" s="998"/>
      <c r="AY118" s="998"/>
      <c r="AZ118" s="940" t="s">
        <v>466</v>
      </c>
      <c r="BA118" s="941"/>
      <c r="BB118" s="941"/>
      <c r="BC118" s="941"/>
      <c r="BD118" s="941"/>
      <c r="BE118" s="941"/>
      <c r="BF118" s="941"/>
      <c r="BG118" s="941"/>
      <c r="BH118" s="941"/>
      <c r="BI118" s="941"/>
      <c r="BJ118" s="941"/>
      <c r="BK118" s="941"/>
      <c r="BL118" s="941"/>
      <c r="BM118" s="941"/>
      <c r="BN118" s="941"/>
      <c r="BO118" s="941"/>
      <c r="BP118" s="942"/>
      <c r="BQ118" s="943" t="s">
        <v>384</v>
      </c>
      <c r="BR118" s="906"/>
      <c r="BS118" s="906"/>
      <c r="BT118" s="906"/>
      <c r="BU118" s="906"/>
      <c r="BV118" s="906" t="s">
        <v>467</v>
      </c>
      <c r="BW118" s="906"/>
      <c r="BX118" s="906"/>
      <c r="BY118" s="906"/>
      <c r="BZ118" s="906"/>
      <c r="CA118" s="906" t="s">
        <v>445</v>
      </c>
      <c r="CB118" s="906"/>
      <c r="CC118" s="906"/>
      <c r="CD118" s="906"/>
      <c r="CE118" s="906"/>
      <c r="CF118" s="936" t="s">
        <v>384</v>
      </c>
      <c r="CG118" s="937"/>
      <c r="CH118" s="937"/>
      <c r="CI118" s="937"/>
      <c r="CJ118" s="937"/>
      <c r="CK118" s="992"/>
      <c r="CL118" s="879"/>
      <c r="CM118" s="882" t="s">
        <v>468</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448</v>
      </c>
      <c r="DH118" s="838"/>
      <c r="DI118" s="838"/>
      <c r="DJ118" s="838"/>
      <c r="DK118" s="839"/>
      <c r="DL118" s="840" t="s">
        <v>413</v>
      </c>
      <c r="DM118" s="838"/>
      <c r="DN118" s="838"/>
      <c r="DO118" s="838"/>
      <c r="DP118" s="839"/>
      <c r="DQ118" s="840" t="s">
        <v>384</v>
      </c>
      <c r="DR118" s="838"/>
      <c r="DS118" s="838"/>
      <c r="DT118" s="838"/>
      <c r="DU118" s="839"/>
      <c r="DV118" s="885" t="s">
        <v>457</v>
      </c>
      <c r="DW118" s="886"/>
      <c r="DX118" s="886"/>
      <c r="DY118" s="886"/>
      <c r="DZ118" s="887"/>
    </row>
    <row r="119" spans="1:130" s="226" customFormat="1" ht="26.25" customHeight="1" x14ac:dyDescent="0.15">
      <c r="A119" s="876" t="s">
        <v>436</v>
      </c>
      <c r="B119" s="877"/>
      <c r="C119" s="952" t="s">
        <v>437</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445</v>
      </c>
      <c r="AB119" s="956"/>
      <c r="AC119" s="956"/>
      <c r="AD119" s="956"/>
      <c r="AE119" s="957"/>
      <c r="AF119" s="958" t="s">
        <v>413</v>
      </c>
      <c r="AG119" s="956"/>
      <c r="AH119" s="956"/>
      <c r="AI119" s="956"/>
      <c r="AJ119" s="957"/>
      <c r="AK119" s="958" t="s">
        <v>384</v>
      </c>
      <c r="AL119" s="956"/>
      <c r="AM119" s="956"/>
      <c r="AN119" s="956"/>
      <c r="AO119" s="957"/>
      <c r="AP119" s="959" t="s">
        <v>467</v>
      </c>
      <c r="AQ119" s="960"/>
      <c r="AR119" s="960"/>
      <c r="AS119" s="960"/>
      <c r="AT119" s="961"/>
      <c r="AU119" s="999"/>
      <c r="AV119" s="1000"/>
      <c r="AW119" s="1000"/>
      <c r="AX119" s="1000"/>
      <c r="AY119" s="1000"/>
      <c r="AZ119" s="257" t="s">
        <v>183</v>
      </c>
      <c r="BA119" s="257"/>
      <c r="BB119" s="257"/>
      <c r="BC119" s="257"/>
      <c r="BD119" s="257"/>
      <c r="BE119" s="257"/>
      <c r="BF119" s="257"/>
      <c r="BG119" s="257"/>
      <c r="BH119" s="257"/>
      <c r="BI119" s="257"/>
      <c r="BJ119" s="257"/>
      <c r="BK119" s="257"/>
      <c r="BL119" s="257"/>
      <c r="BM119" s="257"/>
      <c r="BN119" s="257"/>
      <c r="BO119" s="938" t="s">
        <v>469</v>
      </c>
      <c r="BP119" s="939"/>
      <c r="BQ119" s="943">
        <v>63156907</v>
      </c>
      <c r="BR119" s="906"/>
      <c r="BS119" s="906"/>
      <c r="BT119" s="906"/>
      <c r="BU119" s="906"/>
      <c r="BV119" s="906">
        <v>60441124</v>
      </c>
      <c r="BW119" s="906"/>
      <c r="BX119" s="906"/>
      <c r="BY119" s="906"/>
      <c r="BZ119" s="906"/>
      <c r="CA119" s="906">
        <v>58845294</v>
      </c>
      <c r="CB119" s="906"/>
      <c r="CC119" s="906"/>
      <c r="CD119" s="906"/>
      <c r="CE119" s="906"/>
      <c r="CF119" s="804"/>
      <c r="CG119" s="805"/>
      <c r="CH119" s="805"/>
      <c r="CI119" s="805"/>
      <c r="CJ119" s="895"/>
      <c r="CK119" s="993"/>
      <c r="CL119" s="881"/>
      <c r="CM119" s="899" t="s">
        <v>470</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467</v>
      </c>
      <c r="DH119" s="821"/>
      <c r="DI119" s="821"/>
      <c r="DJ119" s="821"/>
      <c r="DK119" s="822"/>
      <c r="DL119" s="823" t="s">
        <v>457</v>
      </c>
      <c r="DM119" s="821"/>
      <c r="DN119" s="821"/>
      <c r="DO119" s="821"/>
      <c r="DP119" s="822"/>
      <c r="DQ119" s="823" t="s">
        <v>413</v>
      </c>
      <c r="DR119" s="821"/>
      <c r="DS119" s="821"/>
      <c r="DT119" s="821"/>
      <c r="DU119" s="822"/>
      <c r="DV119" s="909" t="s">
        <v>459</v>
      </c>
      <c r="DW119" s="910"/>
      <c r="DX119" s="910"/>
      <c r="DY119" s="910"/>
      <c r="DZ119" s="911"/>
    </row>
    <row r="120" spans="1:130" s="226" customFormat="1" ht="26.25" customHeight="1" x14ac:dyDescent="0.15">
      <c r="A120" s="878"/>
      <c r="B120" s="879"/>
      <c r="C120" s="882" t="s">
        <v>441</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123</v>
      </c>
      <c r="AB120" s="838"/>
      <c r="AC120" s="838"/>
      <c r="AD120" s="838"/>
      <c r="AE120" s="839"/>
      <c r="AF120" s="840" t="s">
        <v>448</v>
      </c>
      <c r="AG120" s="838"/>
      <c r="AH120" s="838"/>
      <c r="AI120" s="838"/>
      <c r="AJ120" s="839"/>
      <c r="AK120" s="840" t="s">
        <v>384</v>
      </c>
      <c r="AL120" s="838"/>
      <c r="AM120" s="838"/>
      <c r="AN120" s="838"/>
      <c r="AO120" s="839"/>
      <c r="AP120" s="885" t="s">
        <v>413</v>
      </c>
      <c r="AQ120" s="886"/>
      <c r="AR120" s="886"/>
      <c r="AS120" s="886"/>
      <c r="AT120" s="887"/>
      <c r="AU120" s="944" t="s">
        <v>471</v>
      </c>
      <c r="AV120" s="945"/>
      <c r="AW120" s="945"/>
      <c r="AX120" s="945"/>
      <c r="AY120" s="946"/>
      <c r="AZ120" s="921" t="s">
        <v>472</v>
      </c>
      <c r="BA120" s="866"/>
      <c r="BB120" s="866"/>
      <c r="BC120" s="866"/>
      <c r="BD120" s="866"/>
      <c r="BE120" s="866"/>
      <c r="BF120" s="866"/>
      <c r="BG120" s="866"/>
      <c r="BH120" s="866"/>
      <c r="BI120" s="866"/>
      <c r="BJ120" s="866"/>
      <c r="BK120" s="866"/>
      <c r="BL120" s="866"/>
      <c r="BM120" s="866"/>
      <c r="BN120" s="866"/>
      <c r="BO120" s="866"/>
      <c r="BP120" s="867"/>
      <c r="BQ120" s="922">
        <v>5720519</v>
      </c>
      <c r="BR120" s="903"/>
      <c r="BS120" s="903"/>
      <c r="BT120" s="903"/>
      <c r="BU120" s="903"/>
      <c r="BV120" s="903">
        <v>5687663</v>
      </c>
      <c r="BW120" s="903"/>
      <c r="BX120" s="903"/>
      <c r="BY120" s="903"/>
      <c r="BZ120" s="903"/>
      <c r="CA120" s="903">
        <v>5692001</v>
      </c>
      <c r="CB120" s="903"/>
      <c r="CC120" s="903"/>
      <c r="CD120" s="903"/>
      <c r="CE120" s="903"/>
      <c r="CF120" s="927">
        <v>49.6</v>
      </c>
      <c r="CG120" s="928"/>
      <c r="CH120" s="928"/>
      <c r="CI120" s="928"/>
      <c r="CJ120" s="928"/>
      <c r="CK120" s="929" t="s">
        <v>473</v>
      </c>
      <c r="CL120" s="913"/>
      <c r="CM120" s="913"/>
      <c r="CN120" s="913"/>
      <c r="CO120" s="914"/>
      <c r="CP120" s="933" t="s">
        <v>474</v>
      </c>
      <c r="CQ120" s="934"/>
      <c r="CR120" s="934"/>
      <c r="CS120" s="934"/>
      <c r="CT120" s="934"/>
      <c r="CU120" s="934"/>
      <c r="CV120" s="934"/>
      <c r="CW120" s="934"/>
      <c r="CX120" s="934"/>
      <c r="CY120" s="934"/>
      <c r="CZ120" s="934"/>
      <c r="DA120" s="934"/>
      <c r="DB120" s="934"/>
      <c r="DC120" s="934"/>
      <c r="DD120" s="934"/>
      <c r="DE120" s="934"/>
      <c r="DF120" s="935"/>
      <c r="DG120" s="922">
        <v>14155883</v>
      </c>
      <c r="DH120" s="903"/>
      <c r="DI120" s="903"/>
      <c r="DJ120" s="903"/>
      <c r="DK120" s="903"/>
      <c r="DL120" s="903">
        <v>13672572</v>
      </c>
      <c r="DM120" s="903"/>
      <c r="DN120" s="903"/>
      <c r="DO120" s="903"/>
      <c r="DP120" s="903"/>
      <c r="DQ120" s="903">
        <v>13022232</v>
      </c>
      <c r="DR120" s="903"/>
      <c r="DS120" s="903"/>
      <c r="DT120" s="903"/>
      <c r="DU120" s="903"/>
      <c r="DV120" s="904">
        <v>113.6</v>
      </c>
      <c r="DW120" s="904"/>
      <c r="DX120" s="904"/>
      <c r="DY120" s="904"/>
      <c r="DZ120" s="905"/>
    </row>
    <row r="121" spans="1:130" s="226" customFormat="1" ht="26.25" customHeight="1" x14ac:dyDescent="0.15">
      <c r="A121" s="878"/>
      <c r="B121" s="879"/>
      <c r="C121" s="924" t="s">
        <v>475</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448</v>
      </c>
      <c r="AB121" s="838"/>
      <c r="AC121" s="838"/>
      <c r="AD121" s="838"/>
      <c r="AE121" s="839"/>
      <c r="AF121" s="840" t="s">
        <v>467</v>
      </c>
      <c r="AG121" s="838"/>
      <c r="AH121" s="838"/>
      <c r="AI121" s="838"/>
      <c r="AJ121" s="839"/>
      <c r="AK121" s="840" t="s">
        <v>445</v>
      </c>
      <c r="AL121" s="838"/>
      <c r="AM121" s="838"/>
      <c r="AN121" s="838"/>
      <c r="AO121" s="839"/>
      <c r="AP121" s="885" t="s">
        <v>413</v>
      </c>
      <c r="AQ121" s="886"/>
      <c r="AR121" s="886"/>
      <c r="AS121" s="886"/>
      <c r="AT121" s="887"/>
      <c r="AU121" s="947"/>
      <c r="AV121" s="948"/>
      <c r="AW121" s="948"/>
      <c r="AX121" s="948"/>
      <c r="AY121" s="949"/>
      <c r="AZ121" s="873" t="s">
        <v>476</v>
      </c>
      <c r="BA121" s="808"/>
      <c r="BB121" s="808"/>
      <c r="BC121" s="808"/>
      <c r="BD121" s="808"/>
      <c r="BE121" s="808"/>
      <c r="BF121" s="808"/>
      <c r="BG121" s="808"/>
      <c r="BH121" s="808"/>
      <c r="BI121" s="808"/>
      <c r="BJ121" s="808"/>
      <c r="BK121" s="808"/>
      <c r="BL121" s="808"/>
      <c r="BM121" s="808"/>
      <c r="BN121" s="808"/>
      <c r="BO121" s="808"/>
      <c r="BP121" s="809"/>
      <c r="BQ121" s="874">
        <v>2486128</v>
      </c>
      <c r="BR121" s="875"/>
      <c r="BS121" s="875"/>
      <c r="BT121" s="875"/>
      <c r="BU121" s="875"/>
      <c r="BV121" s="875">
        <v>2312721</v>
      </c>
      <c r="BW121" s="875"/>
      <c r="BX121" s="875"/>
      <c r="BY121" s="875"/>
      <c r="BZ121" s="875"/>
      <c r="CA121" s="875">
        <v>2132293</v>
      </c>
      <c r="CB121" s="875"/>
      <c r="CC121" s="875"/>
      <c r="CD121" s="875"/>
      <c r="CE121" s="875"/>
      <c r="CF121" s="936">
        <v>18.600000000000001</v>
      </c>
      <c r="CG121" s="937"/>
      <c r="CH121" s="937"/>
      <c r="CI121" s="937"/>
      <c r="CJ121" s="937"/>
      <c r="CK121" s="930"/>
      <c r="CL121" s="916"/>
      <c r="CM121" s="916"/>
      <c r="CN121" s="916"/>
      <c r="CO121" s="917"/>
      <c r="CP121" s="896" t="s">
        <v>477</v>
      </c>
      <c r="CQ121" s="897"/>
      <c r="CR121" s="897"/>
      <c r="CS121" s="897"/>
      <c r="CT121" s="897"/>
      <c r="CU121" s="897"/>
      <c r="CV121" s="897"/>
      <c r="CW121" s="897"/>
      <c r="CX121" s="897"/>
      <c r="CY121" s="897"/>
      <c r="CZ121" s="897"/>
      <c r="DA121" s="897"/>
      <c r="DB121" s="897"/>
      <c r="DC121" s="897"/>
      <c r="DD121" s="897"/>
      <c r="DE121" s="897"/>
      <c r="DF121" s="898"/>
      <c r="DG121" s="874">
        <v>5860175</v>
      </c>
      <c r="DH121" s="875"/>
      <c r="DI121" s="875"/>
      <c r="DJ121" s="875"/>
      <c r="DK121" s="875"/>
      <c r="DL121" s="875">
        <v>5568645</v>
      </c>
      <c r="DM121" s="875"/>
      <c r="DN121" s="875"/>
      <c r="DO121" s="875"/>
      <c r="DP121" s="875"/>
      <c r="DQ121" s="875">
        <v>5408579</v>
      </c>
      <c r="DR121" s="875"/>
      <c r="DS121" s="875"/>
      <c r="DT121" s="875"/>
      <c r="DU121" s="875"/>
      <c r="DV121" s="852">
        <v>47.2</v>
      </c>
      <c r="DW121" s="852"/>
      <c r="DX121" s="852"/>
      <c r="DY121" s="852"/>
      <c r="DZ121" s="853"/>
    </row>
    <row r="122" spans="1:130" s="226" customFormat="1" ht="26.25" customHeight="1" x14ac:dyDescent="0.15">
      <c r="A122" s="878"/>
      <c r="B122" s="879"/>
      <c r="C122" s="882" t="s">
        <v>454</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448</v>
      </c>
      <c r="AB122" s="838"/>
      <c r="AC122" s="838"/>
      <c r="AD122" s="838"/>
      <c r="AE122" s="839"/>
      <c r="AF122" s="840" t="s">
        <v>467</v>
      </c>
      <c r="AG122" s="838"/>
      <c r="AH122" s="838"/>
      <c r="AI122" s="838"/>
      <c r="AJ122" s="839"/>
      <c r="AK122" s="840" t="s">
        <v>445</v>
      </c>
      <c r="AL122" s="838"/>
      <c r="AM122" s="838"/>
      <c r="AN122" s="838"/>
      <c r="AO122" s="839"/>
      <c r="AP122" s="885" t="s">
        <v>467</v>
      </c>
      <c r="AQ122" s="886"/>
      <c r="AR122" s="886"/>
      <c r="AS122" s="886"/>
      <c r="AT122" s="887"/>
      <c r="AU122" s="947"/>
      <c r="AV122" s="948"/>
      <c r="AW122" s="948"/>
      <c r="AX122" s="948"/>
      <c r="AY122" s="949"/>
      <c r="AZ122" s="940" t="s">
        <v>478</v>
      </c>
      <c r="BA122" s="941"/>
      <c r="BB122" s="941"/>
      <c r="BC122" s="941"/>
      <c r="BD122" s="941"/>
      <c r="BE122" s="941"/>
      <c r="BF122" s="941"/>
      <c r="BG122" s="941"/>
      <c r="BH122" s="941"/>
      <c r="BI122" s="941"/>
      <c r="BJ122" s="941"/>
      <c r="BK122" s="941"/>
      <c r="BL122" s="941"/>
      <c r="BM122" s="941"/>
      <c r="BN122" s="941"/>
      <c r="BO122" s="941"/>
      <c r="BP122" s="942"/>
      <c r="BQ122" s="943">
        <v>40449360</v>
      </c>
      <c r="BR122" s="906"/>
      <c r="BS122" s="906"/>
      <c r="BT122" s="906"/>
      <c r="BU122" s="906"/>
      <c r="BV122" s="906">
        <v>39397888</v>
      </c>
      <c r="BW122" s="906"/>
      <c r="BX122" s="906"/>
      <c r="BY122" s="906"/>
      <c r="BZ122" s="906"/>
      <c r="CA122" s="906">
        <v>38277125</v>
      </c>
      <c r="CB122" s="906"/>
      <c r="CC122" s="906"/>
      <c r="CD122" s="906"/>
      <c r="CE122" s="906"/>
      <c r="CF122" s="907">
        <v>333.8</v>
      </c>
      <c r="CG122" s="908"/>
      <c r="CH122" s="908"/>
      <c r="CI122" s="908"/>
      <c r="CJ122" s="908"/>
      <c r="CK122" s="930"/>
      <c r="CL122" s="916"/>
      <c r="CM122" s="916"/>
      <c r="CN122" s="916"/>
      <c r="CO122" s="917"/>
      <c r="CP122" s="896" t="s">
        <v>400</v>
      </c>
      <c r="CQ122" s="897"/>
      <c r="CR122" s="897"/>
      <c r="CS122" s="897"/>
      <c r="CT122" s="897"/>
      <c r="CU122" s="897"/>
      <c r="CV122" s="897"/>
      <c r="CW122" s="897"/>
      <c r="CX122" s="897"/>
      <c r="CY122" s="897"/>
      <c r="CZ122" s="897"/>
      <c r="DA122" s="897"/>
      <c r="DB122" s="897"/>
      <c r="DC122" s="897"/>
      <c r="DD122" s="897"/>
      <c r="DE122" s="897"/>
      <c r="DF122" s="898"/>
      <c r="DG122" s="874">
        <v>5121183</v>
      </c>
      <c r="DH122" s="875"/>
      <c r="DI122" s="875"/>
      <c r="DJ122" s="875"/>
      <c r="DK122" s="875"/>
      <c r="DL122" s="875">
        <v>4634694</v>
      </c>
      <c r="DM122" s="875"/>
      <c r="DN122" s="875"/>
      <c r="DO122" s="875"/>
      <c r="DP122" s="875"/>
      <c r="DQ122" s="875">
        <v>3773812</v>
      </c>
      <c r="DR122" s="875"/>
      <c r="DS122" s="875"/>
      <c r="DT122" s="875"/>
      <c r="DU122" s="875"/>
      <c r="DV122" s="852">
        <v>32.9</v>
      </c>
      <c r="DW122" s="852"/>
      <c r="DX122" s="852"/>
      <c r="DY122" s="852"/>
      <c r="DZ122" s="853"/>
    </row>
    <row r="123" spans="1:130" s="226" customFormat="1" ht="26.25" customHeight="1" x14ac:dyDescent="0.15">
      <c r="A123" s="878"/>
      <c r="B123" s="879"/>
      <c r="C123" s="882" t="s">
        <v>462</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v>136</v>
      </c>
      <c r="AB123" s="838"/>
      <c r="AC123" s="838"/>
      <c r="AD123" s="838"/>
      <c r="AE123" s="839"/>
      <c r="AF123" s="840" t="s">
        <v>479</v>
      </c>
      <c r="AG123" s="838"/>
      <c r="AH123" s="838"/>
      <c r="AI123" s="838"/>
      <c r="AJ123" s="839"/>
      <c r="AK123" s="840" t="s">
        <v>445</v>
      </c>
      <c r="AL123" s="838"/>
      <c r="AM123" s="838"/>
      <c r="AN123" s="838"/>
      <c r="AO123" s="839"/>
      <c r="AP123" s="885" t="s">
        <v>413</v>
      </c>
      <c r="AQ123" s="886"/>
      <c r="AR123" s="886"/>
      <c r="AS123" s="886"/>
      <c r="AT123" s="887"/>
      <c r="AU123" s="950"/>
      <c r="AV123" s="951"/>
      <c r="AW123" s="951"/>
      <c r="AX123" s="951"/>
      <c r="AY123" s="951"/>
      <c r="AZ123" s="257" t="s">
        <v>183</v>
      </c>
      <c r="BA123" s="257"/>
      <c r="BB123" s="257"/>
      <c r="BC123" s="257"/>
      <c r="BD123" s="257"/>
      <c r="BE123" s="257"/>
      <c r="BF123" s="257"/>
      <c r="BG123" s="257"/>
      <c r="BH123" s="257"/>
      <c r="BI123" s="257"/>
      <c r="BJ123" s="257"/>
      <c r="BK123" s="257"/>
      <c r="BL123" s="257"/>
      <c r="BM123" s="257"/>
      <c r="BN123" s="257"/>
      <c r="BO123" s="938" t="s">
        <v>480</v>
      </c>
      <c r="BP123" s="939"/>
      <c r="BQ123" s="893">
        <v>48656007</v>
      </c>
      <c r="BR123" s="894"/>
      <c r="BS123" s="894"/>
      <c r="BT123" s="894"/>
      <c r="BU123" s="894"/>
      <c r="BV123" s="894">
        <v>47398272</v>
      </c>
      <c r="BW123" s="894"/>
      <c r="BX123" s="894"/>
      <c r="BY123" s="894"/>
      <c r="BZ123" s="894"/>
      <c r="CA123" s="894">
        <v>46101419</v>
      </c>
      <c r="CB123" s="894"/>
      <c r="CC123" s="894"/>
      <c r="CD123" s="894"/>
      <c r="CE123" s="894"/>
      <c r="CF123" s="804"/>
      <c r="CG123" s="805"/>
      <c r="CH123" s="805"/>
      <c r="CI123" s="805"/>
      <c r="CJ123" s="895"/>
      <c r="CK123" s="930"/>
      <c r="CL123" s="916"/>
      <c r="CM123" s="916"/>
      <c r="CN123" s="916"/>
      <c r="CO123" s="917"/>
      <c r="CP123" s="896" t="s">
        <v>481</v>
      </c>
      <c r="CQ123" s="897"/>
      <c r="CR123" s="897"/>
      <c r="CS123" s="897"/>
      <c r="CT123" s="897"/>
      <c r="CU123" s="897"/>
      <c r="CV123" s="897"/>
      <c r="CW123" s="897"/>
      <c r="CX123" s="897"/>
      <c r="CY123" s="897"/>
      <c r="CZ123" s="897"/>
      <c r="DA123" s="897"/>
      <c r="DB123" s="897"/>
      <c r="DC123" s="897"/>
      <c r="DD123" s="897"/>
      <c r="DE123" s="897"/>
      <c r="DF123" s="898"/>
      <c r="DG123" s="837">
        <v>1839944</v>
      </c>
      <c r="DH123" s="838"/>
      <c r="DI123" s="838"/>
      <c r="DJ123" s="838"/>
      <c r="DK123" s="839"/>
      <c r="DL123" s="840">
        <v>1725279</v>
      </c>
      <c r="DM123" s="838"/>
      <c r="DN123" s="838"/>
      <c r="DO123" s="838"/>
      <c r="DP123" s="839"/>
      <c r="DQ123" s="840">
        <v>1607582</v>
      </c>
      <c r="DR123" s="838"/>
      <c r="DS123" s="838"/>
      <c r="DT123" s="838"/>
      <c r="DU123" s="839"/>
      <c r="DV123" s="885">
        <v>14</v>
      </c>
      <c r="DW123" s="886"/>
      <c r="DX123" s="886"/>
      <c r="DY123" s="886"/>
      <c r="DZ123" s="887"/>
    </row>
    <row r="124" spans="1:130" s="226" customFormat="1" ht="26.25" customHeight="1" thickBot="1" x14ac:dyDescent="0.2">
      <c r="A124" s="878"/>
      <c r="B124" s="879"/>
      <c r="C124" s="882" t="s">
        <v>465</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467</v>
      </c>
      <c r="AB124" s="838"/>
      <c r="AC124" s="838"/>
      <c r="AD124" s="838"/>
      <c r="AE124" s="839"/>
      <c r="AF124" s="840" t="s">
        <v>448</v>
      </c>
      <c r="AG124" s="838"/>
      <c r="AH124" s="838"/>
      <c r="AI124" s="838"/>
      <c r="AJ124" s="839"/>
      <c r="AK124" s="840" t="s">
        <v>459</v>
      </c>
      <c r="AL124" s="838"/>
      <c r="AM124" s="838"/>
      <c r="AN124" s="838"/>
      <c r="AO124" s="839"/>
      <c r="AP124" s="885" t="s">
        <v>467</v>
      </c>
      <c r="AQ124" s="886"/>
      <c r="AR124" s="886"/>
      <c r="AS124" s="886"/>
      <c r="AT124" s="887"/>
      <c r="AU124" s="888" t="s">
        <v>482</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122.8</v>
      </c>
      <c r="BR124" s="892"/>
      <c r="BS124" s="892"/>
      <c r="BT124" s="892"/>
      <c r="BU124" s="892"/>
      <c r="BV124" s="892">
        <v>110.6</v>
      </c>
      <c r="BW124" s="892"/>
      <c r="BX124" s="892"/>
      <c r="BY124" s="892"/>
      <c r="BZ124" s="892"/>
      <c r="CA124" s="892">
        <v>111.1</v>
      </c>
      <c r="CB124" s="892"/>
      <c r="CC124" s="892"/>
      <c r="CD124" s="892"/>
      <c r="CE124" s="892"/>
      <c r="CF124" s="782"/>
      <c r="CG124" s="783"/>
      <c r="CH124" s="783"/>
      <c r="CI124" s="783"/>
      <c r="CJ124" s="923"/>
      <c r="CK124" s="931"/>
      <c r="CL124" s="931"/>
      <c r="CM124" s="931"/>
      <c r="CN124" s="931"/>
      <c r="CO124" s="932"/>
      <c r="CP124" s="896" t="s">
        <v>483</v>
      </c>
      <c r="CQ124" s="897"/>
      <c r="CR124" s="897"/>
      <c r="CS124" s="897"/>
      <c r="CT124" s="897"/>
      <c r="CU124" s="897"/>
      <c r="CV124" s="897"/>
      <c r="CW124" s="897"/>
      <c r="CX124" s="897"/>
      <c r="CY124" s="897"/>
      <c r="CZ124" s="897"/>
      <c r="DA124" s="897"/>
      <c r="DB124" s="897"/>
      <c r="DC124" s="897"/>
      <c r="DD124" s="897"/>
      <c r="DE124" s="897"/>
      <c r="DF124" s="898"/>
      <c r="DG124" s="820">
        <v>27123</v>
      </c>
      <c r="DH124" s="821"/>
      <c r="DI124" s="821"/>
      <c r="DJ124" s="821"/>
      <c r="DK124" s="822"/>
      <c r="DL124" s="823">
        <v>23317</v>
      </c>
      <c r="DM124" s="821"/>
      <c r="DN124" s="821"/>
      <c r="DO124" s="821"/>
      <c r="DP124" s="822"/>
      <c r="DQ124" s="823">
        <v>27332</v>
      </c>
      <c r="DR124" s="821"/>
      <c r="DS124" s="821"/>
      <c r="DT124" s="821"/>
      <c r="DU124" s="822"/>
      <c r="DV124" s="909">
        <v>0.2</v>
      </c>
      <c r="DW124" s="910"/>
      <c r="DX124" s="910"/>
      <c r="DY124" s="910"/>
      <c r="DZ124" s="911"/>
    </row>
    <row r="125" spans="1:130" s="226" customFormat="1" ht="26.25" customHeight="1" x14ac:dyDescent="0.15">
      <c r="A125" s="878"/>
      <c r="B125" s="879"/>
      <c r="C125" s="882" t="s">
        <v>468</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445</v>
      </c>
      <c r="AB125" s="838"/>
      <c r="AC125" s="838"/>
      <c r="AD125" s="838"/>
      <c r="AE125" s="839"/>
      <c r="AF125" s="840" t="s">
        <v>467</v>
      </c>
      <c r="AG125" s="838"/>
      <c r="AH125" s="838"/>
      <c r="AI125" s="838"/>
      <c r="AJ125" s="839"/>
      <c r="AK125" s="840" t="s">
        <v>384</v>
      </c>
      <c r="AL125" s="838"/>
      <c r="AM125" s="838"/>
      <c r="AN125" s="838"/>
      <c r="AO125" s="839"/>
      <c r="AP125" s="885" t="s">
        <v>444</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484</v>
      </c>
      <c r="CL125" s="913"/>
      <c r="CM125" s="913"/>
      <c r="CN125" s="913"/>
      <c r="CO125" s="914"/>
      <c r="CP125" s="921" t="s">
        <v>485</v>
      </c>
      <c r="CQ125" s="866"/>
      <c r="CR125" s="866"/>
      <c r="CS125" s="866"/>
      <c r="CT125" s="866"/>
      <c r="CU125" s="866"/>
      <c r="CV125" s="866"/>
      <c r="CW125" s="866"/>
      <c r="CX125" s="866"/>
      <c r="CY125" s="866"/>
      <c r="CZ125" s="866"/>
      <c r="DA125" s="866"/>
      <c r="DB125" s="866"/>
      <c r="DC125" s="866"/>
      <c r="DD125" s="866"/>
      <c r="DE125" s="866"/>
      <c r="DF125" s="867"/>
      <c r="DG125" s="922" t="s">
        <v>444</v>
      </c>
      <c r="DH125" s="903"/>
      <c r="DI125" s="903"/>
      <c r="DJ125" s="903"/>
      <c r="DK125" s="903"/>
      <c r="DL125" s="903" t="s">
        <v>444</v>
      </c>
      <c r="DM125" s="903"/>
      <c r="DN125" s="903"/>
      <c r="DO125" s="903"/>
      <c r="DP125" s="903"/>
      <c r="DQ125" s="903" t="s">
        <v>445</v>
      </c>
      <c r="DR125" s="903"/>
      <c r="DS125" s="903"/>
      <c r="DT125" s="903"/>
      <c r="DU125" s="903"/>
      <c r="DV125" s="904" t="s">
        <v>457</v>
      </c>
      <c r="DW125" s="904"/>
      <c r="DX125" s="904"/>
      <c r="DY125" s="904"/>
      <c r="DZ125" s="905"/>
    </row>
    <row r="126" spans="1:130" s="226" customFormat="1" ht="26.25" customHeight="1" thickBot="1" x14ac:dyDescent="0.2">
      <c r="A126" s="878"/>
      <c r="B126" s="879"/>
      <c r="C126" s="882" t="s">
        <v>470</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445</v>
      </c>
      <c r="AB126" s="838"/>
      <c r="AC126" s="838"/>
      <c r="AD126" s="838"/>
      <c r="AE126" s="839"/>
      <c r="AF126" s="840" t="s">
        <v>413</v>
      </c>
      <c r="AG126" s="838"/>
      <c r="AH126" s="838"/>
      <c r="AI126" s="838"/>
      <c r="AJ126" s="839"/>
      <c r="AK126" s="840" t="s">
        <v>444</v>
      </c>
      <c r="AL126" s="838"/>
      <c r="AM126" s="838"/>
      <c r="AN126" s="838"/>
      <c r="AO126" s="839"/>
      <c r="AP126" s="885" t="s">
        <v>448</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486</v>
      </c>
      <c r="CQ126" s="808"/>
      <c r="CR126" s="808"/>
      <c r="CS126" s="808"/>
      <c r="CT126" s="808"/>
      <c r="CU126" s="808"/>
      <c r="CV126" s="808"/>
      <c r="CW126" s="808"/>
      <c r="CX126" s="808"/>
      <c r="CY126" s="808"/>
      <c r="CZ126" s="808"/>
      <c r="DA126" s="808"/>
      <c r="DB126" s="808"/>
      <c r="DC126" s="808"/>
      <c r="DD126" s="808"/>
      <c r="DE126" s="808"/>
      <c r="DF126" s="809"/>
      <c r="DG126" s="874" t="s">
        <v>413</v>
      </c>
      <c r="DH126" s="875"/>
      <c r="DI126" s="875"/>
      <c r="DJ126" s="875"/>
      <c r="DK126" s="875"/>
      <c r="DL126" s="875" t="s">
        <v>445</v>
      </c>
      <c r="DM126" s="875"/>
      <c r="DN126" s="875"/>
      <c r="DO126" s="875"/>
      <c r="DP126" s="875"/>
      <c r="DQ126" s="875" t="s">
        <v>445</v>
      </c>
      <c r="DR126" s="875"/>
      <c r="DS126" s="875"/>
      <c r="DT126" s="875"/>
      <c r="DU126" s="875"/>
      <c r="DV126" s="852" t="s">
        <v>445</v>
      </c>
      <c r="DW126" s="852"/>
      <c r="DX126" s="852"/>
      <c r="DY126" s="852"/>
      <c r="DZ126" s="853"/>
    </row>
    <row r="127" spans="1:130" s="226" customFormat="1" ht="26.25" customHeight="1" x14ac:dyDescent="0.15">
      <c r="A127" s="880"/>
      <c r="B127" s="881"/>
      <c r="C127" s="899" t="s">
        <v>487</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445</v>
      </c>
      <c r="AB127" s="838"/>
      <c r="AC127" s="838"/>
      <c r="AD127" s="838"/>
      <c r="AE127" s="839"/>
      <c r="AF127" s="840" t="s">
        <v>445</v>
      </c>
      <c r="AG127" s="838"/>
      <c r="AH127" s="838"/>
      <c r="AI127" s="838"/>
      <c r="AJ127" s="839"/>
      <c r="AK127" s="840" t="s">
        <v>445</v>
      </c>
      <c r="AL127" s="838"/>
      <c r="AM127" s="838"/>
      <c r="AN127" s="838"/>
      <c r="AO127" s="839"/>
      <c r="AP127" s="885" t="s">
        <v>445</v>
      </c>
      <c r="AQ127" s="886"/>
      <c r="AR127" s="886"/>
      <c r="AS127" s="886"/>
      <c r="AT127" s="887"/>
      <c r="AU127" s="262"/>
      <c r="AV127" s="262"/>
      <c r="AW127" s="262"/>
      <c r="AX127" s="902" t="s">
        <v>488</v>
      </c>
      <c r="AY127" s="870"/>
      <c r="AZ127" s="870"/>
      <c r="BA127" s="870"/>
      <c r="BB127" s="870"/>
      <c r="BC127" s="870"/>
      <c r="BD127" s="870"/>
      <c r="BE127" s="871"/>
      <c r="BF127" s="869" t="s">
        <v>489</v>
      </c>
      <c r="BG127" s="870"/>
      <c r="BH127" s="870"/>
      <c r="BI127" s="870"/>
      <c r="BJ127" s="870"/>
      <c r="BK127" s="870"/>
      <c r="BL127" s="871"/>
      <c r="BM127" s="869" t="s">
        <v>490</v>
      </c>
      <c r="BN127" s="870"/>
      <c r="BO127" s="870"/>
      <c r="BP127" s="870"/>
      <c r="BQ127" s="870"/>
      <c r="BR127" s="870"/>
      <c r="BS127" s="871"/>
      <c r="BT127" s="869" t="s">
        <v>491</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492</v>
      </c>
      <c r="CQ127" s="808"/>
      <c r="CR127" s="808"/>
      <c r="CS127" s="808"/>
      <c r="CT127" s="808"/>
      <c r="CU127" s="808"/>
      <c r="CV127" s="808"/>
      <c r="CW127" s="808"/>
      <c r="CX127" s="808"/>
      <c r="CY127" s="808"/>
      <c r="CZ127" s="808"/>
      <c r="DA127" s="808"/>
      <c r="DB127" s="808"/>
      <c r="DC127" s="808"/>
      <c r="DD127" s="808"/>
      <c r="DE127" s="808"/>
      <c r="DF127" s="809"/>
      <c r="DG127" s="874" t="s">
        <v>445</v>
      </c>
      <c r="DH127" s="875"/>
      <c r="DI127" s="875"/>
      <c r="DJ127" s="875"/>
      <c r="DK127" s="875"/>
      <c r="DL127" s="875" t="s">
        <v>444</v>
      </c>
      <c r="DM127" s="875"/>
      <c r="DN127" s="875"/>
      <c r="DO127" s="875"/>
      <c r="DP127" s="875"/>
      <c r="DQ127" s="875" t="s">
        <v>444</v>
      </c>
      <c r="DR127" s="875"/>
      <c r="DS127" s="875"/>
      <c r="DT127" s="875"/>
      <c r="DU127" s="875"/>
      <c r="DV127" s="852" t="s">
        <v>457</v>
      </c>
      <c r="DW127" s="852"/>
      <c r="DX127" s="852"/>
      <c r="DY127" s="852"/>
      <c r="DZ127" s="853"/>
    </row>
    <row r="128" spans="1:130" s="226" customFormat="1" ht="26.25" customHeight="1" thickBot="1" x14ac:dyDescent="0.2">
      <c r="A128" s="854" t="s">
        <v>493</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494</v>
      </c>
      <c r="X128" s="856"/>
      <c r="Y128" s="856"/>
      <c r="Z128" s="857"/>
      <c r="AA128" s="858">
        <v>183749</v>
      </c>
      <c r="AB128" s="859"/>
      <c r="AC128" s="859"/>
      <c r="AD128" s="859"/>
      <c r="AE128" s="860"/>
      <c r="AF128" s="861">
        <v>194796</v>
      </c>
      <c r="AG128" s="859"/>
      <c r="AH128" s="859"/>
      <c r="AI128" s="859"/>
      <c r="AJ128" s="860"/>
      <c r="AK128" s="861">
        <v>176626</v>
      </c>
      <c r="AL128" s="859"/>
      <c r="AM128" s="859"/>
      <c r="AN128" s="859"/>
      <c r="AO128" s="860"/>
      <c r="AP128" s="862"/>
      <c r="AQ128" s="863"/>
      <c r="AR128" s="863"/>
      <c r="AS128" s="863"/>
      <c r="AT128" s="864"/>
      <c r="AU128" s="262"/>
      <c r="AV128" s="262"/>
      <c r="AW128" s="262"/>
      <c r="AX128" s="865" t="s">
        <v>495</v>
      </c>
      <c r="AY128" s="866"/>
      <c r="AZ128" s="866"/>
      <c r="BA128" s="866"/>
      <c r="BB128" s="866"/>
      <c r="BC128" s="866"/>
      <c r="BD128" s="866"/>
      <c r="BE128" s="867"/>
      <c r="BF128" s="844" t="s">
        <v>384</v>
      </c>
      <c r="BG128" s="845"/>
      <c r="BH128" s="845"/>
      <c r="BI128" s="845"/>
      <c r="BJ128" s="845"/>
      <c r="BK128" s="845"/>
      <c r="BL128" s="868"/>
      <c r="BM128" s="844">
        <v>12.79</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496</v>
      </c>
      <c r="CQ128" s="786"/>
      <c r="CR128" s="786"/>
      <c r="CS128" s="786"/>
      <c r="CT128" s="786"/>
      <c r="CU128" s="786"/>
      <c r="CV128" s="786"/>
      <c r="CW128" s="786"/>
      <c r="CX128" s="786"/>
      <c r="CY128" s="786"/>
      <c r="CZ128" s="786"/>
      <c r="DA128" s="786"/>
      <c r="DB128" s="786"/>
      <c r="DC128" s="786"/>
      <c r="DD128" s="786"/>
      <c r="DE128" s="786"/>
      <c r="DF128" s="787"/>
      <c r="DG128" s="848" t="s">
        <v>444</v>
      </c>
      <c r="DH128" s="849"/>
      <c r="DI128" s="849"/>
      <c r="DJ128" s="849"/>
      <c r="DK128" s="849"/>
      <c r="DL128" s="849" t="s">
        <v>444</v>
      </c>
      <c r="DM128" s="849"/>
      <c r="DN128" s="849"/>
      <c r="DO128" s="849"/>
      <c r="DP128" s="849"/>
      <c r="DQ128" s="849" t="s">
        <v>457</v>
      </c>
      <c r="DR128" s="849"/>
      <c r="DS128" s="849"/>
      <c r="DT128" s="849"/>
      <c r="DU128" s="849"/>
      <c r="DV128" s="850" t="s">
        <v>457</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497</v>
      </c>
      <c r="X129" s="835"/>
      <c r="Y129" s="835"/>
      <c r="Z129" s="836"/>
      <c r="AA129" s="837">
        <v>15487438</v>
      </c>
      <c r="AB129" s="838"/>
      <c r="AC129" s="838"/>
      <c r="AD129" s="838"/>
      <c r="AE129" s="839"/>
      <c r="AF129" s="840">
        <v>15331255</v>
      </c>
      <c r="AG129" s="838"/>
      <c r="AH129" s="838"/>
      <c r="AI129" s="838"/>
      <c r="AJ129" s="839"/>
      <c r="AK129" s="840">
        <v>14887644</v>
      </c>
      <c r="AL129" s="838"/>
      <c r="AM129" s="838"/>
      <c r="AN129" s="838"/>
      <c r="AO129" s="839"/>
      <c r="AP129" s="841"/>
      <c r="AQ129" s="842"/>
      <c r="AR129" s="842"/>
      <c r="AS129" s="842"/>
      <c r="AT129" s="843"/>
      <c r="AU129" s="264"/>
      <c r="AV129" s="264"/>
      <c r="AW129" s="264"/>
      <c r="AX129" s="807" t="s">
        <v>498</v>
      </c>
      <c r="AY129" s="808"/>
      <c r="AZ129" s="808"/>
      <c r="BA129" s="808"/>
      <c r="BB129" s="808"/>
      <c r="BC129" s="808"/>
      <c r="BD129" s="808"/>
      <c r="BE129" s="809"/>
      <c r="BF129" s="827" t="s">
        <v>479</v>
      </c>
      <c r="BG129" s="828"/>
      <c r="BH129" s="828"/>
      <c r="BI129" s="828"/>
      <c r="BJ129" s="828"/>
      <c r="BK129" s="828"/>
      <c r="BL129" s="829"/>
      <c r="BM129" s="827">
        <v>17.79</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499</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500</v>
      </c>
      <c r="X130" s="835"/>
      <c r="Y130" s="835"/>
      <c r="Z130" s="836"/>
      <c r="AA130" s="837">
        <v>3686989</v>
      </c>
      <c r="AB130" s="838"/>
      <c r="AC130" s="838"/>
      <c r="AD130" s="838"/>
      <c r="AE130" s="839"/>
      <c r="AF130" s="840">
        <v>3539902</v>
      </c>
      <c r="AG130" s="838"/>
      <c r="AH130" s="838"/>
      <c r="AI130" s="838"/>
      <c r="AJ130" s="839"/>
      <c r="AK130" s="840">
        <v>3419841</v>
      </c>
      <c r="AL130" s="838"/>
      <c r="AM130" s="838"/>
      <c r="AN130" s="838"/>
      <c r="AO130" s="839"/>
      <c r="AP130" s="841"/>
      <c r="AQ130" s="842"/>
      <c r="AR130" s="842"/>
      <c r="AS130" s="842"/>
      <c r="AT130" s="843"/>
      <c r="AU130" s="264"/>
      <c r="AV130" s="264"/>
      <c r="AW130" s="264"/>
      <c r="AX130" s="807" t="s">
        <v>501</v>
      </c>
      <c r="AY130" s="808"/>
      <c r="AZ130" s="808"/>
      <c r="BA130" s="808"/>
      <c r="BB130" s="808"/>
      <c r="BC130" s="808"/>
      <c r="BD130" s="808"/>
      <c r="BE130" s="809"/>
      <c r="BF130" s="810">
        <v>13.4</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502</v>
      </c>
      <c r="X131" s="818"/>
      <c r="Y131" s="818"/>
      <c r="Z131" s="819"/>
      <c r="AA131" s="820">
        <v>11800449</v>
      </c>
      <c r="AB131" s="821"/>
      <c r="AC131" s="821"/>
      <c r="AD131" s="821"/>
      <c r="AE131" s="822"/>
      <c r="AF131" s="823">
        <v>11791353</v>
      </c>
      <c r="AG131" s="821"/>
      <c r="AH131" s="821"/>
      <c r="AI131" s="821"/>
      <c r="AJ131" s="822"/>
      <c r="AK131" s="823">
        <v>11467803</v>
      </c>
      <c r="AL131" s="821"/>
      <c r="AM131" s="821"/>
      <c r="AN131" s="821"/>
      <c r="AO131" s="822"/>
      <c r="AP131" s="824"/>
      <c r="AQ131" s="825"/>
      <c r="AR131" s="825"/>
      <c r="AS131" s="825"/>
      <c r="AT131" s="826"/>
      <c r="AU131" s="264"/>
      <c r="AV131" s="264"/>
      <c r="AW131" s="264"/>
      <c r="AX131" s="785" t="s">
        <v>503</v>
      </c>
      <c r="AY131" s="786"/>
      <c r="AZ131" s="786"/>
      <c r="BA131" s="786"/>
      <c r="BB131" s="786"/>
      <c r="BC131" s="786"/>
      <c r="BD131" s="786"/>
      <c r="BE131" s="787"/>
      <c r="BF131" s="788">
        <v>111.1</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504</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505</v>
      </c>
      <c r="W132" s="798"/>
      <c r="X132" s="798"/>
      <c r="Y132" s="798"/>
      <c r="Z132" s="799"/>
      <c r="AA132" s="800">
        <v>14.84971462</v>
      </c>
      <c r="AB132" s="801"/>
      <c r="AC132" s="801"/>
      <c r="AD132" s="801"/>
      <c r="AE132" s="802"/>
      <c r="AF132" s="803">
        <v>14.0533915</v>
      </c>
      <c r="AG132" s="801"/>
      <c r="AH132" s="801"/>
      <c r="AI132" s="801"/>
      <c r="AJ132" s="802"/>
      <c r="AK132" s="803">
        <v>11.37047785</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506</v>
      </c>
      <c r="W133" s="777"/>
      <c r="X133" s="777"/>
      <c r="Y133" s="777"/>
      <c r="Z133" s="778"/>
      <c r="AA133" s="779">
        <v>15</v>
      </c>
      <c r="AB133" s="780"/>
      <c r="AC133" s="780"/>
      <c r="AD133" s="780"/>
      <c r="AE133" s="781"/>
      <c r="AF133" s="779">
        <v>14.5</v>
      </c>
      <c r="AG133" s="780"/>
      <c r="AH133" s="780"/>
      <c r="AI133" s="780"/>
      <c r="AJ133" s="781"/>
      <c r="AK133" s="779">
        <v>13.4</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dD4/vbsQNn8TRKlExSQMNmtYvWYtUsZF1Iu5T8MVvqmmTZ/vNdECKgBlWkJtf0YqPlPgtPbfooaLBW14J9+AAA==" saltValue="AB2YI/QkP12DAdR1CXh40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507</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qvHCU1yk3+Xg/jATD+OBp+t5Bz5yW2WadTOi9IdnAHJbKGAjZXIPoxk03Vfy254OAKFrRF0Z42VHDpGt2bRdhQ==" saltValue="8q8tD+yrNb4F8uyO5ylfy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BnOR0M4Cv22yw/kb75tQ2CqKttbIR016K8VMOF0c9KA5kpFNTTLP10rmVQgEk53pz+jXwC6qg7CbIsag7Fk3GQ==" saltValue="YaD/unxXVCudnLtq3tt72A=="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0" zoomScaleSheetLayoutView="8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509</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510</v>
      </c>
      <c r="AP7" s="283"/>
      <c r="AQ7" s="284" t="s">
        <v>511</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512</v>
      </c>
      <c r="AQ8" s="290" t="s">
        <v>513</v>
      </c>
      <c r="AR8" s="291" t="s">
        <v>514</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515</v>
      </c>
      <c r="AL9" s="1207"/>
      <c r="AM9" s="1207"/>
      <c r="AN9" s="1208"/>
      <c r="AO9" s="292">
        <v>3274534</v>
      </c>
      <c r="AP9" s="292">
        <v>84681</v>
      </c>
      <c r="AQ9" s="293">
        <v>69000</v>
      </c>
      <c r="AR9" s="294">
        <v>22.7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516</v>
      </c>
      <c r="AL10" s="1207"/>
      <c r="AM10" s="1207"/>
      <c r="AN10" s="1208"/>
      <c r="AO10" s="295">
        <v>618022</v>
      </c>
      <c r="AP10" s="295">
        <v>15982</v>
      </c>
      <c r="AQ10" s="296">
        <v>7980</v>
      </c>
      <c r="AR10" s="297">
        <v>100.3</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517</v>
      </c>
      <c r="AL11" s="1207"/>
      <c r="AM11" s="1207"/>
      <c r="AN11" s="1208"/>
      <c r="AO11" s="295">
        <v>567620</v>
      </c>
      <c r="AP11" s="295">
        <v>14679</v>
      </c>
      <c r="AQ11" s="296">
        <v>8263</v>
      </c>
      <c r="AR11" s="297">
        <v>77.599999999999994</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518</v>
      </c>
      <c r="AL12" s="1207"/>
      <c r="AM12" s="1207"/>
      <c r="AN12" s="1208"/>
      <c r="AO12" s="295">
        <v>22335</v>
      </c>
      <c r="AP12" s="295">
        <v>578</v>
      </c>
      <c r="AQ12" s="296">
        <v>1174</v>
      </c>
      <c r="AR12" s="297">
        <v>-50.8</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519</v>
      </c>
      <c r="AL13" s="1207"/>
      <c r="AM13" s="1207"/>
      <c r="AN13" s="1208"/>
      <c r="AO13" s="295" t="s">
        <v>520</v>
      </c>
      <c r="AP13" s="295" t="s">
        <v>520</v>
      </c>
      <c r="AQ13" s="296">
        <v>18</v>
      </c>
      <c r="AR13" s="297" t="s">
        <v>520</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521</v>
      </c>
      <c r="AL14" s="1207"/>
      <c r="AM14" s="1207"/>
      <c r="AN14" s="1208"/>
      <c r="AO14" s="295">
        <v>106726</v>
      </c>
      <c r="AP14" s="295">
        <v>2760</v>
      </c>
      <c r="AQ14" s="296">
        <v>2909</v>
      </c>
      <c r="AR14" s="297">
        <v>-5.0999999999999996</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522</v>
      </c>
      <c r="AL15" s="1207"/>
      <c r="AM15" s="1207"/>
      <c r="AN15" s="1208"/>
      <c r="AO15" s="295">
        <v>77343</v>
      </c>
      <c r="AP15" s="295">
        <v>2000</v>
      </c>
      <c r="AQ15" s="296">
        <v>1519</v>
      </c>
      <c r="AR15" s="297">
        <v>31.7</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523</v>
      </c>
      <c r="AL16" s="1210"/>
      <c r="AM16" s="1210"/>
      <c r="AN16" s="1211"/>
      <c r="AO16" s="295">
        <v>-301469</v>
      </c>
      <c r="AP16" s="295">
        <v>-7796</v>
      </c>
      <c r="AQ16" s="296">
        <v>-6242</v>
      </c>
      <c r="AR16" s="297">
        <v>24.9</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183</v>
      </c>
      <c r="AL17" s="1210"/>
      <c r="AM17" s="1210"/>
      <c r="AN17" s="1211"/>
      <c r="AO17" s="295">
        <v>4365111</v>
      </c>
      <c r="AP17" s="295">
        <v>112884</v>
      </c>
      <c r="AQ17" s="296">
        <v>84621</v>
      </c>
      <c r="AR17" s="297">
        <v>33.4</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524</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525</v>
      </c>
      <c r="AP20" s="303" t="s">
        <v>526</v>
      </c>
      <c r="AQ20" s="304" t="s">
        <v>527</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528</v>
      </c>
      <c r="AL21" s="1204"/>
      <c r="AM21" s="1204"/>
      <c r="AN21" s="1205"/>
      <c r="AO21" s="307">
        <v>9.59</v>
      </c>
      <c r="AP21" s="308">
        <v>8.0399999999999991</v>
      </c>
      <c r="AQ21" s="309">
        <v>1.55</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529</v>
      </c>
      <c r="AL22" s="1204"/>
      <c r="AM22" s="1204"/>
      <c r="AN22" s="1205"/>
      <c r="AO22" s="312">
        <v>97.7</v>
      </c>
      <c r="AP22" s="313">
        <v>97.7</v>
      </c>
      <c r="AQ22" s="314">
        <v>0</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530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531</v>
      </c>
      <c r="AO27" s="273"/>
      <c r="AP27" s="273"/>
      <c r="AQ27" s="273"/>
      <c r="AR27" s="273"/>
      <c r="AS27" s="273"/>
      <c r="AT27" s="273"/>
    </row>
    <row r="28" spans="1:46" ht="17.25" x14ac:dyDescent="0.15">
      <c r="A28" s="274" t="s">
        <v>532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533</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510</v>
      </c>
      <c r="AP30" s="283"/>
      <c r="AQ30" s="284" t="s">
        <v>511</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512</v>
      </c>
      <c r="AQ31" s="290" t="s">
        <v>513</v>
      </c>
      <c r="AR31" s="291" t="s">
        <v>514</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534</v>
      </c>
      <c r="AL32" s="1195"/>
      <c r="AM32" s="1195"/>
      <c r="AN32" s="1196"/>
      <c r="AO32" s="322">
        <v>2762923</v>
      </c>
      <c r="AP32" s="322">
        <v>71451</v>
      </c>
      <c r="AQ32" s="323">
        <v>49627</v>
      </c>
      <c r="AR32" s="324">
        <v>44</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535</v>
      </c>
      <c r="AL33" s="1195"/>
      <c r="AM33" s="1195"/>
      <c r="AN33" s="1196"/>
      <c r="AO33" s="322" t="s">
        <v>520</v>
      </c>
      <c r="AP33" s="322" t="s">
        <v>520</v>
      </c>
      <c r="AQ33" s="323" t="s">
        <v>520</v>
      </c>
      <c r="AR33" s="324" t="s">
        <v>520</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536</v>
      </c>
      <c r="AL34" s="1195"/>
      <c r="AM34" s="1195"/>
      <c r="AN34" s="1196"/>
      <c r="AO34" s="322" t="s">
        <v>520</v>
      </c>
      <c r="AP34" s="322" t="s">
        <v>520</v>
      </c>
      <c r="AQ34" s="323">
        <v>64</v>
      </c>
      <c r="AR34" s="324" t="s">
        <v>520</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537</v>
      </c>
      <c r="AL35" s="1195"/>
      <c r="AM35" s="1195"/>
      <c r="AN35" s="1196"/>
      <c r="AO35" s="322">
        <v>1922114</v>
      </c>
      <c r="AP35" s="322">
        <v>49707</v>
      </c>
      <c r="AQ35" s="323">
        <v>20466</v>
      </c>
      <c r="AR35" s="324">
        <v>142.9</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538</v>
      </c>
      <c r="AL36" s="1195"/>
      <c r="AM36" s="1195"/>
      <c r="AN36" s="1196"/>
      <c r="AO36" s="322">
        <v>213195</v>
      </c>
      <c r="AP36" s="322">
        <v>5513</v>
      </c>
      <c r="AQ36" s="323">
        <v>2860</v>
      </c>
      <c r="AR36" s="324">
        <v>92.8</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539</v>
      </c>
      <c r="AL37" s="1195"/>
      <c r="AM37" s="1195"/>
      <c r="AN37" s="1196"/>
      <c r="AO37" s="322" t="s">
        <v>520</v>
      </c>
      <c r="AP37" s="322" t="s">
        <v>520</v>
      </c>
      <c r="AQ37" s="323">
        <v>677</v>
      </c>
      <c r="AR37" s="324" t="s">
        <v>520</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540</v>
      </c>
      <c r="AL38" s="1198"/>
      <c r="AM38" s="1198"/>
      <c r="AN38" s="1199"/>
      <c r="AO38" s="325">
        <v>2179</v>
      </c>
      <c r="AP38" s="325">
        <v>56</v>
      </c>
      <c r="AQ38" s="326">
        <v>4</v>
      </c>
      <c r="AR38" s="314">
        <v>1300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541</v>
      </c>
      <c r="AL39" s="1198"/>
      <c r="AM39" s="1198"/>
      <c r="AN39" s="1199"/>
      <c r="AO39" s="322">
        <v>-176626</v>
      </c>
      <c r="AP39" s="322">
        <v>-4568</v>
      </c>
      <c r="AQ39" s="323">
        <v>-4704</v>
      </c>
      <c r="AR39" s="324">
        <v>-2.9</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542</v>
      </c>
      <c r="AL40" s="1195"/>
      <c r="AM40" s="1195"/>
      <c r="AN40" s="1196"/>
      <c r="AO40" s="322">
        <v>-3419841</v>
      </c>
      <c r="AP40" s="322">
        <v>-88439</v>
      </c>
      <c r="AQ40" s="323">
        <v>-47177</v>
      </c>
      <c r="AR40" s="324">
        <v>87.5</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296</v>
      </c>
      <c r="AL41" s="1201"/>
      <c r="AM41" s="1201"/>
      <c r="AN41" s="1202"/>
      <c r="AO41" s="322">
        <v>1303944</v>
      </c>
      <c r="AP41" s="322">
        <v>33721</v>
      </c>
      <c r="AQ41" s="323">
        <v>21817</v>
      </c>
      <c r="AR41" s="324">
        <v>54.6</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543</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544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545</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510</v>
      </c>
      <c r="AN49" s="1189" t="s">
        <v>546</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547</v>
      </c>
      <c r="AO50" s="339" t="s">
        <v>548</v>
      </c>
      <c r="AP50" s="340" t="s">
        <v>549</v>
      </c>
      <c r="AQ50" s="341" t="s">
        <v>550</v>
      </c>
      <c r="AR50" s="342" t="s">
        <v>551</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552</v>
      </c>
      <c r="AL51" s="335"/>
      <c r="AM51" s="343">
        <v>3711735</v>
      </c>
      <c r="AN51" s="344">
        <v>89569</v>
      </c>
      <c r="AO51" s="345">
        <v>86.2</v>
      </c>
      <c r="AP51" s="346">
        <v>84389</v>
      </c>
      <c r="AQ51" s="347">
        <v>19.7</v>
      </c>
      <c r="AR51" s="348">
        <v>66.5</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553</v>
      </c>
      <c r="AM52" s="351">
        <v>2172142</v>
      </c>
      <c r="AN52" s="352">
        <v>52417</v>
      </c>
      <c r="AO52" s="353">
        <v>74.8</v>
      </c>
      <c r="AP52" s="354">
        <v>44339</v>
      </c>
      <c r="AQ52" s="355">
        <v>17.2</v>
      </c>
      <c r="AR52" s="356">
        <v>57.6</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554</v>
      </c>
      <c r="AL53" s="335"/>
      <c r="AM53" s="343">
        <v>2661962</v>
      </c>
      <c r="AN53" s="344">
        <v>65334</v>
      </c>
      <c r="AO53" s="345">
        <v>-27.1</v>
      </c>
      <c r="AP53" s="346">
        <v>83623</v>
      </c>
      <c r="AQ53" s="347">
        <v>-0.9</v>
      </c>
      <c r="AR53" s="348">
        <v>-26.2</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553</v>
      </c>
      <c r="AM54" s="351">
        <v>1571032</v>
      </c>
      <c r="AN54" s="352">
        <v>38559</v>
      </c>
      <c r="AO54" s="353">
        <v>-26.4</v>
      </c>
      <c r="AP54" s="354">
        <v>48787</v>
      </c>
      <c r="AQ54" s="355">
        <v>10</v>
      </c>
      <c r="AR54" s="356">
        <v>-36.4</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555</v>
      </c>
      <c r="AL55" s="335"/>
      <c r="AM55" s="343">
        <v>3069876</v>
      </c>
      <c r="AN55" s="344">
        <v>76630</v>
      </c>
      <c r="AO55" s="345">
        <v>17.3</v>
      </c>
      <c r="AP55" s="346">
        <v>81768</v>
      </c>
      <c r="AQ55" s="347">
        <v>-2.2000000000000002</v>
      </c>
      <c r="AR55" s="348">
        <v>19.5</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553</v>
      </c>
      <c r="AM56" s="351">
        <v>2109103</v>
      </c>
      <c r="AN56" s="352">
        <v>52647</v>
      </c>
      <c r="AO56" s="353">
        <v>36.5</v>
      </c>
      <c r="AP56" s="354">
        <v>37917</v>
      </c>
      <c r="AQ56" s="355">
        <v>-22.3</v>
      </c>
      <c r="AR56" s="356">
        <v>58.8</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556</v>
      </c>
      <c r="AL57" s="335"/>
      <c r="AM57" s="343">
        <v>2469075</v>
      </c>
      <c r="AN57" s="344">
        <v>62743</v>
      </c>
      <c r="AO57" s="345">
        <v>-18.100000000000001</v>
      </c>
      <c r="AP57" s="346">
        <v>65876</v>
      </c>
      <c r="AQ57" s="347">
        <v>-19.399999999999999</v>
      </c>
      <c r="AR57" s="348">
        <v>1.3</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553</v>
      </c>
      <c r="AM58" s="351">
        <v>1826252</v>
      </c>
      <c r="AN58" s="352">
        <v>46408</v>
      </c>
      <c r="AO58" s="353">
        <v>-11.9</v>
      </c>
      <c r="AP58" s="354">
        <v>36484</v>
      </c>
      <c r="AQ58" s="355">
        <v>-3.8</v>
      </c>
      <c r="AR58" s="356">
        <v>-8.1</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557</v>
      </c>
      <c r="AL59" s="335"/>
      <c r="AM59" s="343">
        <v>3015899</v>
      </c>
      <c r="AN59" s="344">
        <v>77993</v>
      </c>
      <c r="AO59" s="345">
        <v>24.3</v>
      </c>
      <c r="AP59" s="346">
        <v>68468</v>
      </c>
      <c r="AQ59" s="347">
        <v>3.9</v>
      </c>
      <c r="AR59" s="348">
        <v>20.399999999999999</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553</v>
      </c>
      <c r="AM60" s="351">
        <v>1788214</v>
      </c>
      <c r="AN60" s="352">
        <v>46244</v>
      </c>
      <c r="AO60" s="353">
        <v>-0.4</v>
      </c>
      <c r="AP60" s="354">
        <v>34140</v>
      </c>
      <c r="AQ60" s="355">
        <v>-6.4</v>
      </c>
      <c r="AR60" s="356">
        <v>6</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558</v>
      </c>
      <c r="AL61" s="357"/>
      <c r="AM61" s="358">
        <v>2985709</v>
      </c>
      <c r="AN61" s="359">
        <v>74454</v>
      </c>
      <c r="AO61" s="360">
        <v>16.5</v>
      </c>
      <c r="AP61" s="361">
        <v>76825</v>
      </c>
      <c r="AQ61" s="362">
        <v>0.2</v>
      </c>
      <c r="AR61" s="348">
        <v>16.3</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553</v>
      </c>
      <c r="AM62" s="351">
        <v>1893349</v>
      </c>
      <c r="AN62" s="352">
        <v>47255</v>
      </c>
      <c r="AO62" s="353">
        <v>14.5</v>
      </c>
      <c r="AP62" s="354">
        <v>40333</v>
      </c>
      <c r="AQ62" s="355">
        <v>-1.1000000000000001</v>
      </c>
      <c r="AR62" s="356">
        <v>15.6</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JNpkQWyh+F4BT8TYQy+PEhwunF5V+rrq/c40oZtxZIx1bpf1vKig9DyuyTZyGmgzFeNoGfzqwzS7RjTIbrJYWA==" saltValue="YPC/CXJhlXmHI9YF93xA3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560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5acN3YmO6JHFF0QnLcCPiPO7fPFjX2EZz9WOed31anlCRYP3ElL8VnIwLgChlzg/SSRPTP6SpJwUq+JdshuMIg==" saltValue="PTSseoSRtI9Dms5EtHpV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561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odjr0eroscpu7Nvy/OvQUzTHAvq4pzpHzxukIGjLiAOu9QXhvhwDcH+Y9LaxQjAWZRQvMBAQv6FlENq2UX3aQ==" saltValue="x5XA9oypqJZ4o/izx0h9w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12" t="s">
        <v>3</v>
      </c>
      <c r="D47" s="1212"/>
      <c r="E47" s="1213"/>
      <c r="F47" s="11">
        <v>19.670000000000002</v>
      </c>
      <c r="G47" s="12">
        <v>19.53</v>
      </c>
      <c r="H47" s="12">
        <v>19.93</v>
      </c>
      <c r="I47" s="12">
        <v>20.18</v>
      </c>
      <c r="J47" s="13">
        <v>20.84</v>
      </c>
    </row>
    <row r="48" spans="2:10" ht="57.75" customHeight="1" x14ac:dyDescent="0.15">
      <c r="B48" s="14"/>
      <c r="C48" s="1214" t="s">
        <v>4</v>
      </c>
      <c r="D48" s="1214"/>
      <c r="E48" s="1215"/>
      <c r="F48" s="15">
        <v>5.93</v>
      </c>
      <c r="G48" s="16">
        <v>5.38</v>
      </c>
      <c r="H48" s="16">
        <v>6.55</v>
      </c>
      <c r="I48" s="16">
        <v>2.92</v>
      </c>
      <c r="J48" s="17">
        <v>3.01</v>
      </c>
    </row>
    <row r="49" spans="2:10" ht="57.75" customHeight="1" thickBot="1" x14ac:dyDescent="0.2">
      <c r="B49" s="18"/>
      <c r="C49" s="1216" t="s">
        <v>5</v>
      </c>
      <c r="D49" s="1216"/>
      <c r="E49" s="1217"/>
      <c r="F49" s="19">
        <v>8.76</v>
      </c>
      <c r="G49" s="20">
        <v>6.6</v>
      </c>
      <c r="H49" s="20">
        <v>6.36</v>
      </c>
      <c r="I49" s="20">
        <v>0.12</v>
      </c>
      <c r="J49" s="21">
        <v>2.33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334Th0K1L7xPQ7LGAC+y7adVciHyS8ejgQ68tSpMRO7BInzVPQ3JuA4sBX+a4wximEWFjMv3pVxZVBhW051Lwg==" saltValue="fzM6sNDMuExAtvqj/2/5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2019-03-14T00:01:56Z</cp:lastPrinted>
  <dcterms:created xsi:type="dcterms:W3CDTF">2019-02-14T03:51:04Z</dcterms:created>
  <dcterms:modified xsi:type="dcterms:W3CDTF">2020-01-28T02:24:12Z</dcterms:modified>
  <cp:category/>
</cp:coreProperties>
</file>