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490 財政状況資料集\H31(H29決算)\04 1月照会\01 結合後\"/>
    </mc:Choice>
  </mc:AlternateContent>
  <bookViews>
    <workbookView xWindow="0" yWindow="0" windowWidth="15360" windowHeight="7635" tabRatio="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68" i="12" l="1"/>
  <c r="AA69" i="12"/>
  <c r="AA70" i="12"/>
  <c r="AA72" i="12"/>
  <c r="AA71" i="12"/>
  <c r="AA33" i="12" l="1"/>
  <c r="AA34" i="12"/>
  <c r="AA32" i="12"/>
  <c r="AA31" i="12"/>
  <c r="AA30" i="12"/>
  <c r="AA29" i="12"/>
  <c r="AA28" i="12"/>
  <c r="AA9" i="12"/>
  <c r="AA8" i="12"/>
  <c r="AA7"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 r="CO42" i="10" s="1"/>
</calcChain>
</file>

<file path=xl/sharedStrings.xml><?xml version="1.0" encoding="utf-8"?>
<sst xmlns="http://schemas.openxmlformats.org/spreadsheetml/2006/main" count="1036" uniqueCount="608">
  <si>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</si>
  <si>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</si>
  <si>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</si>
  <si>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</si>
  <si>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</si>
  <si>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</si>
  <si>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</si>
  <si>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</si>
  <si>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</si>
  <si>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</si>
  <si>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</si>
  <si>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</si>
  <si>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</si>
  <si>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</si>
  <si>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</si>
  <si>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</si>
  <si>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</si>
  <si>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</si>
  <si>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</si>
  <si>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</si>
  <si>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</si>
  <si>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</si>
  <si>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</si>
  <si>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</si>
  <si>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</si>
  <si>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</si>
  <si>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</si>
  <si>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</si>
  <si>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</si>
  <si>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</si>
  <si>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</si>
  <si>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</si>
  <si>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</si>
  <si>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</si>
  <si>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</si>
  <si>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</si>
  <si>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</si>
  <si>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</si>
  <si>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</si>
  <si>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</si>
  <si>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</si>
  <si>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</si>
  <si>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</si>
  <si>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</si>
  <si>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</si>
  <si>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</si>
  <si>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</si>
  <si>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</si>
  <si>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</si>
  <si>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</si>
  <si>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</si>
  <si>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</si>
  <si>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</si>
  <si>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</si>
  <si>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</si>
  <si>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</si>
  <si>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</si>
  <si>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</si>
  <si>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</si>
  <si>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</si>
  <si>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</si>
  <si>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</si>
  <si>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</si>
  <si>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</si>
  <si>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</si>
  <si>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</si>
  <si>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</si>
  <si>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</si>
  <si>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</si>
  <si>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</si>
  <si>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</si>
  <si>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</si>
  <si>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</si>
  <si>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</si>
  <si>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</si>
  <si>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</si>
  <si>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</si>
  <si>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</si>
  <si>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</si>
  <si>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</si>
  <si>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</si>
  <si>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</si>
  <si>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</si>
  <si>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</si>
  <si>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</si>
  <si>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</si>
  <si>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</si>
  <si>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</si>
  <si>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</si>
  <si>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</si>
  <si>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</si>
  <si>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</si>
  <si>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川西市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</si>
  <si>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</si>
  <si>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</si>
  <si>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</si>
  <si>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</si>
  <si>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</si>
  <si>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</si>
  <si>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</si>
  <si>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</si>
  <si>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</si>
  <si>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</si>
  <si>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</si>
  <si>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</si>
  <si>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</si>
  <si>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</si>
  <si>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</si>
  <si>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</si>
  <si>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</si>
  <si>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</si>
  <si>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</si>
  <si>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</si>
  <si>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</si>
  <si>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</si>
  <si>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</si>
  <si>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</si>
  <si>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</si>
  <si>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</si>
  <si>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</si>
  <si>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</si>
  <si>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</si>
  <si>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</si>
  <si>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</si>
  <si>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</si>
  <si>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</si>
  <si>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</si>
  <si>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</si>
  <si>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</si>
  <si>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</si>
  <si>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</si>
  <si>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</si>
  <si>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</si>
  <si>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</si>
  <si>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</si>
  <si>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</si>
  <si>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</si>
  <si>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</si>
  <si>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</si>
  <si>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</si>
  <si>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</si>
  <si>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</si>
  <si>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</si>
  <si>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</si>
  <si>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</si>
  <si>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</si>
  <si>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病院事業会計</t>
    <phoneticPr fontId="5"/>
  </si>
  <si>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</si>
  <si>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</si>
  <si>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</si>
  <si>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</si>
  <si>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</si>
  <si>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</si>
  <si>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</si>
  <si>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</si>
  <si>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</si>
  <si>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</si>
  <si>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</si>
  <si>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</si>
  <si>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</si>
  <si>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</si>
  <si>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</si>
  <si>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</si>
  <si>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</si>
  <si>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</si>
  <si>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</si>
  <si>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</si>
  <si>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</si>
  <si>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</si>
  <si>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</si>
  <si>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</si>
  <si>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</si>
  <si>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</si>
  <si>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</si>
  <si>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</si>
  <si>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</si>
  <si>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</si>
  <si>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</si>
  <si>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</si>
  <si>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</si>
  <si>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</si>
  <si>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</si>
  <si>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</si>
  <si>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</si>
  <si>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</si>
  <si>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</si>
  <si>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</si>
  <si>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</si>
  <si>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</si>
  <si>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</si>
  <si>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</si>
  <si>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</si>
  <si>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</si>
  <si>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</si>
  <si>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</si>
  <si>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</si>
  <si>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</si>
  <si>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</si>
  <si>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</si>
  <si>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</si>
  <si>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</si>
  <si>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</si>
  <si>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</si>
  <si>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</si>
  <si>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</si>
  <si>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</si>
  <si>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</si>
  <si>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</si>
  <si>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</si>
  <si>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兵庫県川西市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</si>
  <si>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</si>
  <si>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</si>
  <si>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</si>
  <si>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</si>
  <si>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</si>
  <si>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</si>
  <si>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</si>
  <si>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</si>
  <si>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</si>
  <si>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</si>
  <si>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</si>
  <si>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</si>
  <si>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</si>
  <si>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</si>
  <si>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</si>
  <si>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</si>
  <si>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</si>
  <si>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</si>
  <si>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</si>
  <si>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</si>
  <si>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</si>
  <si>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</si>
  <si>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</si>
  <si>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</si>
  <si>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</si>
  <si>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</si>
  <si>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</si>
  <si>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</si>
  <si>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</si>
  <si>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</si>
  <si>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</si>
  <si>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</si>
  <si>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</si>
  <si>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</si>
  <si>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</si>
  <si>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</si>
  <si>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</si>
  <si>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</si>
  <si>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</si>
  <si>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</si>
  <si>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</si>
  <si>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</si>
  <si>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</si>
  <si>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</si>
  <si>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</si>
  <si>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</si>
  <si>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</si>
  <si>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</si>
  <si>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</si>
  <si>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</si>
  <si>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</si>
  <si>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</si>
  <si>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</si>
  <si>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</si>
  <si>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</si>
  <si>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</si>
  <si>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</si>
  <si>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</si>
  <si>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</si>
  <si>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</si>
  <si>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</si>
  <si>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</si>
  <si>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</si>
  <si>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</si>
  <si>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</si>
  <si>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</si>
  <si>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</si>
  <si>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</si>
  <si>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</si>
  <si>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</si>
  <si>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</si>
  <si>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</si>
  <si>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</si>
  <si>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</si>
  <si>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</si>
  <si>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</si>
  <si>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</si>
  <si>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</si>
  <si>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</si>
  <si>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</si>
  <si>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</si>
  <si>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</si>
  <si>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</si>
  <si>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</si>
  <si>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</si>
  <si>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</si>
  <si>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</si>
  <si>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</si>
  <si>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</si>
  <si>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</si>
  <si>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</si>
  <si>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</si>
  <si>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</si>
  <si>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</si>
  <si>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</si>
  <si>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</si>
  <si>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</si>
  <si>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</si>
  <si>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</si>
  <si>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</si>
  <si>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</si>
  <si>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</si>
  <si>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</si>
  <si>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</si>
  <si>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</si>
  <si>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</si>
  <si>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</si>
  <si>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</si>
  <si>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</si>
  <si>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</si>
  <si>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</si>
  <si>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</si>
  <si>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</si>
  <si>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</si>
  <si>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</si>
  <si>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</si>
  <si>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</si>
  <si>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</si>
  <si>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</si>
  <si>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</si>
  <si>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</si>
  <si>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</si>
  <si>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</si>
  <si>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</si>
  <si>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</si>
  <si>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</si>
  <si>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</si>
  <si>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</si>
  <si>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</si>
  <si>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</si>
  <si>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</si>
  <si>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</si>
  <si>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</si>
  <si>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</si>
  <si>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</si>
  <si>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</si>
  <si>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</si>
  <si>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</si>
  <si>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</si>
  <si>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</si>
  <si>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</si>
  <si>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</si>
  <si>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</si>
  <si>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</si>
  <si>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</si>
  <si>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</si>
  <si>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</si>
  <si>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</si>
  <si>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</si>
  <si>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兵庫県川西市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</si>
  <si>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</si>
  <si>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</si>
  <si>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</si>
  <si>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</si>
  <si>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</si>
  <si>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</si>
  <si>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</si>
  <si>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</si>
  <si>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</si>
  <si>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</si>
  <si>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</si>
  <si>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</si>
  <si>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</si>
  <si>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</si>
  <si>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</si>
  <si>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</si>
  <si>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</si>
  <si>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</si>
  <si>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</si>
  <si>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</si>
  <si>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用地先行取得事業特別会計</t>
    <phoneticPr fontId="5"/>
  </si>
  <si>
    <t>-</t>
    <phoneticPr fontId="5"/>
  </si>
  <si>
    <t>中央北地区土地区画整理事業特別会計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</si>
  <si>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</si>
  <si>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</si>
  <si>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</si>
  <si>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</si>
  <si>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</si>
  <si>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</si>
  <si>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</si>
  <si>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</si>
  <si>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</si>
  <si>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</si>
  <si>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</si>
  <si>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</si>
  <si>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</si>
  <si>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</si>
  <si>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</si>
  <si>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農業共済事業特別会計</t>
    <phoneticPr fontId="5"/>
  </si>
  <si>
    <t>介護保険事業特別会計</t>
    <phoneticPr fontId="5"/>
  </si>
  <si>
    <t>水道事業会計</t>
    <phoneticPr fontId="5"/>
  </si>
  <si>
    <t>法適用企業</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</si>
  <si>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</si>
  <si>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</si>
  <si>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</si>
  <si>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</si>
  <si>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</si>
  <si>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</si>
  <si>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</si>
  <si>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</si>
  <si>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</si>
  <si>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</si>
  <si>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</si>
  <si>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</si>
  <si>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</si>
  <si>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</si>
  <si>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</si>
  <si>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</si>
  <si>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</si>
  <si>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</si>
  <si>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</si>
  <si>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</si>
  <si>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</si>
  <si>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</si>
  <si>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</si>
  <si>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</si>
  <si>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</si>
  <si>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</si>
  <si>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</si>
  <si>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</si>
  <si>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</si>
  <si>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</si>
  <si>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</si>
  <si>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</si>
  <si>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</si>
  <si>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</si>
  <si>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</si>
  <si>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</si>
  <si>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</si>
  <si>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</si>
  <si>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</si>
  <si>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</si>
  <si>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</si>
  <si>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</si>
  <si>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</si>
  <si>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</si>
  <si>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</si>
  <si>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</si>
  <si>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</si>
  <si>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</si>
  <si>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</si>
  <si>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</si>
  <si>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</si>
  <si>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</si>
  <si>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</si>
  <si>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</si>
  <si>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</si>
  <si>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</si>
  <si>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</si>
  <si>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</si>
  <si>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</si>
  <si>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</si>
  <si>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</si>
  <si>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</si>
  <si>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</si>
  <si>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</si>
  <si>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</si>
  <si>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</si>
  <si>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</si>
  <si>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</si>
  <si>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</si>
  <si>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</si>
  <si>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</si>
  <si>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</si>
  <si>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</si>
  <si>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</si>
  <si>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</si>
  <si>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</si>
  <si>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</si>
  <si>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</si>
  <si>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</si>
  <si>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</si>
  <si>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</si>
  <si>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</si>
  <si>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</si>
  <si>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</si>
  <si>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</si>
  <si>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</si>
  <si>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</si>
  <si>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</si>
  <si>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</si>
  <si>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</si>
  <si>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</si>
  <si>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</si>
  <si>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</si>
  <si>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</si>
  <si>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</si>
  <si>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</si>
  <si>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</si>
  <si>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</si>
  <si>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</si>
  <si>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</si>
  <si>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</si>
  <si>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</si>
  <si>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</si>
  <si>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</si>
  <si>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</si>
  <si>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</si>
  <si>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</si>
  <si>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</si>
  <si>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</si>
  <si>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</si>
  <si>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</si>
  <si>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</si>
  <si>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</si>
  <si>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</si>
  <si>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</si>
  <si>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</si>
  <si>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</si>
  <si>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</si>
  <si>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</si>
  <si>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</si>
  <si>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</si>
  <si>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</si>
  <si>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</si>
  <si>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</si>
  <si>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</si>
  <si>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</si>
  <si>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</si>
  <si>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</si>
  <si>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</si>
  <si>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</si>
  <si>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</si>
  <si>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</si>
  <si>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</si>
  <si>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</si>
  <si>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</si>
  <si>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</si>
  <si>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</si>
  <si>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</si>
  <si>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</si>
  <si>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</si>
  <si>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</si>
  <si>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</si>
  <si>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</si>
  <si>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</si>
  <si>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</si>
  <si>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</si>
  <si>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</si>
  <si>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</si>
  <si>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</si>
  <si>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</si>
  <si>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</si>
  <si>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</si>
  <si>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</si>
  <si>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</si>
  <si>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</si>
  <si>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0.33</t>
  </si>
  <si>
    <t>▲ 0.52</t>
  </si>
  <si>
    <t>病院事業会計</t>
  </si>
  <si>
    <t>▲ 2.10</t>
  </si>
  <si>
    <t>▲ 3.47</t>
  </si>
  <si>
    <t>▲ 2.06</t>
  </si>
  <si>
    <t>▲ 2.22</t>
  </si>
  <si>
    <t>▲ 2.59</t>
  </si>
  <si>
    <t>水道事業会計</t>
  </si>
  <si>
    <t>下水道事業会計</t>
  </si>
  <si>
    <t>一般会計</t>
  </si>
  <si>
    <t>介護保険事業特別会計</t>
  </si>
  <si>
    <t>国民健康保険事業特別会計</t>
  </si>
  <si>
    <t>後期高齢者医療事業特別会計</t>
  </si>
  <si>
    <t>用地先行取得事業特別会計</t>
  </si>
  <si>
    <t>その他会計（赤字）</t>
  </si>
  <si>
    <t>その他会計（黒字）</t>
  </si>
  <si>
    <t>川西市土地開発公社</t>
    <rPh sb="0" eb="3">
      <t>カワ</t>
    </rPh>
    <rPh sb="3" eb="5">
      <t>トチ</t>
    </rPh>
    <rPh sb="5" eb="7">
      <t>カイハツ</t>
    </rPh>
    <rPh sb="7" eb="9">
      <t>コウシャ</t>
    </rPh>
    <phoneticPr fontId="11"/>
  </si>
  <si>
    <t>川西市都市整備公社</t>
    <rPh sb="0" eb="3">
      <t>カワ</t>
    </rPh>
    <rPh sb="3" eb="5">
      <t>トシ</t>
    </rPh>
    <rPh sb="5" eb="7">
      <t>セイビ</t>
    </rPh>
    <rPh sb="7" eb="9">
      <t>コウシャ</t>
    </rPh>
    <phoneticPr fontId="11"/>
  </si>
  <si>
    <t>パルティ川西</t>
    <rPh sb="4" eb="6">
      <t>カワニシ</t>
    </rPh>
    <phoneticPr fontId="11"/>
  </si>
  <si>
    <t>川西市都市開発</t>
    <rPh sb="0" eb="3">
      <t>カワ</t>
    </rPh>
    <rPh sb="3" eb="5">
      <t>トシ</t>
    </rPh>
    <rPh sb="5" eb="7">
      <t>カイハツ</t>
    </rPh>
    <phoneticPr fontId="11"/>
  </si>
  <si>
    <t>川西能勢口振興開発</t>
    <rPh sb="0" eb="2">
      <t>カワニシ</t>
    </rPh>
    <rPh sb="2" eb="4">
      <t>ノセ</t>
    </rPh>
    <rPh sb="4" eb="5">
      <t>グチ</t>
    </rPh>
    <rPh sb="5" eb="7">
      <t>シンコウ</t>
    </rPh>
    <rPh sb="7" eb="9">
      <t>カイハツ</t>
    </rPh>
    <phoneticPr fontId="11"/>
  </si>
  <si>
    <t>一庫ダム湖周辺環境整備センター</t>
    <rPh sb="0" eb="1">
      <t>イチ</t>
    </rPh>
    <rPh sb="1" eb="2">
      <t>コ</t>
    </rPh>
    <rPh sb="4" eb="5">
      <t>ミズウミ</t>
    </rPh>
    <rPh sb="5" eb="7">
      <t>シュウヘン</t>
    </rPh>
    <rPh sb="7" eb="9">
      <t>カンキョウ</t>
    </rPh>
    <rPh sb="9" eb="11">
      <t>セイビ</t>
    </rPh>
    <phoneticPr fontId="11"/>
  </si>
  <si>
    <t>川西市文化・スポーツ振興事業団</t>
    <rPh sb="0" eb="3">
      <t>カワ</t>
    </rPh>
    <rPh sb="3" eb="5">
      <t>ブンカ</t>
    </rPh>
    <rPh sb="10" eb="12">
      <t>シンコウ</t>
    </rPh>
    <rPh sb="12" eb="14">
      <t>ジギョウ</t>
    </rPh>
    <rPh sb="14" eb="15">
      <t>ダン</t>
    </rPh>
    <phoneticPr fontId="11"/>
  </si>
  <si>
    <t>川西市社会福祉協議会</t>
    <rPh sb="0" eb="3">
      <t>カワ</t>
    </rPh>
    <rPh sb="3" eb="5">
      <t>シャカイ</t>
    </rPh>
    <rPh sb="5" eb="7">
      <t>フクシ</t>
    </rPh>
    <rPh sb="7" eb="10">
      <t>キョウギカイ</t>
    </rPh>
    <phoneticPr fontId="11"/>
  </si>
  <si>
    <t>阪神福祉事業団</t>
    <rPh sb="0" eb="2">
      <t>ハンシン</t>
    </rPh>
    <rPh sb="2" eb="4">
      <t>フクシ</t>
    </rPh>
    <rPh sb="4" eb="7">
      <t>ジギョウダン</t>
    </rPh>
    <phoneticPr fontId="11"/>
  </si>
  <si>
    <t>猪名川上流広域ごみ処理施設組合</t>
    <rPh sb="0" eb="3">
      <t>イナガワ</t>
    </rPh>
    <rPh sb="3" eb="5">
      <t>ジョウリュウ</t>
    </rPh>
    <rPh sb="5" eb="7">
      <t>コウイキ</t>
    </rPh>
    <rPh sb="9" eb="11">
      <t>ショリ</t>
    </rPh>
    <rPh sb="11" eb="13">
      <t>シセツ</t>
    </rPh>
    <rPh sb="13" eb="15">
      <t>クミアイ</t>
    </rPh>
    <phoneticPr fontId="11"/>
  </si>
  <si>
    <t>丹波少年自然の家事務組合</t>
    <rPh sb="0" eb="2">
      <t>タンバ</t>
    </rPh>
    <rPh sb="2" eb="4">
      <t>ショウネン</t>
    </rPh>
    <rPh sb="4" eb="6">
      <t>シゼン</t>
    </rPh>
    <rPh sb="7" eb="8">
      <t>イエ</t>
    </rPh>
    <rPh sb="8" eb="10">
      <t>ジム</t>
    </rPh>
    <rPh sb="10" eb="12">
      <t>クミアイ</t>
    </rPh>
    <phoneticPr fontId="11"/>
  </si>
  <si>
    <t>兵庫県市町村退職手当組合</t>
    <rPh sb="0" eb="3">
      <t>ヒョウゴケン</t>
    </rPh>
    <rPh sb="3" eb="6">
      <t>シチョウソン</t>
    </rPh>
    <rPh sb="6" eb="8">
      <t>タイショク</t>
    </rPh>
    <rPh sb="8" eb="10">
      <t>テアテ</t>
    </rPh>
    <rPh sb="10" eb="12">
      <t>クミアイ</t>
    </rPh>
    <phoneticPr fontId="11"/>
  </si>
  <si>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11"/>
  </si>
  <si>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11"/>
  </si>
  <si>
    <t>-</t>
    <phoneticPr fontId="2"/>
  </si>
  <si>
    <t>-</t>
    <phoneticPr fontId="2"/>
  </si>
  <si>
    <t>社会福祉基金(H29年度末現在)</t>
    <rPh sb="0" eb="2">
      <t>シャカイ</t>
    </rPh>
    <rPh sb="2" eb="4">
      <t>フクシ</t>
    </rPh>
    <rPh sb="4" eb="6">
      <t>キキン</t>
    </rPh>
    <rPh sb="10" eb="13">
      <t>ネンドマツ</t>
    </rPh>
    <rPh sb="13" eb="15">
      <t>ゲンザイ</t>
    </rPh>
    <phoneticPr fontId="11"/>
  </si>
  <si>
    <t>地域福祉基金(H29年度末現在)</t>
    <rPh sb="0" eb="2">
      <t>チイキ</t>
    </rPh>
    <rPh sb="2" eb="4">
      <t>フクシ</t>
    </rPh>
    <rPh sb="4" eb="6">
      <t>キキン</t>
    </rPh>
    <rPh sb="10" eb="13">
      <t>ネンドマツ</t>
    </rPh>
    <rPh sb="13" eb="15">
      <t>ゲンザイ</t>
    </rPh>
    <phoneticPr fontId="11"/>
  </si>
  <si>
    <t>文化振興基金(H29年度末現在)</t>
    <rPh sb="0" eb="2">
      <t>ブンカ</t>
    </rPh>
    <rPh sb="2" eb="4">
      <t>シンコウ</t>
    </rPh>
    <rPh sb="4" eb="6">
      <t>キキン</t>
    </rPh>
    <rPh sb="10" eb="13">
      <t>ネンドマツ</t>
    </rPh>
    <rPh sb="13" eb="15">
      <t>ゲンザイ</t>
    </rPh>
    <phoneticPr fontId="11"/>
  </si>
  <si>
    <t>公共施設整備基金(H29年度末現在)</t>
    <rPh sb="0" eb="2">
      <t>コウキョウ</t>
    </rPh>
    <rPh sb="2" eb="4">
      <t>シセツ</t>
    </rPh>
    <rPh sb="4" eb="6">
      <t>セイビ</t>
    </rPh>
    <rPh sb="6" eb="8">
      <t>キキン</t>
    </rPh>
    <rPh sb="12" eb="15">
      <t>ネンドマツ</t>
    </rPh>
    <rPh sb="15" eb="17">
      <t>ゲンザイ</t>
    </rPh>
    <phoneticPr fontId="11"/>
  </si>
  <si>
    <t>ふるさとづくり基金(H29年度末現在)</t>
    <rPh sb="7" eb="9">
      <t>キキン</t>
    </rPh>
    <rPh sb="13" eb="16">
      <t>ネンドマツ</t>
    </rPh>
    <rPh sb="16" eb="18">
      <t>ゲンザイ</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</si>
  <si>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</si>
  <si>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</si>
  <si>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</si>
  <si>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現在、地方債を発行して施設の集約化を進めているため、将来負担比率は上方向へ、有形固定資産減価償却率は横ばいに推移している。類似団体と比較すると共に高い水準である。
今後も老朽化が進んだ施設の更新等が必要となるが、個別施設計画に基づき、集約化・除却等を進め、老朽化対策に取り組んでいく。</t>
    <rPh sb="0" eb="2">
      <t>ゲンザイ</t>
    </rPh>
    <rPh sb="3" eb="6">
      <t>チホウサイ</t>
    </rPh>
    <rPh sb="7" eb="9">
      <t>ハッコウ</t>
    </rPh>
    <rPh sb="11" eb="13">
      <t>シセツ</t>
    </rPh>
    <rPh sb="14" eb="17">
      <t>シュウヤクカ</t>
    </rPh>
    <rPh sb="18" eb="19">
      <t>スス</t>
    </rPh>
    <rPh sb="26" eb="28">
      <t>ショウライ</t>
    </rPh>
    <rPh sb="28" eb="30">
      <t>フタン</t>
    </rPh>
    <rPh sb="30" eb="32">
      <t>ヒリツ</t>
    </rPh>
    <rPh sb="33" eb="34">
      <t>ウエ</t>
    </rPh>
    <rPh sb="34" eb="36">
      <t>ホウコウ</t>
    </rPh>
    <rPh sb="50" eb="51">
      <t>ヨコ</t>
    </rPh>
    <rPh sb="54" eb="56">
      <t>スイイ</t>
    </rPh>
    <rPh sb="61" eb="63">
      <t>ルイジ</t>
    </rPh>
    <rPh sb="63" eb="65">
      <t>ダンタイ</t>
    </rPh>
    <rPh sb="66" eb="68">
      <t>ヒカク</t>
    </rPh>
    <rPh sb="71" eb="72">
      <t>トモ</t>
    </rPh>
    <rPh sb="73" eb="74">
      <t>タカ</t>
    </rPh>
    <rPh sb="75" eb="77">
      <t>スイジュン</t>
    </rPh>
    <rPh sb="82" eb="84">
      <t>コンゴ</t>
    </rPh>
    <rPh sb="85" eb="88">
      <t>ロウキュウカ</t>
    </rPh>
    <rPh sb="89" eb="90">
      <t>スス</t>
    </rPh>
    <rPh sb="92" eb="94">
      <t>シセツ</t>
    </rPh>
    <rPh sb="95" eb="97">
      <t>コウシン</t>
    </rPh>
    <rPh sb="97" eb="98">
      <t>トウ</t>
    </rPh>
    <rPh sb="99" eb="101">
      <t>ヒツヨウ</t>
    </rPh>
    <rPh sb="113" eb="114">
      <t>モト</t>
    </rPh>
    <rPh sb="117" eb="120">
      <t>シュウヤクカ</t>
    </rPh>
    <rPh sb="121" eb="123">
      <t>ジョキャク</t>
    </rPh>
    <rPh sb="123" eb="124">
      <t>トウ</t>
    </rPh>
    <rPh sb="125" eb="126">
      <t>スス</t>
    </rPh>
    <rPh sb="128" eb="131">
      <t>ロウキュウカ</t>
    </rPh>
    <rPh sb="131" eb="133">
      <t>タイサク</t>
    </rPh>
    <rPh sb="134" eb="135">
      <t>ト</t>
    </rPh>
    <rPh sb="136" eb="137">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</si>
  <si>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</si>
  <si>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</si>
  <si>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</si>
  <si>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</si>
  <si>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</si>
  <si>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</si>
  <si>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当市の実質公債費比率は下方向へ、将来負担比率は上方向へ移動している。
　これは、Ｈ29年度は財政に占める市債等の償還のウェイトが低下したが、老朽化した施設の集約化などの施設整備によって市債残高が増加したため、将来の負担が増加したことを示している。
　類似団体と比較すると、依然として高い水準にあるため、投資的事業の実施にあたっては、事業及び経費の精査を行ったうえで、国の経済対策による財源を積極的に活用するなど、将来負担の抑制を図っていく。
</t>
    <rPh sb="4" eb="6">
      <t>ジッシツ</t>
    </rPh>
    <rPh sb="6" eb="9">
      <t>コウサイヒ</t>
    </rPh>
    <rPh sb="9" eb="11">
      <t>ヒリツ</t>
    </rPh>
    <rPh sb="17" eb="19">
      <t>ショウライ</t>
    </rPh>
    <rPh sb="19" eb="21">
      <t>フタン</t>
    </rPh>
    <rPh sb="21" eb="23">
      <t>ヒリツ</t>
    </rPh>
    <rPh sb="24" eb="25">
      <t>ウエ</t>
    </rPh>
    <rPh sb="25" eb="27">
      <t>ホウコウ</t>
    </rPh>
    <rPh sb="28" eb="30">
      <t>イドウ</t>
    </rPh>
    <rPh sb="44" eb="46">
      <t>ネンド</t>
    </rPh>
    <rPh sb="65" eb="67">
      <t>テイカ</t>
    </rPh>
    <rPh sb="105" eb="107">
      <t>ショウライ</t>
    </rPh>
    <rPh sb="108" eb="110">
      <t>フタン</t>
    </rPh>
    <rPh sb="111" eb="113">
      <t>ゾウカ</t>
    </rPh>
    <rPh sb="118" eb="119">
      <t>シメ</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</si>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</sst>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29620</c:v>
                </c:pt>
                <c:pt idx="1">
                  <c:v>37711</c:v>
                </c:pt>
                <c:pt idx="2">
                  <c:v>39951</c:v>
                </c:pt>
                <c:pt idx="3">
                  <c:v>39893</c:v>
                </c:pt>
                <c:pt idx="4">
                  <c:v>41080</c:v>
                </c:pt>
              </c:numCache>
            </c:numRef>
          </c:val>
          <c:smooth val="0"/>
          <c:extLst>
            <c:ext xmlns:c16="http://schemas.microsoft.com/office/drawing/2014/chart" uri="{C3380CC4-5D6E-409C-BE32-E72D297353CC}">
              <c16:uniqueId val="{00000000-83B2-46D4-8509-042CF66644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34302</c:v>
                </c:pt>
                <c:pt idx="1">
                  <c:v>31708</c:v>
                </c:pt>
                <c:pt idx="2">
                  <c:v>37660</c:v>
                </c:pt>
                <c:pt idx="3">
                  <c:v>35683</c:v>
                </c:pt>
                <c:pt idx="4">
                  <c:v>62604</c:v>
                </c:pt>
              </c:numCache>
            </c:numRef>
          </c:val>
          <c:smooth val="0"/>
          <c:extLst>
            <c:ext xmlns:c16="http://schemas.microsoft.com/office/drawing/2014/chart" uri="{C3380CC4-5D6E-409C-BE32-E72D297353CC}">
              <c16:uniqueId val="{00000001-83B2-46D4-8509-042CF66644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1.42</c:v>
                </c:pt>
                <c:pt idx="1">
                  <c:v>1.49</c:v>
                </c:pt>
                <c:pt idx="2">
                  <c:v>1.57</c:v>
                </c:pt>
                <c:pt idx="3">
                  <c:v>1.04</c:v>
                </c:pt>
                <c:pt idx="4">
                  <c:v>1.05</c:v>
                </c:pt>
              </c:numCache>
            </c:numRef>
          </c:val>
          <c:extLst>
            <c:ext xmlns:c16="http://schemas.microsoft.com/office/drawing/2014/chart" uri="{C3380CC4-5D6E-409C-BE32-E72D297353CC}">
              <c16:uniqueId val="{00000000-91F4-48A2-AF76-4DBBFEE8D5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2.87</c:v>
                </c:pt>
                <c:pt idx="1">
                  <c:v>2.85</c:v>
                </c:pt>
                <c:pt idx="2">
                  <c:v>2.8</c:v>
                </c:pt>
                <c:pt idx="3">
                  <c:v>3.88</c:v>
                </c:pt>
                <c:pt idx="4">
                  <c:v>3.95</c:v>
                </c:pt>
              </c:numCache>
            </c:numRef>
          </c:val>
          <c:extLst>
            <c:ext xmlns:c16="http://schemas.microsoft.com/office/drawing/2014/chart" uri="{C3380CC4-5D6E-409C-BE32-E72D297353CC}">
              <c16:uniqueId val="{00000001-91F4-48A2-AF76-4DBBFEE8D5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-0.33</c:v>
                </c:pt>
                <c:pt idx="1">
                  <c:v>7.0000000000000007E-2</c:v>
                </c:pt>
                <c:pt idx="2">
                  <c:v>0.11</c:v>
                </c:pt>
                <c:pt idx="3">
                  <c:v>-0.52</c:v>
                </c:pt>
                <c:pt idx="4">
                  <c:v>0.14000000000000001</c:v>
                </c:pt>
              </c:numCache>
            </c:numRef>
          </c:val>
          <c:smooth val="0"/>
          <c:extLst>
            <c:ext xmlns:c16="http://schemas.microsoft.com/office/drawing/2014/chart" uri="{C3380CC4-5D6E-409C-BE32-E72D297353CC}">
              <c16:uniqueId val="{00000002-91F4-48A2-AF76-4DBBFEE8D5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2FC-4F14-8DFD-CE8DA7EA12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FC-4F14-8DFD-CE8DA7EA1240}"/>
            </c:ext>
          </c:extLst>
        </c:ser>
        <c:ser>
          <c:idx val="2"/>
          <c:order val="2"/>
          <c:tx>
            <c:strRef>
              <c:f>データシート!$A$29</c:f>
              <c:strCache>
                <c:ptCount val="1"/>
                <c:pt idx="0">
                  <c:v>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2FC-4F14-8DFD-CE8DA7EA1240}"/>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c:v>
                </c:pt>
                <c:pt idx="2">
                  <c:v>#N/A</c:v>
                </c:pt>
                <c:pt idx="3">
                  <c:v>0.24</c:v>
                </c:pt>
                <c:pt idx="4">
                  <c:v>#N/A</c:v>
                </c:pt>
                <c:pt idx="5">
                  <c:v>0.25</c:v>
                </c:pt>
                <c:pt idx="6">
                  <c:v>#N/A</c:v>
                </c:pt>
                <c:pt idx="7">
                  <c:v>0.28000000000000003</c:v>
                </c:pt>
                <c:pt idx="8">
                  <c:v>#N/A</c:v>
                </c:pt>
                <c:pt idx="9">
                  <c:v>0.28000000000000003</c:v>
                </c:pt>
              </c:numCache>
            </c:numRef>
          </c:val>
          <c:extLst>
            <c:ext xmlns:c16="http://schemas.microsoft.com/office/drawing/2014/chart" uri="{C3380CC4-5D6E-409C-BE32-E72D297353CC}">
              <c16:uniqueId val="{00000003-E2FC-4F14-8DFD-CE8DA7EA1240}"/>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0.15</c:v>
                </c:pt>
                <c:pt idx="2">
                  <c:v>#N/A</c:v>
                </c:pt>
                <c:pt idx="3">
                  <c:v>1.49</c:v>
                </c:pt>
                <c:pt idx="4">
                  <c:v>#N/A</c:v>
                </c:pt>
                <c:pt idx="5">
                  <c:v>1.24</c:v>
                </c:pt>
                <c:pt idx="6">
                  <c:v>#N/A</c:v>
                </c:pt>
                <c:pt idx="7">
                  <c:v>3.34</c:v>
                </c:pt>
                <c:pt idx="8">
                  <c:v>#N/A</c:v>
                </c:pt>
                <c:pt idx="9">
                  <c:v>0.48</c:v>
                </c:pt>
              </c:numCache>
            </c:numRef>
          </c:val>
          <c:extLst>
            <c:ext xmlns:c16="http://schemas.microsoft.com/office/drawing/2014/chart" uri="{C3380CC4-5D6E-409C-BE32-E72D297353CC}">
              <c16:uniqueId val="{00000004-E2FC-4F14-8DFD-CE8DA7EA1240}"/>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0.69</c:v>
                </c:pt>
                <c:pt idx="2">
                  <c:v>#N/A</c:v>
                </c:pt>
                <c:pt idx="3">
                  <c:v>0.56999999999999995</c:v>
                </c:pt>
                <c:pt idx="4">
                  <c:v>#N/A</c:v>
                </c:pt>
                <c:pt idx="5">
                  <c:v>0.46</c:v>
                </c:pt>
                <c:pt idx="6">
                  <c:v>#N/A</c:v>
                </c:pt>
                <c:pt idx="7">
                  <c:v>0.78</c:v>
                </c:pt>
                <c:pt idx="8">
                  <c:v>#N/A</c:v>
                </c:pt>
                <c:pt idx="9">
                  <c:v>1</c:v>
                </c:pt>
              </c:numCache>
            </c:numRef>
          </c:val>
          <c:extLst>
            <c:ext xmlns:c16="http://schemas.microsoft.com/office/drawing/2014/chart" uri="{C3380CC4-5D6E-409C-BE32-E72D297353CC}">
              <c16:uniqueId val="{00000005-E2FC-4F14-8DFD-CE8DA7EA124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1.42</c:v>
                </c:pt>
                <c:pt idx="2">
                  <c:v>#N/A</c:v>
                </c:pt>
                <c:pt idx="3">
                  <c:v>1.48</c:v>
                </c:pt>
                <c:pt idx="4">
                  <c:v>#N/A</c:v>
                </c:pt>
                <c:pt idx="5">
                  <c:v>1.57</c:v>
                </c:pt>
                <c:pt idx="6">
                  <c:v>#N/A</c:v>
                </c:pt>
                <c:pt idx="7">
                  <c:v>1.03</c:v>
                </c:pt>
                <c:pt idx="8">
                  <c:v>#N/A</c:v>
                </c:pt>
                <c:pt idx="9">
                  <c:v>1.05</c:v>
                </c:pt>
              </c:numCache>
            </c:numRef>
          </c:val>
          <c:extLst>
            <c:ext xmlns:c16="http://schemas.microsoft.com/office/drawing/2014/chart" uri="{C3380CC4-5D6E-409C-BE32-E72D297353CC}">
              <c16:uniqueId val="{00000006-E2FC-4F14-8DFD-CE8DA7EA124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5.38</c:v>
                </c:pt>
                <c:pt idx="2">
                  <c:v>#N/A</c:v>
                </c:pt>
                <c:pt idx="3">
                  <c:v>5.79</c:v>
                </c:pt>
                <c:pt idx="4">
                  <c:v>#N/A</c:v>
                </c:pt>
                <c:pt idx="5">
                  <c:v>6.7</c:v>
                </c:pt>
                <c:pt idx="6">
                  <c:v>#N/A</c:v>
                </c:pt>
                <c:pt idx="7">
                  <c:v>8.01</c:v>
                </c:pt>
                <c:pt idx="8">
                  <c:v>#N/A</c:v>
                </c:pt>
                <c:pt idx="9">
                  <c:v>8.1300000000000008</c:v>
                </c:pt>
              </c:numCache>
            </c:numRef>
          </c:val>
          <c:extLst>
            <c:ext xmlns:c16="http://schemas.microsoft.com/office/drawing/2014/chart" uri="{C3380CC4-5D6E-409C-BE32-E72D297353CC}">
              <c16:uniqueId val="{00000007-E2FC-4F14-8DFD-CE8DA7EA124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12.89</c:v>
                </c:pt>
                <c:pt idx="2">
                  <c:v>#N/A</c:v>
                </c:pt>
                <c:pt idx="3">
                  <c:v>13.12</c:v>
                </c:pt>
                <c:pt idx="4">
                  <c:v>#N/A</c:v>
                </c:pt>
                <c:pt idx="5">
                  <c:v>13.03</c:v>
                </c:pt>
                <c:pt idx="6">
                  <c:v>#N/A</c:v>
                </c:pt>
                <c:pt idx="7">
                  <c:v>13.06</c:v>
                </c:pt>
                <c:pt idx="8">
                  <c:v>#N/A</c:v>
                </c:pt>
                <c:pt idx="9">
                  <c:v>13.6</c:v>
                </c:pt>
              </c:numCache>
            </c:numRef>
          </c:val>
          <c:extLst>
            <c:ext xmlns:c16="http://schemas.microsoft.com/office/drawing/2014/chart" uri="{C3380CC4-5D6E-409C-BE32-E72D297353CC}">
              <c16:uniqueId val="{00000008-E2FC-4F14-8DFD-CE8DA7EA124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2.1</c:v>
                </c:pt>
                <c:pt idx="1">
                  <c:v>#N/A</c:v>
                </c:pt>
                <c:pt idx="2">
                  <c:v>3.47</c:v>
                </c:pt>
                <c:pt idx="3">
                  <c:v>#N/A</c:v>
                </c:pt>
                <c:pt idx="4">
                  <c:v>2.06</c:v>
                </c:pt>
                <c:pt idx="5">
                  <c:v>#N/A</c:v>
                </c:pt>
                <c:pt idx="6">
                  <c:v>2.2200000000000002</c:v>
                </c:pt>
                <c:pt idx="7">
                  <c:v>#N/A</c:v>
                </c:pt>
                <c:pt idx="8">
                  <c:v>2.59</c:v>
                </c:pt>
                <c:pt idx="9">
                  <c:v>#N/A</c:v>
                </c:pt>
              </c:numCache>
            </c:numRef>
          </c:val>
          <c:extLst>
            <c:ext xmlns:c16="http://schemas.microsoft.com/office/drawing/2014/chart" uri="{C3380CC4-5D6E-409C-BE32-E72D297353CC}">
              <c16:uniqueId val="{00000009-E2FC-4F14-8DFD-CE8DA7EA12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6597</c:v>
                </c:pt>
                <c:pt idx="5">
                  <c:v>6472</c:v>
                </c:pt>
                <c:pt idx="8">
                  <c:v>5814</c:v>
                </c:pt>
                <c:pt idx="11">
                  <c:v>5472</c:v>
                </c:pt>
                <c:pt idx="14">
                  <c:v>5778</c:v>
                </c:pt>
              </c:numCache>
            </c:numRef>
          </c:val>
          <c:extLst>
            <c:ext xmlns:c16="http://schemas.microsoft.com/office/drawing/2014/chart" uri="{C3380CC4-5D6E-409C-BE32-E72D297353CC}">
              <c16:uniqueId val="{00000000-490A-4BFD-87B2-8C603B9DA2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2</c:v>
                </c:pt>
                <c:pt idx="6">
                  <c:v>3</c:v>
                </c:pt>
                <c:pt idx="9">
                  <c:v>0</c:v>
                </c:pt>
                <c:pt idx="12">
                  <c:v>3</c:v>
                </c:pt>
              </c:numCache>
            </c:numRef>
          </c:val>
          <c:extLst>
            <c:ext xmlns:c16="http://schemas.microsoft.com/office/drawing/2014/chart" uri="{C3380CC4-5D6E-409C-BE32-E72D297353CC}">
              <c16:uniqueId val="{00000001-490A-4BFD-87B2-8C603B9DA2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902</c:v>
                </c:pt>
                <c:pt idx="3">
                  <c:v>994</c:v>
                </c:pt>
                <c:pt idx="6">
                  <c:v>974</c:v>
                </c:pt>
                <c:pt idx="9">
                  <c:v>1124</c:v>
                </c:pt>
                <c:pt idx="12">
                  <c:v>1144</c:v>
                </c:pt>
              </c:numCache>
            </c:numRef>
          </c:val>
          <c:extLst>
            <c:ext xmlns:c16="http://schemas.microsoft.com/office/drawing/2014/chart" uri="{C3380CC4-5D6E-409C-BE32-E72D297353CC}">
              <c16:uniqueId val="{00000002-490A-4BFD-87B2-8C603B9DA2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764</c:v>
                </c:pt>
                <c:pt idx="3">
                  <c:v>764</c:v>
                </c:pt>
                <c:pt idx="6">
                  <c:v>764</c:v>
                </c:pt>
                <c:pt idx="9">
                  <c:v>764</c:v>
                </c:pt>
                <c:pt idx="12">
                  <c:v>764</c:v>
                </c:pt>
              </c:numCache>
            </c:numRef>
          </c:val>
          <c:extLst>
            <c:ext xmlns:c16="http://schemas.microsoft.com/office/drawing/2014/chart" uri="{C3380CC4-5D6E-409C-BE32-E72D297353CC}">
              <c16:uniqueId val="{00000003-490A-4BFD-87B2-8C603B9DA2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916</c:v>
                </c:pt>
                <c:pt idx="3">
                  <c:v>803</c:v>
                </c:pt>
                <c:pt idx="6">
                  <c:v>863</c:v>
                </c:pt>
                <c:pt idx="9">
                  <c:v>813</c:v>
                </c:pt>
                <c:pt idx="12">
                  <c:v>777</c:v>
                </c:pt>
              </c:numCache>
            </c:numRef>
          </c:val>
          <c:extLst>
            <c:ext xmlns:c16="http://schemas.microsoft.com/office/drawing/2014/chart" uri="{C3380CC4-5D6E-409C-BE32-E72D297353CC}">
              <c16:uniqueId val="{00000004-490A-4BFD-87B2-8C603B9DA2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73</c:v>
                </c:pt>
                <c:pt idx="3">
                  <c:v>97</c:v>
                </c:pt>
                <c:pt idx="6">
                  <c:v>103</c:v>
                </c:pt>
                <c:pt idx="9">
                  <c:v>102</c:v>
                </c:pt>
                <c:pt idx="12">
                  <c:v>84</c:v>
                </c:pt>
              </c:numCache>
            </c:numRef>
          </c:val>
          <c:extLst>
            <c:ext xmlns:c16="http://schemas.microsoft.com/office/drawing/2014/chart" uri="{C3380CC4-5D6E-409C-BE32-E72D297353CC}">
              <c16:uniqueId val="{00000005-490A-4BFD-87B2-8C603B9DA2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0A-4BFD-87B2-8C603B9DA2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7289</c:v>
                </c:pt>
                <c:pt idx="3">
                  <c:v>6663</c:v>
                </c:pt>
                <c:pt idx="6">
                  <c:v>6372</c:v>
                </c:pt>
                <c:pt idx="9">
                  <c:v>5764</c:v>
                </c:pt>
                <c:pt idx="12">
                  <c:v>5730</c:v>
                </c:pt>
              </c:numCache>
            </c:numRef>
          </c:val>
          <c:extLst>
            <c:ext xmlns:c16="http://schemas.microsoft.com/office/drawing/2014/chart" uri="{C3380CC4-5D6E-409C-BE32-E72D297353CC}">
              <c16:uniqueId val="{00000007-490A-4BFD-87B2-8C603B9DA29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3347</c:v>
                </c:pt>
                <c:pt idx="2">
                  <c:v>#N/A</c:v>
                </c:pt>
                <c:pt idx="3">
                  <c:v>#N/A</c:v>
                </c:pt>
                <c:pt idx="4">
                  <c:v>2851</c:v>
                </c:pt>
                <c:pt idx="5">
                  <c:v>#N/A</c:v>
                </c:pt>
                <c:pt idx="6">
                  <c:v>#N/A</c:v>
                </c:pt>
                <c:pt idx="7">
                  <c:v>3265</c:v>
                </c:pt>
                <c:pt idx="8">
                  <c:v>#N/A</c:v>
                </c:pt>
                <c:pt idx="9">
                  <c:v>#N/A</c:v>
                </c:pt>
                <c:pt idx="10">
                  <c:v>3095</c:v>
                </c:pt>
                <c:pt idx="11">
                  <c:v>#N/A</c:v>
                </c:pt>
                <c:pt idx="12">
                  <c:v>#N/A</c:v>
                </c:pt>
                <c:pt idx="13">
                  <c:v>2724</c:v>
                </c:pt>
                <c:pt idx="14">
                  <c:v>#N/A</c:v>
                </c:pt>
              </c:numCache>
            </c:numRef>
          </c:val>
          <c:smooth val="0"/>
          <c:extLst>
            <c:ext xmlns:c16="http://schemas.microsoft.com/office/drawing/2014/chart" uri="{C3380CC4-5D6E-409C-BE32-E72D297353CC}">
              <c16:uniqueId val="{00000008-490A-4BFD-87B2-8C603B9DA29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42553</c:v>
                </c:pt>
                <c:pt idx="5">
                  <c:v>43231</c:v>
                </c:pt>
                <c:pt idx="8">
                  <c:v>44832</c:v>
                </c:pt>
                <c:pt idx="11">
                  <c:v>47050</c:v>
                </c:pt>
                <c:pt idx="14">
                  <c:v>47743</c:v>
                </c:pt>
              </c:numCache>
            </c:numRef>
          </c:val>
          <c:extLst>
            <c:ext xmlns:c16="http://schemas.microsoft.com/office/drawing/2014/chart" uri="{C3380CC4-5D6E-409C-BE32-E72D297353CC}">
              <c16:uniqueId val="{00000000-0906-4323-B50E-3C415F3580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13279</c:v>
                </c:pt>
                <c:pt idx="5">
                  <c:v>14394</c:v>
                </c:pt>
                <c:pt idx="8">
                  <c:v>16542</c:v>
                </c:pt>
                <c:pt idx="11">
                  <c:v>18883</c:v>
                </c:pt>
                <c:pt idx="14">
                  <c:v>18095</c:v>
                </c:pt>
              </c:numCache>
            </c:numRef>
          </c:val>
          <c:extLst>
            <c:ext xmlns:c16="http://schemas.microsoft.com/office/drawing/2014/chart" uri="{C3380CC4-5D6E-409C-BE32-E72D297353CC}">
              <c16:uniqueId val="{00000001-0906-4323-B50E-3C415F3580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4601</c:v>
                </c:pt>
                <c:pt idx="5">
                  <c:v>3782</c:v>
                </c:pt>
                <c:pt idx="8">
                  <c:v>5222</c:v>
                </c:pt>
                <c:pt idx="11">
                  <c:v>4703</c:v>
                </c:pt>
                <c:pt idx="14">
                  <c:v>6893</c:v>
                </c:pt>
              </c:numCache>
            </c:numRef>
          </c:val>
          <c:extLst>
            <c:ext xmlns:c16="http://schemas.microsoft.com/office/drawing/2014/chart" uri="{C3380CC4-5D6E-409C-BE32-E72D297353CC}">
              <c16:uniqueId val="{00000002-0906-4323-B50E-3C415F3580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06-4323-B50E-3C415F3580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06-4323-B50E-3C415F3580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206</c:v>
                </c:pt>
                <c:pt idx="3">
                  <c:v>202</c:v>
                </c:pt>
                <c:pt idx="6">
                  <c:v>191</c:v>
                </c:pt>
                <c:pt idx="9">
                  <c:v>178</c:v>
                </c:pt>
                <c:pt idx="12">
                  <c:v>157</c:v>
                </c:pt>
              </c:numCache>
            </c:numRef>
          </c:val>
          <c:extLst>
            <c:ext xmlns:c16="http://schemas.microsoft.com/office/drawing/2014/chart" uri="{C3380CC4-5D6E-409C-BE32-E72D297353CC}">
              <c16:uniqueId val="{00000005-0906-4323-B50E-3C415F3580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9343</c:v>
                </c:pt>
                <c:pt idx="3">
                  <c:v>8584</c:v>
                </c:pt>
                <c:pt idx="6">
                  <c:v>7751</c:v>
                </c:pt>
                <c:pt idx="9">
                  <c:v>7438</c:v>
                </c:pt>
                <c:pt idx="12">
                  <c:v>7252</c:v>
                </c:pt>
              </c:numCache>
            </c:numRef>
          </c:val>
          <c:extLst>
            <c:ext xmlns:c16="http://schemas.microsoft.com/office/drawing/2014/chart" uri="{C3380CC4-5D6E-409C-BE32-E72D297353CC}">
              <c16:uniqueId val="{00000006-0906-4323-B50E-3C415F3580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5931</c:v>
                </c:pt>
                <c:pt idx="3">
                  <c:v>5256</c:v>
                </c:pt>
                <c:pt idx="6">
                  <c:v>4570</c:v>
                </c:pt>
                <c:pt idx="9">
                  <c:v>3874</c:v>
                </c:pt>
                <c:pt idx="12">
                  <c:v>3173</c:v>
                </c:pt>
              </c:numCache>
            </c:numRef>
          </c:val>
          <c:extLst>
            <c:ext xmlns:c16="http://schemas.microsoft.com/office/drawing/2014/chart" uri="{C3380CC4-5D6E-409C-BE32-E72D297353CC}">
              <c16:uniqueId val="{00000007-0906-4323-B50E-3C415F3580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7823</c:v>
                </c:pt>
                <c:pt idx="3">
                  <c:v>7218</c:v>
                </c:pt>
                <c:pt idx="6">
                  <c:v>7278</c:v>
                </c:pt>
                <c:pt idx="9">
                  <c:v>7509</c:v>
                </c:pt>
                <c:pt idx="12">
                  <c:v>7853</c:v>
                </c:pt>
              </c:numCache>
            </c:numRef>
          </c:val>
          <c:extLst>
            <c:ext xmlns:c16="http://schemas.microsoft.com/office/drawing/2014/chart" uri="{C3380CC4-5D6E-409C-BE32-E72D297353CC}">
              <c16:uniqueId val="{00000008-0906-4323-B50E-3C415F3580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16655</c:v>
                </c:pt>
                <c:pt idx="3">
                  <c:v>15788</c:v>
                </c:pt>
                <c:pt idx="6">
                  <c:v>15089</c:v>
                </c:pt>
                <c:pt idx="9">
                  <c:v>14907</c:v>
                </c:pt>
                <c:pt idx="12">
                  <c:v>13805</c:v>
                </c:pt>
              </c:numCache>
            </c:numRef>
          </c:val>
          <c:extLst>
            <c:ext xmlns:c16="http://schemas.microsoft.com/office/drawing/2014/chart" uri="{C3380CC4-5D6E-409C-BE32-E72D297353CC}">
              <c16:uniqueId val="{00000009-0906-4323-B50E-3C415F3580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58028</c:v>
                </c:pt>
                <c:pt idx="3">
                  <c:v>58356</c:v>
                </c:pt>
                <c:pt idx="6">
                  <c:v>61604</c:v>
                </c:pt>
                <c:pt idx="9">
                  <c:v>63022</c:v>
                </c:pt>
                <c:pt idx="12">
                  <c:v>68878</c:v>
                </c:pt>
              </c:numCache>
            </c:numRef>
          </c:val>
          <c:extLst>
            <c:ext xmlns:c16="http://schemas.microsoft.com/office/drawing/2014/chart" uri="{C3380CC4-5D6E-409C-BE32-E72D297353CC}">
              <c16:uniqueId val="{0000000A-0906-4323-B50E-3C415F3580B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37552</c:v>
                </c:pt>
                <c:pt idx="2">
                  <c:v>#N/A</c:v>
                </c:pt>
                <c:pt idx="3">
                  <c:v>#N/A</c:v>
                </c:pt>
                <c:pt idx="4">
                  <c:v>33998</c:v>
                </c:pt>
                <c:pt idx="5">
                  <c:v>#N/A</c:v>
                </c:pt>
                <c:pt idx="6">
                  <c:v>#N/A</c:v>
                </c:pt>
                <c:pt idx="7">
                  <c:v>29887</c:v>
                </c:pt>
                <c:pt idx="8">
                  <c:v>#N/A</c:v>
                </c:pt>
                <c:pt idx="9">
                  <c:v>#N/A</c:v>
                </c:pt>
                <c:pt idx="10">
                  <c:v>26293</c:v>
                </c:pt>
                <c:pt idx="11">
                  <c:v>#N/A</c:v>
                </c:pt>
                <c:pt idx="12">
                  <c:v>#N/A</c:v>
                </c:pt>
                <c:pt idx="13">
                  <c:v>28387</c:v>
                </c:pt>
                <c:pt idx="14">
                  <c:v>#N/A</c:v>
                </c:pt>
              </c:numCache>
            </c:numRef>
          </c:val>
          <c:smooth val="0"/>
          <c:extLst>
            <c:ext xmlns:c16="http://schemas.microsoft.com/office/drawing/2014/chart" uri="{C3380CC4-5D6E-409C-BE32-E72D297353CC}">
              <c16:uniqueId val="{0000000B-0906-4323-B50E-3C415F3580B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1166</c:v>
                </c:pt>
                <c:pt idx="1">
                  <c:v>1166</c:v>
                </c:pt>
                <c:pt idx="2">
                  <c:v>1202</c:v>
                </c:pt>
              </c:numCache>
            </c:numRef>
          </c:val>
          <c:extLst>
            <c:ext xmlns:c16="http://schemas.microsoft.com/office/drawing/2014/chart" uri="{C3380CC4-5D6E-409C-BE32-E72D297353CC}">
              <c16:uniqueId val="{00000000-D4BB-40C3-A842-F69C4C44B3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1174</c:v>
                </c:pt>
                <c:pt idx="1">
                  <c:v>445</c:v>
                </c:pt>
                <c:pt idx="2">
                  <c:v>735</c:v>
                </c:pt>
              </c:numCache>
            </c:numRef>
          </c:val>
          <c:extLst>
            <c:ext xmlns:c16="http://schemas.microsoft.com/office/drawing/2014/chart" uri="{C3380CC4-5D6E-409C-BE32-E72D297353CC}">
              <c16:uniqueId val="{00000001-D4BB-40C3-A842-F69C4C44B3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1443</c:v>
                </c:pt>
                <c:pt idx="1">
                  <c:v>1562</c:v>
                </c:pt>
                <c:pt idx="2">
                  <c:v>1470</c:v>
                </c:pt>
              </c:numCache>
            </c:numRef>
          </c:val>
          <c:extLst>
            <c:ext xmlns:c16="http://schemas.microsoft.com/office/drawing/2014/chart" uri="{C3380CC4-5D6E-409C-BE32-E72D297353CC}">
              <c16:uniqueId val="{00000002-D4BB-40C3-A842-F69C4C44B3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{C6249F40-4687-4488-9D99-8B776F7F415C}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30D1-4D01-AF37-358BA0F229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{C6C57833-6E40-4AC9-A6BE-E4807C4FD722}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D1-4D01-AF37-358BA0F229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{8F4678ED-7C2A-4759-95F6-C2F0520A1529}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D1-4D01-AF37-358BA0F229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{CB59AF6F-8D8E-4B08-8928-D0E3BEED3C80}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D1-4D01-AF37-358BA0F229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{20483A05-4256-4967-A26A-B40FE9C13E82}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D1-4D01-AF37-358BA0F229F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{7191330E-5771-46AA-8630-BB5284AA141B}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30D1-4D01-AF37-358BA0F229F4}"/>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{8546C2D3-AEA5-45C9-8B5F-5DD43A9CDA9E}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30D1-4D01-AF37-358BA0F229F4}"/>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{4759EB25-460F-49F8-B011-7646A772BC65}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30D1-4D01-AF37-358BA0F229F4}"/>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{85BA5EAF-9B46-4AFD-8443-EC49E37E1752}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30D1-4D01-AF37-358BA0F229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69.2</c:v>
                </c:pt>
                <c:pt idx="24">
                  <c:v>70.099999999999994</c:v>
                </c:pt>
                <c:pt idx="32">
                  <c:v>70.099999999999994</c:v>
                </c:pt>
              </c:numCache>
            </c:numRef>
          </c:xVal>
          <c:yVal>
            <c:numRef>
              <c:f>公会計指標分析・財政指標組合せ分析表!$BP$51:$DC$51</c:f>
              <c:numCache>
                <c:formatCode>#,##0.0;"▲ "#,##0.0</c:formatCode>
                <c:ptCount val="40"/>
                <c:pt idx="16">
                  <c:v>114.1</c:v>
                </c:pt>
                <c:pt idx="24">
                  <c:v>99.7</c:v>
                </c:pt>
                <c:pt idx="32">
                  <c:v>106.3</c:v>
                </c:pt>
              </c:numCache>
            </c:numRef>
          </c:yVal>
          <c:smooth val="0"/>
          <c:extLst>
            <c:ext xmlns:c16="http://schemas.microsoft.com/office/drawing/2014/chart" uri="{C3380CC4-5D6E-409C-BE32-E72D297353CC}">
              <c16:uniqueId val="{00000009-30D1-4D01-AF37-358BA0F229F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{14FBDE2D-A922-4C85-A44A-B5F74C8AF0C2}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30D1-4D01-AF37-358BA0F229F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{2412B37C-F649-4200-9DAC-5E079F945357}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D1-4D01-AF37-358BA0F229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{ACDDE740-54D6-40A8-8E3E-BC03FA8BDD81}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D1-4D01-AF37-358BA0F229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{39C10B5F-1F26-4094-8B80-3E493D20679C}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D1-4D01-AF37-358BA0F229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{F558D900-13C3-4438-B6E2-82288AFA2DD7}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D1-4D01-AF37-358BA0F229F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{D847A0E6-A632-4DE3-97CA-6C9D46F3D0D4}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30D1-4D01-AF37-358BA0F229F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{CC8B0C9E-76DA-419B-91C3-1F7DB092F0BB}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30D1-4D01-AF37-358BA0F229F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{D5BFF3C1-4049-430F-910E-DAFEA83B4730}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30D1-4D01-AF37-358BA0F229F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{8370E03F-54B3-44F9-85EA-E4F40AD2C447}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30D1-4D01-AF37-358BA0F229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52.6</c:v>
                </c:pt>
                <c:pt idx="24">
                  <c:v>58.6</c:v>
                </c:pt>
                <c:pt idx="32">
                  <c:v>57.9</c:v>
                </c:pt>
              </c:numCache>
            </c:numRef>
          </c:xVal>
          <c:yVal>
            <c:numRef>
              <c:f>公会計指標分析・財政指標組合せ分析表!$BP$55:$DC$55</c:f>
              <c:numCache>
                <c:formatCode>#,##0.0;"▲ "#,##0.0</c:formatCode>
                <c:ptCount val="40"/>
                <c:pt idx="16">
                  <c:v>25.4</c:v>
                </c:pt>
                <c:pt idx="24">
                  <c:v>16.600000000000001</c:v>
                </c:pt>
                <c:pt idx="32">
                  <c:v>17.399999999999999</c:v>
                </c:pt>
              </c:numCache>
            </c:numRef>
          </c:yVal>
          <c:smooth val="0"/>
          <c:extLst>
            <c:ext xmlns:c16="http://schemas.microsoft.com/office/drawing/2014/chart" uri="{C3380CC4-5D6E-409C-BE32-E72D297353CC}">
              <c16:uniqueId val="{00000013-30D1-4D01-AF37-358BA0F229F4}"/>
            </c:ext>
          </c:extLst>
        </c:ser>
        <c:dLbls>
          <c:showLegendKey val="0"/>
          <c:showVal val="1"/>
          <c:showCatName val="0"/>
          <c:showSerName val="0"/>
          <c:showPercent val="0"/>
          <c:showBubbleSize val="0"/>
        </c:dLbls>
        <c:axId val="46179840"/>
        <c:axId val="46181760"/>
      </c:scatterChart>
      <c:valAx>
        <c:axId val="46179840"/>
        <c:scaling>
          <c:orientation val="minMax"/>
          <c:max val="72"/>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{7C525E90-5B49-4F70-BB0A-4948789ADE6F}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4D5C-4DCA-AA21-E9DCBCC752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{E3D3DEC4-5215-464C-B261-66EA7C45B280}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5C-4DCA-AA21-E9DCBCC752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{EB5F83D1-1226-4AF9-8770-C8DC5B27600E}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5C-4DCA-AA21-E9DCBCC752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{E2542227-44C5-425F-95D8-55B7562F00FF}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5C-4DCA-AA21-E9DCBCC752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{A09B713F-47CD-406E-951A-E9C5D3F7A9DE}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5C-4DCA-AA21-E9DCBCC752DD}"/>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{A2C0274A-E997-4531-B72F-3AE175835049}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4D5C-4DCA-AA21-E9DCBCC752DD}"/>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{52BAA8D0-5789-4EDD-8E16-E2DABBFB66B3}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4D5C-4DCA-AA21-E9DCBCC752DD}"/>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{44EBC13D-FBC9-450E-A428-1F777BA27621}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4D5C-4DCA-AA21-E9DCBCC752DD}"/>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{BB3EE9B5-E67D-4D4B-9EA3-0A75013A00B3}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4D5C-4DCA-AA21-E9DCBCC752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11.9</c:v>
                </c:pt>
                <c:pt idx="16">
                  <c:v>12.2</c:v>
                </c:pt>
                <c:pt idx="24">
                  <c:v>11.8</c:v>
                </c:pt>
                <c:pt idx="32">
                  <c:v>11.4</c:v>
                </c:pt>
              </c:numCache>
            </c:numRef>
          </c:xVal>
          <c:yVal>
            <c:numRef>
              <c:f>公会計指標分析・財政指標組合せ分析表!$BP$73:$DC$73</c:f>
              <c:numCache>
                <c:formatCode>#,##0.0;"▲ "#,##0.0</c:formatCode>
                <c:ptCount val="40"/>
                <c:pt idx="0">
                  <c:v>147.30000000000001</c:v>
                </c:pt>
                <c:pt idx="8">
                  <c:v>133.4</c:v>
                </c:pt>
                <c:pt idx="16">
                  <c:v>114.1</c:v>
                </c:pt>
                <c:pt idx="24">
                  <c:v>99.7</c:v>
                </c:pt>
                <c:pt idx="32">
                  <c:v>106.3</c:v>
                </c:pt>
              </c:numCache>
            </c:numRef>
          </c:yVal>
          <c:smooth val="0"/>
          <c:extLst>
            <c:ext xmlns:c16="http://schemas.microsoft.com/office/drawing/2014/chart" uri="{C3380CC4-5D6E-409C-BE32-E72D297353CC}">
              <c16:uniqueId val="{00000009-4D5C-4DCA-AA21-E9DCBCC752D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{8252C58B-E7A7-499C-A132-6DFBCF88FFF1}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4D5C-4DCA-AA21-E9DCBCC752D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{F8D9DF72-CDE6-48DB-B94B-4E068E0E042C}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5C-4DCA-AA21-E9DCBCC752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{C35E85F1-DDF9-49DF-AFAC-B1DCC55E5005}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5C-4DCA-AA21-E9DCBCC752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{C47F89A1-01BE-460F-9224-FEF1D5B7BC82}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5C-4DCA-AA21-E9DCBCC752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{13EF457D-A0C3-4EB9-8ED6-755F8CE4CAA2}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5C-4DCA-AA21-E9DCBCC752DD}"/>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{1BE8EF69-849F-46A2-96F6-38D1D0335689}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4D5C-4DCA-AA21-E9DCBCC752DD}"/>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{87948272-DAB9-434D-B2AD-84C73C84CEBA}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4D5C-4DCA-AA21-E9DCBCC752DD}"/>
                </c:ext>
              </c:extLst>
            </c:dLbl>
            <c:dLbl>
              <c:idx val="24"/>
              <c:layout>
                <c:manualLayout>
                  <c:x val="0"/>
                  <c:y val="1.708738981318673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{94784B23-0DCA-4324-8268-278595A6D6F2}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4D5C-4DCA-AA21-E9DCBCC752DD}"/>
                </c:ext>
              </c:extLst>
            </c:dLbl>
            <c:dLbl>
              <c:idx val="32"/>
              <c:layout>
                <c:manualLayout>
                  <c:x val="0"/>
                  <c:y val="-1.708738981318681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{C805803D-3E47-4B0C-8B59-DD70699C4FB2}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4D5C-4DCA-AA21-E9DCBCC752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5.0999999999999996</c:v>
                </c:pt>
                <c:pt idx="16">
                  <c:v>4.8</c:v>
                </c:pt>
                <c:pt idx="24">
                  <c:v>3.6</c:v>
                </c:pt>
                <c:pt idx="32">
                  <c:v>3.6</c:v>
                </c:pt>
              </c:numCache>
            </c:numRef>
          </c:xVal>
          <c:yVal>
            <c:numRef>
              <c:f>公会計指標分析・財政指標組合せ分析表!$BP$77:$DC$77</c:f>
              <c:numCache>
                <c:formatCode>#,##0.0;"▲ "#,##0.0</c:formatCode>
                <c:ptCount val="40"/>
                <c:pt idx="0">
                  <c:v>80</c:v>
                </c:pt>
                <c:pt idx="8">
                  <c:v>61.4</c:v>
                </c:pt>
                <c:pt idx="16">
                  <c:v>25.4</c:v>
                </c:pt>
                <c:pt idx="24">
                  <c:v>16.600000000000001</c:v>
                </c:pt>
                <c:pt idx="32">
                  <c:v>17.399999999999999</c:v>
                </c:pt>
              </c:numCache>
            </c:numRef>
          </c:yVal>
          <c:smooth val="0"/>
          <c:extLst>
            <c:ext xmlns:c16="http://schemas.microsoft.com/office/drawing/2014/chart" uri="{C3380CC4-5D6E-409C-BE32-E72D297353CC}">
              <c16:uniqueId val="{00000013-4D5C-4DCA-AA21-E9DCBCC752DD}"/>
            </c:ext>
          </c:extLst>
        </c:ser>
        <c:dLbls>
          <c:showLegendKey val="0"/>
          <c:showVal val="1"/>
          <c:showCatName val="0"/>
          <c:showSerName val="0"/>
          <c:showPercent val="0"/>
          <c:showBubbleSize val="0"/>
        </c:dLbls>
        <c:axId val="84219776"/>
        <c:axId val="84234240"/>
      </c:scatterChart>
      <c:valAx>
        <c:axId val="84219776"/>
        <c:scaling>
          <c:orientation val="minMax"/>
          <c:max val="13.1"/>
          <c:min val="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7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大きな割合を占める元利償還金については、過去に発行した公共用地取得等にかかる償還が一部完了したことを受け近年減少傾向にある。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今後は、純元利償還金において、都市整備公社に対する補助金、猪名川上流広域ごみ処理施設組合への組合債償還負担金等が多額なまま推移し、一般会計についても、</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事業の割賦払いの増加や、施設集約化に伴う地方債の償還等が発生するため、実質公債費比率の分子は同程度で推移するものと見込まれる。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老朽化した公共施設の集約化や小中学校及び幼稚園に空調を導入</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(PFI)</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したことにより、地方債残高が増加したことに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より、将来負担額が増加している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今後も、老朽化した施設の更新が控えていることから、将来負担比率が悪化する要素がある。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投資的事業の実施にあたっては、国の経済対策による財源を積極的に活用するなど、将来の負担に配慮した財政運営を行っていく。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兵庫県川西市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・減債基金では将来の償還財源として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百万円積立を行い、地方債償還の財源として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百万円取り崩しを行った。特定目的基金では寄附金等を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百万円積立を行い、キセラ川西推進事業への充当のため公共施設整備基金を取り崩すなど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財政基金について、他団体と比較し基金残高が少ないため、基金に頼らない財政基盤の確立をめざす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①地域福祉基金：地域福祉の積極的な推進を図る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②ふるさとづくり基金：寄付者の社会的投資を具体化するための事業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③公共施設整備基金：公共施設及び公益施設の整備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①公共施設整備基金：キセラ川西推進事業の財源として取り崩したことにより残高が減少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②ふるさとづくり基金：ふるさと納税の増加により、基金残高が増加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各基金の設置目的に即した事業に対し基金を充当していく。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新たに設置した新名神周辺大気汚染観測所の維持管理経費として積み立てたことにより増加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・他団体と比較し基金残高が少ないため、基金に頼らない財政基盤の確立をめざす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・減債基金とあわせて標準財政規模の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割を目標に積み立てることとしている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用地特会から一般会計への売却収入等を積み立てたことにより増加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・地方債の償還計画を踏まえ、計画的な積立を行っていく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・減債基金とあわせて標準財政規模の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割を目標に積み立てることとしている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158,873
157,602
53.44
58,445,981
58,092,549
319,869
30,410,383
67,696,994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有形固定資産減価償却率は類似団体内順位が</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位であり、全国平均と比較しても高い水準にあるが、公共施設等総合管理計画において個別施設計画を策定済みであり、施設の維持管理を適切に進めるとともに、施設の更新や統廃合を進めていく。</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今後はキセラ川西プラザ整備をはじめ、公共施設の集約化の完了に伴って、改善していく見込みである。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33</xdr:row>
      <xdr:rowOff>13335</xdr:rowOff>
    </xdr:to>
    <xdr:cxnSp macro="">
      <xdr:nvCxnSpPr>
        <xdr:cNvPr id="62" name="直線コネクタ 61"/>
        <xdr:cNvCxnSpPr/>
      </xdr:nvCxnSpPr>
      <xdr:spPr>
        <a:xfrm flipV="1">
          <a:off x="4760595" y="5380482"/>
          <a:ext cx="1270" cy="106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17162</xdr:rowOff>
    </xdr:from>
    <xdr:ext cx="405111" cy="259045"/>
    <xdr:sp macro="" textlink="">
      <xdr:nvSpPr>
        <xdr:cNvPr id="63" name="有形固定資産減価償却率最小値テキスト"/>
        <xdr:cNvSpPr txBox="1"/>
      </xdr:nvSpPr>
      <xdr:spPr>
        <a:xfrm>
          <a:off x="48133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13335</xdr:rowOff>
    </xdr:from>
    <xdr:to>
      <xdr:col>23</xdr:col>
      <xdr:colOff>174625</xdr:colOff>
      <xdr:row>33</xdr:row>
      <xdr:rowOff>13335</xdr:rowOff>
    </xdr:to>
    <xdr:cxnSp macro="">
      <xdr:nvCxnSpPr>
        <xdr:cNvPr id="64" name="直線コネクタ 63"/>
        <xdr:cNvCxnSpPr/>
      </xdr:nvCxnSpPr>
      <xdr:spPr>
        <a:xfrm>
          <a:off x="4673600" y="644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5"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6" name="直線コネクタ 65"/>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91330</xdr:rowOff>
    </xdr:from>
    <xdr:ext cx="405111" cy="259045"/>
    <xdr:sp macro="" textlink="">
      <xdr:nvSpPr>
        <xdr:cNvPr id="67" name="有形固定資産減価償却率平均値テキスト"/>
        <xdr:cNvSpPr txBox="1"/>
      </xdr:nvSpPr>
      <xdr:spPr>
        <a:xfrm>
          <a:off x="4813300" y="5834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112903</xdr:rowOff>
    </xdr:from>
    <xdr:to>
      <xdr:col>23</xdr:col>
      <xdr:colOff>136525</xdr:colOff>
      <xdr:row>30</xdr:row>
      <xdr:rowOff>43053</xdr:rowOff>
    </xdr:to>
    <xdr:sp macro="" textlink="">
      <xdr:nvSpPr>
        <xdr:cNvPr id="68" name="フローチャート: 判断 67"/>
        <xdr:cNvSpPr/>
      </xdr:nvSpPr>
      <xdr:spPr>
        <a:xfrm>
          <a:off x="4711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82677</xdr:rowOff>
    </xdr:from>
    <xdr:to>
      <xdr:col>19</xdr:col>
      <xdr:colOff>187325</xdr:colOff>
      <xdr:row>30</xdr:row>
      <xdr:rowOff>12827</xdr:rowOff>
    </xdr:to>
    <xdr:sp macro="" textlink="">
      <xdr:nvSpPr>
        <xdr:cNvPr id="69" name="フローチャート: 判断 68"/>
        <xdr:cNvSpPr/>
      </xdr:nvSpPr>
      <xdr:spPr>
        <a:xfrm>
          <a:off x="4000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170307</xdr:rowOff>
    </xdr:from>
    <xdr:to>
      <xdr:col>15</xdr:col>
      <xdr:colOff>187325</xdr:colOff>
      <xdr:row>31</xdr:row>
      <xdr:rowOff>100457</xdr:rowOff>
    </xdr:to>
    <xdr:sp macro="" textlink="">
      <xdr:nvSpPr>
        <xdr:cNvPr id="70" name="フローチャート: 判断 69"/>
        <xdr:cNvSpPr/>
      </xdr:nvSpPr>
      <xdr:spPr>
        <a:xfrm>
          <a:off x="3238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100457</xdr:rowOff>
    </xdr:from>
    <xdr:to>
      <xdr:col>23</xdr:col>
      <xdr:colOff>136525</xdr:colOff>
      <xdr:row>27</xdr:row>
      <xdr:rowOff>30607</xdr:rowOff>
    </xdr:to>
    <xdr:sp macro="" textlink="">
      <xdr:nvSpPr>
        <xdr:cNvPr id="76" name="楕円 75"/>
        <xdr:cNvSpPr/>
      </xdr:nvSpPr>
      <xdr:spPr>
        <a:xfrm>
          <a:off x="4711700" y="532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53484</xdr:rowOff>
    </xdr:from>
    <xdr:ext cx="405111" cy="259045"/>
    <xdr:sp macro="" textlink="">
      <xdr:nvSpPr>
        <xdr:cNvPr id="77" name="有形固定資産減価償却率該当値テキスト"/>
        <xdr:cNvSpPr txBox="1"/>
      </xdr:nvSpPr>
      <xdr:spPr>
        <a:xfrm>
          <a:off x="4813300" y="5282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100457</xdr:rowOff>
    </xdr:from>
    <xdr:to>
      <xdr:col>19</xdr:col>
      <xdr:colOff>187325</xdr:colOff>
      <xdr:row>27</xdr:row>
      <xdr:rowOff>30607</xdr:rowOff>
    </xdr:to>
    <xdr:sp macro="" textlink="">
      <xdr:nvSpPr>
        <xdr:cNvPr id="78" name="楕円 77"/>
        <xdr:cNvSpPr/>
      </xdr:nvSpPr>
      <xdr:spPr>
        <a:xfrm>
          <a:off x="4000500" y="532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151257</xdr:rowOff>
    </xdr:from>
    <xdr:to>
      <xdr:col>23</xdr:col>
      <xdr:colOff>85725</xdr:colOff>
      <xdr:row>26</xdr:row>
      <xdr:rowOff>151257</xdr:rowOff>
    </xdr:to>
    <xdr:cxnSp macro="">
      <xdr:nvCxnSpPr>
        <xdr:cNvPr id="79" name="直線コネクタ 78"/>
        <xdr:cNvCxnSpPr/>
      </xdr:nvCxnSpPr>
      <xdr:spPr>
        <a:xfrm>
          <a:off x="4051300" y="5380482"/>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139319</xdr:rowOff>
    </xdr:from>
    <xdr:to>
      <xdr:col>15</xdr:col>
      <xdr:colOff>187325</xdr:colOff>
      <xdr:row>27</xdr:row>
      <xdr:rowOff>69469</xdr:rowOff>
    </xdr:to>
    <xdr:sp macro="" textlink="">
      <xdr:nvSpPr>
        <xdr:cNvPr id="80" name="楕円 79"/>
        <xdr:cNvSpPr/>
      </xdr:nvSpPr>
      <xdr:spPr>
        <a:xfrm>
          <a:off x="3238500" y="53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151257</xdr:rowOff>
    </xdr:from>
    <xdr:to>
      <xdr:col>19</xdr:col>
      <xdr:colOff>136525</xdr:colOff>
      <xdr:row>27</xdr:row>
      <xdr:rowOff>18669</xdr:rowOff>
    </xdr:to>
    <xdr:cxnSp macro="">
      <xdr:nvCxnSpPr>
        <xdr:cNvPr id="81" name="直線コネクタ 80"/>
        <xdr:cNvCxnSpPr/>
      </xdr:nvCxnSpPr>
      <xdr:spPr>
        <a:xfrm flipV="1">
          <a:off x="3289300" y="5380482"/>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3954</xdr:rowOff>
    </xdr:from>
    <xdr:ext cx="405111" cy="259045"/>
    <xdr:sp macro="" textlink="">
      <xdr:nvSpPr>
        <xdr:cNvPr id="82" name="n_1aveValue有形固定資産減価償却率"/>
        <xdr:cNvSpPr txBox="1"/>
      </xdr:nvSpPr>
      <xdr:spPr>
        <a:xfrm>
          <a:off x="38360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91584</xdr:rowOff>
    </xdr:from>
    <xdr:ext cx="405111" cy="259045"/>
    <xdr:sp macro="" textlink="">
      <xdr:nvSpPr>
        <xdr:cNvPr id="83" name="n_2aveValue有形固定資産減価償却率"/>
        <xdr:cNvSpPr txBox="1"/>
      </xdr:nvSpPr>
      <xdr:spPr>
        <a:xfrm>
          <a:off x="3086744" y="617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47134</xdr:rowOff>
    </xdr:from>
    <xdr:ext cx="405111" cy="259045"/>
    <xdr:sp macro="" textlink="">
      <xdr:nvSpPr>
        <xdr:cNvPr id="84" name="n_1mainValue有形固定資産減価償却率"/>
        <xdr:cNvSpPr txBox="1"/>
      </xdr:nvSpPr>
      <xdr:spPr>
        <a:xfrm>
          <a:off x="3836044" y="51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85996</xdr:rowOff>
    </xdr:from>
    <xdr:ext cx="405111" cy="259045"/>
    <xdr:sp macro="" textlink="">
      <xdr:nvSpPr>
        <xdr:cNvPr id="85" name="n_2mainValue有形固定資産減価償却率"/>
        <xdr:cNvSpPr txBox="1"/>
      </xdr:nvSpPr>
      <xdr:spPr>
        <a:xfrm>
          <a:off x="3086744" y="514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内で最も長く、施設の集約化等による地方債残高の増加や充当可能基金残高が少ないことが主な要因と考えられる。基金残高確保や国の経済対策による財源の積極的な活用等により収入を増やすことで、償還可能年数を短縮できるよう取り組んでいく。</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8" name="テキスト ボックス 107"/>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0" name="テキスト ボックス 109"/>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109311</xdr:rowOff>
    </xdr:from>
    <xdr:to>
      <xdr:col>76</xdr:col>
      <xdr:colOff>21589</xdr:colOff>
      <xdr:row>35</xdr:row>
      <xdr:rowOff>31297</xdr:rowOff>
    </xdr:to>
    <xdr:cxnSp macro="">
      <xdr:nvCxnSpPr>
        <xdr:cNvPr id="116" name="直線コネクタ 115"/>
        <xdr:cNvCxnSpPr/>
      </xdr:nvCxnSpPr>
      <xdr:spPr>
        <a:xfrm flipV="1">
          <a:off x="14793595" y="5338536"/>
          <a:ext cx="1269" cy="146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7"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8" name="直線コネクタ 117"/>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55988</xdr:rowOff>
    </xdr:from>
    <xdr:ext cx="340478" cy="259045"/>
    <xdr:sp macro="" textlink="">
      <xdr:nvSpPr>
        <xdr:cNvPr id="119" name="債務償還可能年数最大値テキスト"/>
        <xdr:cNvSpPr txBox="1"/>
      </xdr:nvSpPr>
      <xdr:spPr>
        <a:xfrm>
          <a:off x="14846300" y="5113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109311</xdr:rowOff>
    </xdr:from>
    <xdr:to>
      <xdr:col>76</xdr:col>
      <xdr:colOff>111125</xdr:colOff>
      <xdr:row>26</xdr:row>
      <xdr:rowOff>109311</xdr:rowOff>
    </xdr:to>
    <xdr:cxnSp macro="">
      <xdr:nvCxnSpPr>
        <xdr:cNvPr id="120" name="直線コネクタ 119"/>
        <xdr:cNvCxnSpPr/>
      </xdr:nvCxnSpPr>
      <xdr:spPr>
        <a:xfrm>
          <a:off x="14706600" y="53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124024</xdr:rowOff>
    </xdr:from>
    <xdr:ext cx="340478" cy="259045"/>
    <xdr:sp macro="" textlink="">
      <xdr:nvSpPr>
        <xdr:cNvPr id="121" name="債務償還可能年数平均値テキスト"/>
        <xdr:cNvSpPr txBox="1"/>
      </xdr:nvSpPr>
      <xdr:spPr>
        <a:xfrm>
          <a:off x="14846300" y="586759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145597</xdr:rowOff>
    </xdr:from>
    <xdr:to>
      <xdr:col>76</xdr:col>
      <xdr:colOff>73025</xdr:colOff>
      <xdr:row>30</xdr:row>
      <xdr:rowOff>75747</xdr:rowOff>
    </xdr:to>
    <xdr:sp macro="" textlink="">
      <xdr:nvSpPr>
        <xdr:cNvPr id="122" name="フローチャート: 判断 121"/>
        <xdr:cNvSpPr/>
      </xdr:nvSpPr>
      <xdr:spPr>
        <a:xfrm>
          <a:off x="147447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58511</xdr:rowOff>
    </xdr:from>
    <xdr:to>
      <xdr:col>76</xdr:col>
      <xdr:colOff>73025</xdr:colOff>
      <xdr:row>26</xdr:row>
      <xdr:rowOff>160111</xdr:rowOff>
    </xdr:to>
    <xdr:sp macro="" textlink="">
      <xdr:nvSpPr>
        <xdr:cNvPr id="128" name="楕円 127"/>
        <xdr:cNvSpPr/>
      </xdr:nvSpPr>
      <xdr:spPr>
        <a:xfrm>
          <a:off x="14744700" y="528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11538</xdr:rowOff>
    </xdr:from>
    <xdr:ext cx="340478" cy="259045"/>
    <xdr:sp macro="" textlink="">
      <xdr:nvSpPr>
        <xdr:cNvPr id="129" name="債務償還可能年数該当値テキスト"/>
        <xdr:cNvSpPr txBox="1"/>
      </xdr:nvSpPr>
      <xdr:spPr>
        <a:xfrm>
          <a:off x="14846300" y="5240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158,873
157,602
53.44
58,445,981
58,092,549
319,869
30,410,383
67,696,994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41</xdr:row>
      <xdr:rowOff>74295</xdr:rowOff>
    </xdr:to>
    <xdr:cxnSp macro="">
      <xdr:nvCxnSpPr>
        <xdr:cNvPr id="56" name="直線コネクタ 55"/>
        <xdr:cNvCxnSpPr/>
      </xdr:nvCxnSpPr>
      <xdr:spPr>
        <a:xfrm flipV="1">
          <a:off x="4634865" y="58178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78122</xdr:rowOff>
    </xdr:from>
    <xdr:ext cx="405111" cy="259045"/>
    <xdr:sp macro="" textlink="">
      <xdr:nvSpPr>
        <xdr:cNvPr id="57" name="【道路】&#10;有形固定資産減価償却率最小値テキスト"/>
        <xdr:cNvSpPr txBox="1"/>
      </xdr:nvSpPr>
      <xdr:spPr>
        <a:xfrm>
          <a:off x="4673600"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74295</xdr:rowOff>
    </xdr:from>
    <xdr:to>
      <xdr:col>24</xdr:col>
      <xdr:colOff>152400</xdr:colOff>
      <xdr:row>41</xdr:row>
      <xdr:rowOff>74295</xdr:rowOff>
    </xdr:to>
    <xdr:cxnSp macro="">
      <xdr:nvCxnSpPr>
        <xdr:cNvPr id="58" name="直線コネクタ 57"/>
        <xdr:cNvCxnSpPr/>
      </xdr:nvCxnSpPr>
      <xdr:spPr>
        <a:xfrm>
          <a:off x="4546600" y="710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59" name="【道路】&#10;有形固定資産減価償却率最大値テキスト"/>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0" name="直線コネクタ 59"/>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110507</xdr:rowOff>
    </xdr:from>
    <xdr:ext cx="405111" cy="259045"/>
    <xdr:sp macro="" textlink="">
      <xdr:nvSpPr>
        <xdr:cNvPr id="61" name="【道路】&#10;有形固定資産減価償却率平均値テキスト"/>
        <xdr:cNvSpPr txBox="1"/>
      </xdr:nvSpPr>
      <xdr:spPr>
        <a:xfrm>
          <a:off x="4673600"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2" name="フローチャート: 判断 61"/>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3" name="フローチャート: 判断 62"/>
        <xdr:cNvSpPr/>
      </xdr:nvSpPr>
      <xdr:spPr>
        <a:xfrm>
          <a:off x="3746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4" name="フローチャート: 判断 63"/>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143510</xdr:rowOff>
    </xdr:from>
    <xdr:to>
      <xdr:col>24</xdr:col>
      <xdr:colOff>114300</xdr:colOff>
      <xdr:row>36</xdr:row>
      <xdr:rowOff>73660</xdr:rowOff>
    </xdr:to>
    <xdr:sp macro="" textlink="">
      <xdr:nvSpPr>
        <xdr:cNvPr id="70" name="楕円 69"/>
        <xdr:cNvSpPr/>
      </xdr:nvSpPr>
      <xdr:spPr>
        <a:xfrm>
          <a:off x="45847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166387</xdr:rowOff>
    </xdr:from>
    <xdr:ext cx="405111" cy="259045"/>
    <xdr:sp macro="" textlink="">
      <xdr:nvSpPr>
        <xdr:cNvPr id="71" name="【道路】&#10;有形固定資産減価償却率該当値テキスト"/>
        <xdr:cNvSpPr txBox="1"/>
      </xdr:nvSpPr>
      <xdr:spPr>
        <a:xfrm>
          <a:off x="4673600"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168275</xdr:rowOff>
    </xdr:from>
    <xdr:to>
      <xdr:col>20</xdr:col>
      <xdr:colOff>38100</xdr:colOff>
      <xdr:row>36</xdr:row>
      <xdr:rowOff>98425</xdr:rowOff>
    </xdr:to>
    <xdr:sp macro="" textlink="">
      <xdr:nvSpPr>
        <xdr:cNvPr id="72" name="楕円 71"/>
        <xdr:cNvSpPr/>
      </xdr:nvSpPr>
      <xdr:spPr>
        <a:xfrm>
          <a:off x="3746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22860</xdr:rowOff>
    </xdr:from>
    <xdr:to>
      <xdr:col>24</xdr:col>
      <xdr:colOff>63500</xdr:colOff>
      <xdr:row>36</xdr:row>
      <xdr:rowOff>47625</xdr:rowOff>
    </xdr:to>
    <xdr:cxnSp macro="">
      <xdr:nvCxnSpPr>
        <xdr:cNvPr id="73" name="直線コネクタ 72"/>
        <xdr:cNvCxnSpPr/>
      </xdr:nvCxnSpPr>
      <xdr:spPr>
        <a:xfrm flipV="1">
          <a:off x="3797300" y="61950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21590</xdr:rowOff>
    </xdr:from>
    <xdr:to>
      <xdr:col>15</xdr:col>
      <xdr:colOff>101600</xdr:colOff>
      <xdr:row>36</xdr:row>
      <xdr:rowOff>123190</xdr:rowOff>
    </xdr:to>
    <xdr:sp macro="" textlink="">
      <xdr:nvSpPr>
        <xdr:cNvPr id="74" name="楕円 73"/>
        <xdr:cNvSpPr/>
      </xdr:nvSpPr>
      <xdr:spPr>
        <a:xfrm>
          <a:off x="2857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47625</xdr:rowOff>
    </xdr:from>
    <xdr:to>
      <xdr:col>19</xdr:col>
      <xdr:colOff>177800</xdr:colOff>
      <xdr:row>36</xdr:row>
      <xdr:rowOff>72390</xdr:rowOff>
    </xdr:to>
    <xdr:cxnSp macro="">
      <xdr:nvCxnSpPr>
        <xdr:cNvPr id="75" name="直線コネクタ 74"/>
        <xdr:cNvCxnSpPr/>
      </xdr:nvCxnSpPr>
      <xdr:spPr>
        <a:xfrm flipV="1">
          <a:off x="2908300" y="62198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80027</xdr:rowOff>
    </xdr:from>
    <xdr:ext cx="405111" cy="259045"/>
    <xdr:sp macro="" textlink="">
      <xdr:nvSpPr>
        <xdr:cNvPr id="76" name="n_1aveValue【道路】&#10;有形固定資産減価償却率"/>
        <xdr:cNvSpPr txBox="1"/>
      </xdr:nvSpPr>
      <xdr:spPr>
        <a:xfrm>
          <a:off x="3582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41927</xdr:rowOff>
    </xdr:from>
    <xdr:ext cx="405111" cy="259045"/>
    <xdr:sp macro="" textlink="">
      <xdr:nvSpPr>
        <xdr:cNvPr id="77" name="n_2aveValue【道路】&#10;有形固定資産減価償却率"/>
        <xdr:cNvSpPr txBox="1"/>
      </xdr:nvSpPr>
      <xdr:spPr>
        <a:xfrm>
          <a:off x="2705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114952</xdr:rowOff>
    </xdr:from>
    <xdr:ext cx="405111" cy="259045"/>
    <xdr:sp macro="" textlink="">
      <xdr:nvSpPr>
        <xdr:cNvPr id="78" name="n_1mainValue【道路】&#10;有形固定資産減価償却率"/>
        <xdr:cNvSpPr txBox="1"/>
      </xdr:nvSpPr>
      <xdr:spPr>
        <a:xfrm>
          <a:off x="358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139717</xdr:rowOff>
    </xdr:from>
    <xdr:ext cx="405111" cy="259045"/>
    <xdr:sp macro="" textlink="">
      <xdr:nvSpPr>
        <xdr:cNvPr id="79" name="n_2mainValue【道路】&#10;有形固定資産減価償却率"/>
        <xdr:cNvSpPr txBox="1"/>
      </xdr:nvSpPr>
      <xdr:spPr>
        <a:xfrm>
          <a:off x="2705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150678</xdr:rowOff>
    </xdr:from>
    <xdr:to>
      <xdr:col>54</xdr:col>
      <xdr:colOff>189865</xdr:colOff>
      <xdr:row>41</xdr:row>
      <xdr:rowOff>128595</xdr:rowOff>
    </xdr:to>
    <xdr:cxnSp macro="">
      <xdr:nvCxnSpPr>
        <xdr:cNvPr id="101" name="直線コネクタ 100"/>
        <xdr:cNvCxnSpPr/>
      </xdr:nvCxnSpPr>
      <xdr:spPr>
        <a:xfrm flipV="1">
          <a:off x="10476865" y="5979978"/>
          <a:ext cx="0" cy="117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132422</xdr:rowOff>
    </xdr:from>
    <xdr:ext cx="469744" cy="259045"/>
    <xdr:sp macro="" textlink="">
      <xdr:nvSpPr>
        <xdr:cNvPr id="102" name="【道路】&#10;一人当たり延長最小値テキスト"/>
        <xdr:cNvSpPr txBox="1"/>
      </xdr:nvSpPr>
      <xdr:spPr>
        <a:xfrm>
          <a:off x="10515600" y="716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128595</xdr:rowOff>
    </xdr:from>
    <xdr:to>
      <xdr:col>55</xdr:col>
      <xdr:colOff>88900</xdr:colOff>
      <xdr:row>41</xdr:row>
      <xdr:rowOff>128595</xdr:rowOff>
    </xdr:to>
    <xdr:cxnSp macro="">
      <xdr:nvCxnSpPr>
        <xdr:cNvPr id="103" name="直線コネクタ 102"/>
        <xdr:cNvCxnSpPr/>
      </xdr:nvCxnSpPr>
      <xdr:spPr>
        <a:xfrm>
          <a:off x="10388600" y="715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97355</xdr:rowOff>
    </xdr:from>
    <xdr:ext cx="534377" cy="259045"/>
    <xdr:sp macro="" textlink="">
      <xdr:nvSpPr>
        <xdr:cNvPr id="104" name="【道路】&#10;一人当たり延長最大値テキスト"/>
        <xdr:cNvSpPr txBox="1"/>
      </xdr:nvSpPr>
      <xdr:spPr>
        <a:xfrm>
          <a:off x="10515600" y="575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150678</xdr:rowOff>
    </xdr:from>
    <xdr:to>
      <xdr:col>55</xdr:col>
      <xdr:colOff>88900</xdr:colOff>
      <xdr:row>34</xdr:row>
      <xdr:rowOff>150678</xdr:rowOff>
    </xdr:to>
    <xdr:cxnSp macro="">
      <xdr:nvCxnSpPr>
        <xdr:cNvPr id="105" name="直線コネクタ 104"/>
        <xdr:cNvCxnSpPr/>
      </xdr:nvCxnSpPr>
      <xdr:spPr>
        <a:xfrm>
          <a:off x="10388600" y="597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81561</xdr:rowOff>
    </xdr:from>
    <xdr:ext cx="469744" cy="259045"/>
    <xdr:sp macro="" textlink="">
      <xdr:nvSpPr>
        <xdr:cNvPr id="106" name="【道路】&#10;一人当たり延長平均値テキスト"/>
        <xdr:cNvSpPr txBox="1"/>
      </xdr:nvSpPr>
      <xdr:spPr>
        <a:xfrm>
          <a:off x="10515600" y="6768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58684</xdr:rowOff>
    </xdr:from>
    <xdr:to>
      <xdr:col>55</xdr:col>
      <xdr:colOff>50800</xdr:colOff>
      <xdr:row>40</xdr:row>
      <xdr:rowOff>160284</xdr:rowOff>
    </xdr:to>
    <xdr:sp macro="" textlink="">
      <xdr:nvSpPr>
        <xdr:cNvPr id="107" name="フローチャート: 判断 106"/>
        <xdr:cNvSpPr/>
      </xdr:nvSpPr>
      <xdr:spPr>
        <a:xfrm>
          <a:off x="10426700" y="69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37241</xdr:rowOff>
    </xdr:from>
    <xdr:to>
      <xdr:col>50</xdr:col>
      <xdr:colOff>165100</xdr:colOff>
      <xdr:row>40</xdr:row>
      <xdr:rowOff>138841</xdr:rowOff>
    </xdr:to>
    <xdr:sp macro="" textlink="">
      <xdr:nvSpPr>
        <xdr:cNvPr id="108" name="フローチャート: 判断 107"/>
        <xdr:cNvSpPr/>
      </xdr:nvSpPr>
      <xdr:spPr>
        <a:xfrm>
          <a:off x="9588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86025</xdr:rowOff>
    </xdr:from>
    <xdr:to>
      <xdr:col>46</xdr:col>
      <xdr:colOff>38100</xdr:colOff>
      <xdr:row>41</xdr:row>
      <xdr:rowOff>16175</xdr:rowOff>
    </xdr:to>
    <xdr:sp macro="" textlink="">
      <xdr:nvSpPr>
        <xdr:cNvPr id="109" name="フローチャート: 判断 108"/>
        <xdr:cNvSpPr/>
      </xdr:nvSpPr>
      <xdr:spPr>
        <a:xfrm>
          <a:off x="8699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105821</xdr:rowOff>
    </xdr:from>
    <xdr:to>
      <xdr:col>55</xdr:col>
      <xdr:colOff>50800</xdr:colOff>
      <xdr:row>41</xdr:row>
      <xdr:rowOff>35971</xdr:rowOff>
    </xdr:to>
    <xdr:sp macro="" textlink="">
      <xdr:nvSpPr>
        <xdr:cNvPr id="115" name="楕円 114"/>
        <xdr:cNvSpPr/>
      </xdr:nvSpPr>
      <xdr:spPr>
        <a:xfrm>
          <a:off x="10426700" y="69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84248</xdr:rowOff>
    </xdr:from>
    <xdr:ext cx="469744" cy="259045"/>
    <xdr:sp macro="" textlink="">
      <xdr:nvSpPr>
        <xdr:cNvPr id="116" name="【道路】&#10;一人当たり延長該当値テキスト"/>
        <xdr:cNvSpPr txBox="1"/>
      </xdr:nvSpPr>
      <xdr:spPr>
        <a:xfrm>
          <a:off x="10515600" y="694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106462</xdr:rowOff>
    </xdr:from>
    <xdr:to>
      <xdr:col>50</xdr:col>
      <xdr:colOff>165100</xdr:colOff>
      <xdr:row>41</xdr:row>
      <xdr:rowOff>36612</xdr:rowOff>
    </xdr:to>
    <xdr:sp macro="" textlink="">
      <xdr:nvSpPr>
        <xdr:cNvPr id="117" name="楕円 116"/>
        <xdr:cNvSpPr/>
      </xdr:nvSpPr>
      <xdr:spPr>
        <a:xfrm>
          <a:off x="9588500" y="69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156621</xdr:rowOff>
    </xdr:from>
    <xdr:to>
      <xdr:col>55</xdr:col>
      <xdr:colOff>0</xdr:colOff>
      <xdr:row>40</xdr:row>
      <xdr:rowOff>157262</xdr:rowOff>
    </xdr:to>
    <xdr:cxnSp macro="">
      <xdr:nvCxnSpPr>
        <xdr:cNvPr id="118" name="直線コネクタ 117"/>
        <xdr:cNvCxnSpPr/>
      </xdr:nvCxnSpPr>
      <xdr:spPr>
        <a:xfrm flipV="1">
          <a:off x="9639300" y="7014621"/>
          <a:ext cx="8382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112999</xdr:rowOff>
    </xdr:from>
    <xdr:to>
      <xdr:col>46</xdr:col>
      <xdr:colOff>38100</xdr:colOff>
      <xdr:row>41</xdr:row>
      <xdr:rowOff>43149</xdr:rowOff>
    </xdr:to>
    <xdr:sp macro="" textlink="">
      <xdr:nvSpPr>
        <xdr:cNvPr id="119" name="楕円 118"/>
        <xdr:cNvSpPr/>
      </xdr:nvSpPr>
      <xdr:spPr>
        <a:xfrm>
          <a:off x="8699500" y="697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157262</xdr:rowOff>
    </xdr:from>
    <xdr:to>
      <xdr:col>50</xdr:col>
      <xdr:colOff>114300</xdr:colOff>
      <xdr:row>40</xdr:row>
      <xdr:rowOff>163799</xdr:rowOff>
    </xdr:to>
    <xdr:cxnSp macro="">
      <xdr:nvCxnSpPr>
        <xdr:cNvPr id="120" name="直線コネクタ 119"/>
        <xdr:cNvCxnSpPr/>
      </xdr:nvCxnSpPr>
      <xdr:spPr>
        <a:xfrm flipV="1">
          <a:off x="8750300" y="7015262"/>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155368</xdr:rowOff>
    </xdr:from>
    <xdr:ext cx="469744" cy="259045"/>
    <xdr:sp macro="" textlink="">
      <xdr:nvSpPr>
        <xdr:cNvPr id="121" name="n_1aveValue【道路】&#10;一人当たり延長"/>
        <xdr:cNvSpPr txBox="1"/>
      </xdr:nvSpPr>
      <xdr:spPr>
        <a:xfrm>
          <a:off x="93917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32702</xdr:rowOff>
    </xdr:from>
    <xdr:ext cx="469744" cy="259045"/>
    <xdr:sp macro="" textlink="">
      <xdr:nvSpPr>
        <xdr:cNvPr id="122" name="n_2aveValue【道路】&#10;一人当たり延長"/>
        <xdr:cNvSpPr txBox="1"/>
      </xdr:nvSpPr>
      <xdr:spPr>
        <a:xfrm>
          <a:off x="8515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27739</xdr:rowOff>
    </xdr:from>
    <xdr:ext cx="469744" cy="259045"/>
    <xdr:sp macro="" textlink="">
      <xdr:nvSpPr>
        <xdr:cNvPr id="123" name="n_1mainValue【道路】&#10;一人当たり延長"/>
        <xdr:cNvSpPr txBox="1"/>
      </xdr:nvSpPr>
      <xdr:spPr>
        <a:xfrm>
          <a:off x="9391727" y="705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34276</xdr:rowOff>
    </xdr:from>
    <xdr:ext cx="469744" cy="259045"/>
    <xdr:sp macro="" textlink="">
      <xdr:nvSpPr>
        <xdr:cNvPr id="124" name="n_2mainValue【道路】&#10;一人当たり延長"/>
        <xdr:cNvSpPr txBox="1"/>
      </xdr:nvSpPr>
      <xdr:spPr>
        <a:xfrm>
          <a:off x="8515427" y="706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5" name="直線コネクタ 13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6" name="テキスト ボックス 135"/>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4" name="テキスト ボックス 14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78105</xdr:rowOff>
    </xdr:from>
    <xdr:to>
      <xdr:col>24</xdr:col>
      <xdr:colOff>62865</xdr:colOff>
      <xdr:row>64</xdr:row>
      <xdr:rowOff>47625</xdr:rowOff>
    </xdr:to>
    <xdr:cxnSp macro="">
      <xdr:nvCxnSpPr>
        <xdr:cNvPr id="148" name="直線コネクタ 147"/>
        <xdr:cNvCxnSpPr/>
      </xdr:nvCxnSpPr>
      <xdr:spPr>
        <a:xfrm flipV="1">
          <a:off x="4634865" y="967930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340478" cy="259045"/>
    <xdr:sp macro="" textlink="">
      <xdr:nvSpPr>
        <xdr:cNvPr id="149" name="【橋りょう・トンネル】&#10;有形固定資産減価償却率最小値テキスト"/>
        <xdr:cNvSpPr txBox="1"/>
      </xdr:nvSpPr>
      <xdr:spPr>
        <a:xfrm>
          <a:off x="4673600" y="110242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50" name="直線コネクタ 149"/>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24782</xdr:rowOff>
    </xdr:from>
    <xdr:ext cx="405111" cy="259045"/>
    <xdr:sp macro="" textlink="">
      <xdr:nvSpPr>
        <xdr:cNvPr id="151" name="【橋りょう・トンネル】&#10;有形固定資産減価償却率最大値テキスト"/>
        <xdr:cNvSpPr txBox="1"/>
      </xdr:nvSpPr>
      <xdr:spPr>
        <a:xfrm>
          <a:off x="4673600" y="945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78105</xdr:rowOff>
    </xdr:from>
    <xdr:to>
      <xdr:col>24</xdr:col>
      <xdr:colOff>152400</xdr:colOff>
      <xdr:row>56</xdr:row>
      <xdr:rowOff>78105</xdr:rowOff>
    </xdr:to>
    <xdr:cxnSp macro="">
      <xdr:nvCxnSpPr>
        <xdr:cNvPr id="152" name="直線コネクタ 151"/>
        <xdr:cNvCxnSpPr/>
      </xdr:nvCxnSpPr>
      <xdr:spPr>
        <a:xfrm>
          <a:off x="4546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156227</xdr:rowOff>
    </xdr:from>
    <xdr:ext cx="405111" cy="259045"/>
    <xdr:sp macro="" textlink="">
      <xdr:nvSpPr>
        <xdr:cNvPr id="153" name="【橋りょう・トンネル】&#10;有形固定資産減価償却率平均値テキスト"/>
        <xdr:cNvSpPr txBox="1"/>
      </xdr:nvSpPr>
      <xdr:spPr>
        <a:xfrm>
          <a:off x="4673600" y="992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xdr:rowOff>
    </xdr:from>
    <xdr:to>
      <xdr:col>24</xdr:col>
      <xdr:colOff>114300</xdr:colOff>
      <xdr:row>58</xdr:row>
      <xdr:rowOff>107950</xdr:rowOff>
    </xdr:to>
    <xdr:sp macro="" textlink="">
      <xdr:nvSpPr>
        <xdr:cNvPr id="154" name="フローチャート: 判断 153"/>
        <xdr:cNvSpPr/>
      </xdr:nvSpPr>
      <xdr:spPr>
        <a:xfrm>
          <a:off x="45847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38735</xdr:rowOff>
    </xdr:from>
    <xdr:to>
      <xdr:col>20</xdr:col>
      <xdr:colOff>38100</xdr:colOff>
      <xdr:row>59</xdr:row>
      <xdr:rowOff>140335</xdr:rowOff>
    </xdr:to>
    <xdr:sp macro="" textlink="">
      <xdr:nvSpPr>
        <xdr:cNvPr id="155" name="フローチャート: 判断 154"/>
        <xdr:cNvSpPr/>
      </xdr:nvSpPr>
      <xdr:spPr>
        <a:xfrm>
          <a:off x="3746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19685</xdr:rowOff>
    </xdr:from>
    <xdr:to>
      <xdr:col>15</xdr:col>
      <xdr:colOff>101600</xdr:colOff>
      <xdr:row>58</xdr:row>
      <xdr:rowOff>121285</xdr:rowOff>
    </xdr:to>
    <xdr:sp macro="" textlink="">
      <xdr:nvSpPr>
        <xdr:cNvPr id="156" name="フローチャート: 判断 155"/>
        <xdr:cNvSpPr/>
      </xdr:nvSpPr>
      <xdr:spPr>
        <a:xfrm>
          <a:off x="2857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99695</xdr:rowOff>
    </xdr:from>
    <xdr:to>
      <xdr:col>24</xdr:col>
      <xdr:colOff>114300</xdr:colOff>
      <xdr:row>57</xdr:row>
      <xdr:rowOff>29845</xdr:rowOff>
    </xdr:to>
    <xdr:sp macro="" textlink="">
      <xdr:nvSpPr>
        <xdr:cNvPr id="162" name="楕円 161"/>
        <xdr:cNvSpPr/>
      </xdr:nvSpPr>
      <xdr:spPr>
        <a:xfrm>
          <a:off x="45847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14622</xdr:rowOff>
    </xdr:from>
    <xdr:ext cx="405111" cy="259045"/>
    <xdr:sp macro="" textlink="">
      <xdr:nvSpPr>
        <xdr:cNvPr id="163" name="【橋りょう・トンネル】&#10;有形固定資産減価償却率該当値テキスト"/>
        <xdr:cNvSpPr txBox="1"/>
      </xdr:nvSpPr>
      <xdr:spPr>
        <a:xfrm>
          <a:off x="4673600" y="9615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124460</xdr:rowOff>
    </xdr:from>
    <xdr:to>
      <xdr:col>20</xdr:col>
      <xdr:colOff>38100</xdr:colOff>
      <xdr:row>57</xdr:row>
      <xdr:rowOff>54610</xdr:rowOff>
    </xdr:to>
    <xdr:sp macro="" textlink="">
      <xdr:nvSpPr>
        <xdr:cNvPr id="164" name="楕円 163"/>
        <xdr:cNvSpPr/>
      </xdr:nvSpPr>
      <xdr:spPr>
        <a:xfrm>
          <a:off x="3746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150495</xdr:rowOff>
    </xdr:from>
    <xdr:to>
      <xdr:col>24</xdr:col>
      <xdr:colOff>63500</xdr:colOff>
      <xdr:row>57</xdr:row>
      <xdr:rowOff>3810</xdr:rowOff>
    </xdr:to>
    <xdr:cxnSp macro="">
      <xdr:nvCxnSpPr>
        <xdr:cNvPr id="165" name="直線コネクタ 164"/>
        <xdr:cNvCxnSpPr/>
      </xdr:nvCxnSpPr>
      <xdr:spPr>
        <a:xfrm flipV="1">
          <a:off x="3797300" y="975169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139700</xdr:rowOff>
    </xdr:from>
    <xdr:to>
      <xdr:col>15</xdr:col>
      <xdr:colOff>101600</xdr:colOff>
      <xdr:row>57</xdr:row>
      <xdr:rowOff>69850</xdr:rowOff>
    </xdr:to>
    <xdr:sp macro="" textlink="">
      <xdr:nvSpPr>
        <xdr:cNvPr id="166" name="楕円 165"/>
        <xdr:cNvSpPr/>
      </xdr:nvSpPr>
      <xdr:spPr>
        <a:xfrm>
          <a:off x="2857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3810</xdr:rowOff>
    </xdr:from>
    <xdr:to>
      <xdr:col>19</xdr:col>
      <xdr:colOff>177800</xdr:colOff>
      <xdr:row>57</xdr:row>
      <xdr:rowOff>19050</xdr:rowOff>
    </xdr:to>
    <xdr:cxnSp macro="">
      <xdr:nvCxnSpPr>
        <xdr:cNvPr id="167" name="直線コネクタ 166"/>
        <xdr:cNvCxnSpPr/>
      </xdr:nvCxnSpPr>
      <xdr:spPr>
        <a:xfrm flipV="1">
          <a:off x="2908300" y="9776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131462</xdr:rowOff>
    </xdr:from>
    <xdr:ext cx="405111" cy="259045"/>
    <xdr:sp macro="" textlink="">
      <xdr:nvSpPr>
        <xdr:cNvPr id="168" name="n_1aveValue【橋りょう・トンネル】&#10;有形固定資産減価償却率"/>
        <xdr:cNvSpPr txBox="1"/>
      </xdr:nvSpPr>
      <xdr:spPr>
        <a:xfrm>
          <a:off x="35820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112412</xdr:rowOff>
    </xdr:from>
    <xdr:ext cx="405111" cy="259045"/>
    <xdr:sp macro="" textlink="">
      <xdr:nvSpPr>
        <xdr:cNvPr id="169" name="n_2aveValue【橋りょう・トンネル】&#10;有形固定資産減価償却率"/>
        <xdr:cNvSpPr txBox="1"/>
      </xdr:nvSpPr>
      <xdr:spPr>
        <a:xfrm>
          <a:off x="2705744" y="1005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71137</xdr:rowOff>
    </xdr:from>
    <xdr:ext cx="405111" cy="259045"/>
    <xdr:sp macro="" textlink="">
      <xdr:nvSpPr>
        <xdr:cNvPr id="170" name="n_1mainValue【橋りょう・トンネル】&#10;有形固定資産減価償却率"/>
        <xdr:cNvSpPr txBox="1"/>
      </xdr:nvSpPr>
      <xdr:spPr>
        <a:xfrm>
          <a:off x="358204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86377</xdr:rowOff>
    </xdr:from>
    <xdr:ext cx="405111" cy="259045"/>
    <xdr:sp macro="" textlink="">
      <xdr:nvSpPr>
        <xdr:cNvPr id="171" name="n_2mainValue【橋りょう・トンネル】&#10;有形固定資産減価償却率"/>
        <xdr:cNvSpPr txBox="1"/>
      </xdr:nvSpPr>
      <xdr:spPr>
        <a:xfrm>
          <a:off x="2705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85" name="テキスト ボックス 184"/>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7" name="テキスト ボックス 18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9" name="テキスト ボックス 18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1" name="テキスト ボックス 19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127726</xdr:rowOff>
    </xdr:from>
    <xdr:to>
      <xdr:col>54</xdr:col>
      <xdr:colOff>189865</xdr:colOff>
      <xdr:row>64</xdr:row>
      <xdr:rowOff>70401</xdr:rowOff>
    </xdr:to>
    <xdr:cxnSp macro="">
      <xdr:nvCxnSpPr>
        <xdr:cNvPr id="195" name="直線コネクタ 194"/>
        <xdr:cNvCxnSpPr/>
      </xdr:nvCxnSpPr>
      <xdr:spPr>
        <a:xfrm flipV="1">
          <a:off x="10476865" y="9557476"/>
          <a:ext cx="0" cy="148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74228</xdr:rowOff>
    </xdr:from>
    <xdr:ext cx="378565" cy="259045"/>
    <xdr:sp macro="" textlink="">
      <xdr:nvSpPr>
        <xdr:cNvPr id="196" name="【橋りょう・トンネル】&#10;一人当たり有形固定資産（償却資産）額最小値テキスト"/>
        <xdr:cNvSpPr txBox="1"/>
      </xdr:nvSpPr>
      <xdr:spPr>
        <a:xfrm>
          <a:off x="10515600" y="1104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70401</xdr:rowOff>
    </xdr:from>
    <xdr:to>
      <xdr:col>55</xdr:col>
      <xdr:colOff>88900</xdr:colOff>
      <xdr:row>64</xdr:row>
      <xdr:rowOff>70401</xdr:rowOff>
    </xdr:to>
    <xdr:cxnSp macro="">
      <xdr:nvCxnSpPr>
        <xdr:cNvPr id="197" name="直線コネクタ 196"/>
        <xdr:cNvCxnSpPr/>
      </xdr:nvCxnSpPr>
      <xdr:spPr>
        <a:xfrm>
          <a:off x="10388600" y="1104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74403</xdr:rowOff>
    </xdr:from>
    <xdr:ext cx="599010" cy="259045"/>
    <xdr:sp macro="" textlink="">
      <xdr:nvSpPr>
        <xdr:cNvPr id="198" name="【橋りょう・トンネル】&#10;一人当たり有形固定資産（償却資産）額最大値テキスト"/>
        <xdr:cNvSpPr txBox="1"/>
      </xdr:nvSpPr>
      <xdr:spPr>
        <a:xfrm>
          <a:off x="10515600" y="933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127726</xdr:rowOff>
    </xdr:from>
    <xdr:to>
      <xdr:col>55</xdr:col>
      <xdr:colOff>88900</xdr:colOff>
      <xdr:row>55</xdr:row>
      <xdr:rowOff>127726</xdr:rowOff>
    </xdr:to>
    <xdr:cxnSp macro="">
      <xdr:nvCxnSpPr>
        <xdr:cNvPr id="199" name="直線コネクタ 198"/>
        <xdr:cNvCxnSpPr/>
      </xdr:nvCxnSpPr>
      <xdr:spPr>
        <a:xfrm>
          <a:off x="10388600" y="95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131983</xdr:rowOff>
    </xdr:from>
    <xdr:ext cx="534377" cy="259045"/>
    <xdr:sp macro="" textlink="">
      <xdr:nvSpPr>
        <xdr:cNvPr id="200" name="【橋りょう・トンネル】&#10;一人当たり有形固定資産（償却資産）額平均値テキスト"/>
        <xdr:cNvSpPr txBox="1"/>
      </xdr:nvSpPr>
      <xdr:spPr>
        <a:xfrm>
          <a:off x="10515600" y="10247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109106</xdr:rowOff>
    </xdr:from>
    <xdr:to>
      <xdr:col>55</xdr:col>
      <xdr:colOff>50800</xdr:colOff>
      <xdr:row>61</xdr:row>
      <xdr:rowOff>39256</xdr:rowOff>
    </xdr:to>
    <xdr:sp macro="" textlink="">
      <xdr:nvSpPr>
        <xdr:cNvPr id="201" name="フローチャート: 判断 200"/>
        <xdr:cNvSpPr/>
      </xdr:nvSpPr>
      <xdr:spPr>
        <a:xfrm>
          <a:off x="10426700" y="1039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143754</xdr:rowOff>
    </xdr:from>
    <xdr:to>
      <xdr:col>50</xdr:col>
      <xdr:colOff>165100</xdr:colOff>
      <xdr:row>60</xdr:row>
      <xdr:rowOff>73904</xdr:rowOff>
    </xdr:to>
    <xdr:sp macro="" textlink="">
      <xdr:nvSpPr>
        <xdr:cNvPr id="202" name="フローチャート: 判断 201"/>
        <xdr:cNvSpPr/>
      </xdr:nvSpPr>
      <xdr:spPr>
        <a:xfrm>
          <a:off x="9588500" y="1025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125092</xdr:rowOff>
    </xdr:from>
    <xdr:to>
      <xdr:col>46</xdr:col>
      <xdr:colOff>38100</xdr:colOff>
      <xdr:row>61</xdr:row>
      <xdr:rowOff>55242</xdr:rowOff>
    </xdr:to>
    <xdr:sp macro="" textlink="">
      <xdr:nvSpPr>
        <xdr:cNvPr id="203" name="フローチャート: 判断 202"/>
        <xdr:cNvSpPr/>
      </xdr:nvSpPr>
      <xdr:spPr>
        <a:xfrm>
          <a:off x="8699500" y="10412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109205</xdr:rowOff>
    </xdr:from>
    <xdr:to>
      <xdr:col>55</xdr:col>
      <xdr:colOff>50800</xdr:colOff>
      <xdr:row>63</xdr:row>
      <xdr:rowOff>39355</xdr:rowOff>
    </xdr:to>
    <xdr:sp macro="" textlink="">
      <xdr:nvSpPr>
        <xdr:cNvPr id="209" name="楕円 208"/>
        <xdr:cNvSpPr/>
      </xdr:nvSpPr>
      <xdr:spPr>
        <a:xfrm>
          <a:off x="10426700" y="107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87632</xdr:rowOff>
    </xdr:from>
    <xdr:ext cx="534377" cy="259045"/>
    <xdr:sp macro="" textlink="">
      <xdr:nvSpPr>
        <xdr:cNvPr id="210" name="【橋りょう・トンネル】&#10;一人当たり有形固定資産（償却資産）額該当値テキスト"/>
        <xdr:cNvSpPr txBox="1"/>
      </xdr:nvSpPr>
      <xdr:spPr>
        <a:xfrm>
          <a:off x="10515600" y="1071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112024</xdr:rowOff>
    </xdr:from>
    <xdr:to>
      <xdr:col>50</xdr:col>
      <xdr:colOff>165100</xdr:colOff>
      <xdr:row>63</xdr:row>
      <xdr:rowOff>42174</xdr:rowOff>
    </xdr:to>
    <xdr:sp macro="" textlink="">
      <xdr:nvSpPr>
        <xdr:cNvPr id="211" name="楕円 210"/>
        <xdr:cNvSpPr/>
      </xdr:nvSpPr>
      <xdr:spPr>
        <a:xfrm>
          <a:off x="9588500" y="1074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160005</xdr:rowOff>
    </xdr:from>
    <xdr:to>
      <xdr:col>55</xdr:col>
      <xdr:colOff>0</xdr:colOff>
      <xdr:row>62</xdr:row>
      <xdr:rowOff>162824</xdr:rowOff>
    </xdr:to>
    <xdr:cxnSp macro="">
      <xdr:nvCxnSpPr>
        <xdr:cNvPr id="212" name="直線コネクタ 211"/>
        <xdr:cNvCxnSpPr/>
      </xdr:nvCxnSpPr>
      <xdr:spPr>
        <a:xfrm flipV="1">
          <a:off x="9639300" y="10789905"/>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116512</xdr:rowOff>
    </xdr:from>
    <xdr:to>
      <xdr:col>46</xdr:col>
      <xdr:colOff>38100</xdr:colOff>
      <xdr:row>63</xdr:row>
      <xdr:rowOff>46662</xdr:rowOff>
    </xdr:to>
    <xdr:sp macro="" textlink="">
      <xdr:nvSpPr>
        <xdr:cNvPr id="213" name="楕円 212"/>
        <xdr:cNvSpPr/>
      </xdr:nvSpPr>
      <xdr:spPr>
        <a:xfrm>
          <a:off x="8699500" y="107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162824</xdr:rowOff>
    </xdr:from>
    <xdr:to>
      <xdr:col>50</xdr:col>
      <xdr:colOff>114300</xdr:colOff>
      <xdr:row>62</xdr:row>
      <xdr:rowOff>167312</xdr:rowOff>
    </xdr:to>
    <xdr:cxnSp macro="">
      <xdr:nvCxnSpPr>
        <xdr:cNvPr id="214" name="直線コネクタ 213"/>
        <xdr:cNvCxnSpPr/>
      </xdr:nvCxnSpPr>
      <xdr:spPr>
        <a:xfrm flipV="1">
          <a:off x="8750300" y="10792724"/>
          <a:ext cx="8890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90431</xdr:rowOff>
    </xdr:from>
    <xdr:ext cx="534377" cy="259045"/>
    <xdr:sp macro="" textlink="">
      <xdr:nvSpPr>
        <xdr:cNvPr id="215" name="n_1aveValue【橋りょう・トンネル】&#10;一人当たり有形固定資産（償却資産）額"/>
        <xdr:cNvSpPr txBox="1"/>
      </xdr:nvSpPr>
      <xdr:spPr>
        <a:xfrm>
          <a:off x="9359411" y="100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71769</xdr:rowOff>
    </xdr:from>
    <xdr:ext cx="534377" cy="259045"/>
    <xdr:sp macro="" textlink="">
      <xdr:nvSpPr>
        <xdr:cNvPr id="216" name="n_2aveValue【橋りょう・トンネル】&#10;一人当たり有形固定資産（償却資産）額"/>
        <xdr:cNvSpPr txBox="1"/>
      </xdr:nvSpPr>
      <xdr:spPr>
        <a:xfrm>
          <a:off x="8483111" y="101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33301</xdr:rowOff>
    </xdr:from>
    <xdr:ext cx="534377" cy="259045"/>
    <xdr:sp macro="" textlink="">
      <xdr:nvSpPr>
        <xdr:cNvPr id="217" name="n_1mainValue【橋りょう・トンネル】&#10;一人当たり有形固定資産（償却資産）額"/>
        <xdr:cNvSpPr txBox="1"/>
      </xdr:nvSpPr>
      <xdr:spPr>
        <a:xfrm>
          <a:off x="9359411" y="1083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37789</xdr:rowOff>
    </xdr:from>
    <xdr:ext cx="534377" cy="259045"/>
    <xdr:sp macro="" textlink="">
      <xdr:nvSpPr>
        <xdr:cNvPr id="218" name="n_2mainValue【橋りょう・トンネル】&#10;一人当たり有形固定資産（償却資産）額"/>
        <xdr:cNvSpPr txBox="1"/>
      </xdr:nvSpPr>
      <xdr:spPr>
        <a:xfrm>
          <a:off x="8483111" y="1083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7" name="テキスト ボックス 23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51815</xdr:rowOff>
    </xdr:to>
    <xdr:cxnSp macro="">
      <xdr:nvCxnSpPr>
        <xdr:cNvPr id="241" name="直線コネクタ 240"/>
        <xdr:cNvCxnSpPr/>
      </xdr:nvCxnSpPr>
      <xdr:spPr>
        <a:xfrm flipV="1">
          <a:off x="4634865" y="1341120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55642</xdr:rowOff>
    </xdr:from>
    <xdr:ext cx="405111" cy="259045"/>
    <xdr:sp macro="" textlink="">
      <xdr:nvSpPr>
        <xdr:cNvPr id="242" name="【公営住宅】&#10;有形固定資産減価償却率最小値テキスト"/>
        <xdr:cNvSpPr txBox="1"/>
      </xdr:nvSpPr>
      <xdr:spPr>
        <a:xfrm>
          <a:off x="4673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51815</xdr:rowOff>
    </xdr:from>
    <xdr:to>
      <xdr:col>24</xdr:col>
      <xdr:colOff>152400</xdr:colOff>
      <xdr:row>86</xdr:row>
      <xdr:rowOff>51815</xdr:rowOff>
    </xdr:to>
    <xdr:cxnSp macro="">
      <xdr:nvCxnSpPr>
        <xdr:cNvPr id="243" name="直線コネクタ 242"/>
        <xdr:cNvCxnSpPr/>
      </xdr:nvCxnSpPr>
      <xdr:spPr>
        <a:xfrm>
          <a:off x="4546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4"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5" name="直線コネクタ 24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84599</xdr:rowOff>
    </xdr:from>
    <xdr:ext cx="405111" cy="259045"/>
    <xdr:sp macro="" textlink="">
      <xdr:nvSpPr>
        <xdr:cNvPr id="246" name="【公営住宅】&#10;有形固定資産減価償却率平均値テキスト"/>
        <xdr:cNvSpPr txBox="1"/>
      </xdr:nvSpPr>
      <xdr:spPr>
        <a:xfrm>
          <a:off x="4673600" y="14314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106172</xdr:rowOff>
    </xdr:from>
    <xdr:to>
      <xdr:col>24</xdr:col>
      <xdr:colOff>114300</xdr:colOff>
      <xdr:row>84</xdr:row>
      <xdr:rowOff>36322</xdr:rowOff>
    </xdr:to>
    <xdr:sp macro="" textlink="">
      <xdr:nvSpPr>
        <xdr:cNvPr id="247" name="フローチャート: 判断 246"/>
        <xdr:cNvSpPr/>
      </xdr:nvSpPr>
      <xdr:spPr>
        <a:xfrm>
          <a:off x="4584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42163</xdr:rowOff>
    </xdr:from>
    <xdr:to>
      <xdr:col>20</xdr:col>
      <xdr:colOff>38100</xdr:colOff>
      <xdr:row>83</xdr:row>
      <xdr:rowOff>143763</xdr:rowOff>
    </xdr:to>
    <xdr:sp macro="" textlink="">
      <xdr:nvSpPr>
        <xdr:cNvPr id="248" name="フローチャート: 判断 247"/>
        <xdr:cNvSpPr/>
      </xdr:nvSpPr>
      <xdr:spPr>
        <a:xfrm>
          <a:off x="3746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83313</xdr:rowOff>
    </xdr:from>
    <xdr:to>
      <xdr:col>15</xdr:col>
      <xdr:colOff>101600</xdr:colOff>
      <xdr:row>84</xdr:row>
      <xdr:rowOff>13463</xdr:rowOff>
    </xdr:to>
    <xdr:sp macro="" textlink="">
      <xdr:nvSpPr>
        <xdr:cNvPr id="249" name="フローチャート: 判断 248"/>
        <xdr:cNvSpPr/>
      </xdr:nvSpPr>
      <xdr:spPr>
        <a:xfrm>
          <a:off x="2857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92456</xdr:rowOff>
    </xdr:from>
    <xdr:to>
      <xdr:col>24</xdr:col>
      <xdr:colOff>114300</xdr:colOff>
      <xdr:row>83</xdr:row>
      <xdr:rowOff>22606</xdr:rowOff>
    </xdr:to>
    <xdr:sp macro="" textlink="">
      <xdr:nvSpPr>
        <xdr:cNvPr id="255" name="楕円 254"/>
        <xdr:cNvSpPr/>
      </xdr:nvSpPr>
      <xdr:spPr>
        <a:xfrm>
          <a:off x="45847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115333</xdr:rowOff>
    </xdr:from>
    <xdr:ext cx="405111" cy="259045"/>
    <xdr:sp macro="" textlink="">
      <xdr:nvSpPr>
        <xdr:cNvPr id="256" name="【公営住宅】&#10;有形固定資産減価償却率該当値テキスト"/>
        <xdr:cNvSpPr txBox="1"/>
      </xdr:nvSpPr>
      <xdr:spPr>
        <a:xfrm>
          <a:off x="4673600" y="1400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138176</xdr:rowOff>
    </xdr:from>
    <xdr:to>
      <xdr:col>20</xdr:col>
      <xdr:colOff>38100</xdr:colOff>
      <xdr:row>83</xdr:row>
      <xdr:rowOff>68326</xdr:rowOff>
    </xdr:to>
    <xdr:sp macro="" textlink="">
      <xdr:nvSpPr>
        <xdr:cNvPr id="257" name="楕円 256"/>
        <xdr:cNvSpPr/>
      </xdr:nvSpPr>
      <xdr:spPr>
        <a:xfrm>
          <a:off x="37465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143256</xdr:rowOff>
    </xdr:from>
    <xdr:to>
      <xdr:col>24</xdr:col>
      <xdr:colOff>63500</xdr:colOff>
      <xdr:row>83</xdr:row>
      <xdr:rowOff>17526</xdr:rowOff>
    </xdr:to>
    <xdr:cxnSp macro="">
      <xdr:nvCxnSpPr>
        <xdr:cNvPr id="258" name="直線コネクタ 257"/>
        <xdr:cNvCxnSpPr/>
      </xdr:nvCxnSpPr>
      <xdr:spPr>
        <a:xfrm flipV="1">
          <a:off x="3797300" y="142021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14732</xdr:rowOff>
    </xdr:from>
    <xdr:to>
      <xdr:col>15</xdr:col>
      <xdr:colOff>101600</xdr:colOff>
      <xdr:row>83</xdr:row>
      <xdr:rowOff>116332</xdr:rowOff>
    </xdr:to>
    <xdr:sp macro="" textlink="">
      <xdr:nvSpPr>
        <xdr:cNvPr id="259" name="楕円 258"/>
        <xdr:cNvSpPr/>
      </xdr:nvSpPr>
      <xdr:spPr>
        <a:xfrm>
          <a:off x="2857500" y="142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17526</xdr:rowOff>
    </xdr:from>
    <xdr:to>
      <xdr:col>19</xdr:col>
      <xdr:colOff>177800</xdr:colOff>
      <xdr:row>83</xdr:row>
      <xdr:rowOff>65532</xdr:rowOff>
    </xdr:to>
    <xdr:cxnSp macro="">
      <xdr:nvCxnSpPr>
        <xdr:cNvPr id="260" name="直線コネクタ 259"/>
        <xdr:cNvCxnSpPr/>
      </xdr:nvCxnSpPr>
      <xdr:spPr>
        <a:xfrm flipV="1">
          <a:off x="2908300" y="1424787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134890</xdr:rowOff>
    </xdr:from>
    <xdr:ext cx="405111" cy="259045"/>
    <xdr:sp macro="" textlink="">
      <xdr:nvSpPr>
        <xdr:cNvPr id="261" name="n_1aveValue【公営住宅】&#10;有形固定資産減価償却率"/>
        <xdr:cNvSpPr txBox="1"/>
      </xdr:nvSpPr>
      <xdr:spPr>
        <a:xfrm>
          <a:off x="35820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4590</xdr:rowOff>
    </xdr:from>
    <xdr:ext cx="405111" cy="259045"/>
    <xdr:sp macro="" textlink="">
      <xdr:nvSpPr>
        <xdr:cNvPr id="262" name="n_2aveValue【公営住宅】&#10;有形固定資産減価償却率"/>
        <xdr:cNvSpPr txBox="1"/>
      </xdr:nvSpPr>
      <xdr:spPr>
        <a:xfrm>
          <a:off x="2705744" y="1440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84853</xdr:rowOff>
    </xdr:from>
    <xdr:ext cx="405111" cy="259045"/>
    <xdr:sp macro="" textlink="">
      <xdr:nvSpPr>
        <xdr:cNvPr id="263" name="n_1mainValue【公営住宅】&#10;有形固定資産減価償却率"/>
        <xdr:cNvSpPr txBox="1"/>
      </xdr:nvSpPr>
      <xdr:spPr>
        <a:xfrm>
          <a:off x="3582044" y="1397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132859</xdr:rowOff>
    </xdr:from>
    <xdr:ext cx="405111" cy="259045"/>
    <xdr:sp macro="" textlink="">
      <xdr:nvSpPr>
        <xdr:cNvPr id="264" name="n_2mainValue【公営住宅】&#10;有形固定資産減価償却率"/>
        <xdr:cNvSpPr txBox="1"/>
      </xdr:nvSpPr>
      <xdr:spPr>
        <a:xfrm>
          <a:off x="2705744" y="1402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5" name="直線コネクタ 27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6" name="テキスト ボックス 27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7" name="直線コネクタ 27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8" name="テキスト ボックス 27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9" name="直線コネクタ 27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0" name="テキスト ボックス 27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1" name="直線コネクタ 28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2" name="テキスト ボックス 28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33986</xdr:rowOff>
    </xdr:from>
    <xdr:to>
      <xdr:col>54</xdr:col>
      <xdr:colOff>189865</xdr:colOff>
      <xdr:row>86</xdr:row>
      <xdr:rowOff>36271</xdr:rowOff>
    </xdr:to>
    <xdr:cxnSp macro="">
      <xdr:nvCxnSpPr>
        <xdr:cNvPr id="286" name="直線コネクタ 285"/>
        <xdr:cNvCxnSpPr/>
      </xdr:nvCxnSpPr>
      <xdr:spPr>
        <a:xfrm flipV="1">
          <a:off x="10476865" y="13407086"/>
          <a:ext cx="0" cy="1373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87"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88" name="直線コネクタ 287"/>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152113</xdr:rowOff>
    </xdr:from>
    <xdr:ext cx="469744" cy="259045"/>
    <xdr:sp macro="" textlink="">
      <xdr:nvSpPr>
        <xdr:cNvPr id="289" name="【公営住宅】&#10;一人当たり面積最大値テキスト"/>
        <xdr:cNvSpPr txBox="1"/>
      </xdr:nvSpPr>
      <xdr:spPr>
        <a:xfrm>
          <a:off x="10515600" y="131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33986</xdr:rowOff>
    </xdr:from>
    <xdr:to>
      <xdr:col>55</xdr:col>
      <xdr:colOff>88900</xdr:colOff>
      <xdr:row>78</xdr:row>
      <xdr:rowOff>33986</xdr:rowOff>
    </xdr:to>
    <xdr:cxnSp macro="">
      <xdr:nvCxnSpPr>
        <xdr:cNvPr id="290" name="直線コネクタ 289"/>
        <xdr:cNvCxnSpPr/>
      </xdr:nvCxnSpPr>
      <xdr:spPr>
        <a:xfrm>
          <a:off x="10388600" y="1340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129404</xdr:rowOff>
    </xdr:from>
    <xdr:ext cx="469744" cy="259045"/>
    <xdr:sp macro="" textlink="">
      <xdr:nvSpPr>
        <xdr:cNvPr id="291" name="【公営住宅】&#10;一人当たり面積平均値テキスト"/>
        <xdr:cNvSpPr txBox="1"/>
      </xdr:nvSpPr>
      <xdr:spPr>
        <a:xfrm>
          <a:off x="10515600" y="14531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150977</xdr:rowOff>
    </xdr:from>
    <xdr:to>
      <xdr:col>55</xdr:col>
      <xdr:colOff>50800</xdr:colOff>
      <xdr:row>85</xdr:row>
      <xdr:rowOff>81127</xdr:rowOff>
    </xdr:to>
    <xdr:sp macro="" textlink="">
      <xdr:nvSpPr>
        <xdr:cNvPr id="292" name="フローチャート: 判断 291"/>
        <xdr:cNvSpPr/>
      </xdr:nvSpPr>
      <xdr:spPr>
        <a:xfrm>
          <a:off x="10426700" y="14552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113488</xdr:rowOff>
    </xdr:from>
    <xdr:to>
      <xdr:col>50</xdr:col>
      <xdr:colOff>165100</xdr:colOff>
      <xdr:row>85</xdr:row>
      <xdr:rowOff>43638</xdr:rowOff>
    </xdr:to>
    <xdr:sp macro="" textlink="">
      <xdr:nvSpPr>
        <xdr:cNvPr id="293" name="フローチャート: 判断 292"/>
        <xdr:cNvSpPr/>
      </xdr:nvSpPr>
      <xdr:spPr>
        <a:xfrm>
          <a:off x="9588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45822</xdr:rowOff>
    </xdr:from>
    <xdr:to>
      <xdr:col>46</xdr:col>
      <xdr:colOff>38100</xdr:colOff>
      <xdr:row>84</xdr:row>
      <xdr:rowOff>147422</xdr:rowOff>
    </xdr:to>
    <xdr:sp macro="" textlink="">
      <xdr:nvSpPr>
        <xdr:cNvPr id="294" name="フローチャート: 判断 293"/>
        <xdr:cNvSpPr/>
      </xdr:nvSpPr>
      <xdr:spPr>
        <a:xfrm>
          <a:off x="8699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00" name="楕円 299"/>
        <xdr:cNvSpPr/>
      </xdr:nvSpPr>
      <xdr:spPr>
        <a:xfrm>
          <a:off x="104267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161053</xdr:rowOff>
    </xdr:from>
    <xdr:ext cx="469744" cy="259045"/>
    <xdr:sp macro="" textlink="">
      <xdr:nvSpPr>
        <xdr:cNvPr id="301" name="【公営住宅】&#10;一人当たり面積該当値テキスト"/>
        <xdr:cNvSpPr txBox="1"/>
      </xdr:nvSpPr>
      <xdr:spPr>
        <a:xfrm>
          <a:off x="10515600"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138633</xdr:rowOff>
    </xdr:from>
    <xdr:to>
      <xdr:col>50</xdr:col>
      <xdr:colOff>165100</xdr:colOff>
      <xdr:row>85</xdr:row>
      <xdr:rowOff>68783</xdr:rowOff>
    </xdr:to>
    <xdr:sp macro="" textlink="">
      <xdr:nvSpPr>
        <xdr:cNvPr id="302" name="楕円 301"/>
        <xdr:cNvSpPr/>
      </xdr:nvSpPr>
      <xdr:spPr>
        <a:xfrm>
          <a:off x="9588500" y="1454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17526</xdr:rowOff>
    </xdr:from>
    <xdr:to>
      <xdr:col>55</xdr:col>
      <xdr:colOff>0</xdr:colOff>
      <xdr:row>85</xdr:row>
      <xdr:rowOff>17983</xdr:rowOff>
    </xdr:to>
    <xdr:cxnSp macro="">
      <xdr:nvCxnSpPr>
        <xdr:cNvPr id="303" name="直線コネクタ 302"/>
        <xdr:cNvCxnSpPr/>
      </xdr:nvCxnSpPr>
      <xdr:spPr>
        <a:xfrm flipV="1">
          <a:off x="9639300" y="1459077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139548</xdr:rowOff>
    </xdr:from>
    <xdr:to>
      <xdr:col>46</xdr:col>
      <xdr:colOff>38100</xdr:colOff>
      <xdr:row>85</xdr:row>
      <xdr:rowOff>69698</xdr:rowOff>
    </xdr:to>
    <xdr:sp macro="" textlink="">
      <xdr:nvSpPr>
        <xdr:cNvPr id="304" name="楕円 303"/>
        <xdr:cNvSpPr/>
      </xdr:nvSpPr>
      <xdr:spPr>
        <a:xfrm>
          <a:off x="8699500" y="145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17983</xdr:rowOff>
    </xdr:from>
    <xdr:to>
      <xdr:col>50</xdr:col>
      <xdr:colOff>114300</xdr:colOff>
      <xdr:row>85</xdr:row>
      <xdr:rowOff>18898</xdr:rowOff>
    </xdr:to>
    <xdr:cxnSp macro="">
      <xdr:nvCxnSpPr>
        <xdr:cNvPr id="305" name="直線コネクタ 304"/>
        <xdr:cNvCxnSpPr/>
      </xdr:nvCxnSpPr>
      <xdr:spPr>
        <a:xfrm flipV="1">
          <a:off x="8750300" y="1459123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60165</xdr:rowOff>
    </xdr:from>
    <xdr:ext cx="469744" cy="259045"/>
    <xdr:sp macro="" textlink="">
      <xdr:nvSpPr>
        <xdr:cNvPr id="306" name="n_1aveValue【公営住宅】&#10;一人当たり面積"/>
        <xdr:cNvSpPr txBox="1"/>
      </xdr:nvSpPr>
      <xdr:spPr>
        <a:xfrm>
          <a:off x="93917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163949</xdr:rowOff>
    </xdr:from>
    <xdr:ext cx="469744" cy="259045"/>
    <xdr:sp macro="" textlink="">
      <xdr:nvSpPr>
        <xdr:cNvPr id="307" name="n_2aveValue【公営住宅】&#10;一人当たり面積"/>
        <xdr:cNvSpPr txBox="1"/>
      </xdr:nvSpPr>
      <xdr:spPr>
        <a:xfrm>
          <a:off x="8515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59910</xdr:rowOff>
    </xdr:from>
    <xdr:ext cx="469744" cy="259045"/>
    <xdr:sp macro="" textlink="">
      <xdr:nvSpPr>
        <xdr:cNvPr id="308" name="n_1mainValue【公営住宅】&#10;一人当たり面積"/>
        <xdr:cNvSpPr txBox="1"/>
      </xdr:nvSpPr>
      <xdr:spPr>
        <a:xfrm>
          <a:off x="9391727" y="1463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60825</xdr:rowOff>
    </xdr:from>
    <xdr:ext cx="469744" cy="259045"/>
    <xdr:sp macro="" textlink="">
      <xdr:nvSpPr>
        <xdr:cNvPr id="309" name="n_2mainValue【公営住宅】&#10;一人当たり面積"/>
        <xdr:cNvSpPr txBox="1"/>
      </xdr:nvSpPr>
      <xdr:spPr>
        <a:xfrm>
          <a:off x="8515427" y="1463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4" name="テキスト ボックス 3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5" name="直線コネクタ 3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6" name="テキスト ボックス 33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7" name="直線コネクタ 33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8" name="テキスト ボックス 33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9" name="直線コネクタ 33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0" name="テキスト ボックス 33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1" name="直線コネクタ 34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2" name="テキスト ボックス 34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3" name="直線コネクタ 34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4" name="テキスト ボックス 34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5" name="直線コネクタ 34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6" name="テキスト ボックス 34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120015</xdr:rowOff>
    </xdr:from>
    <xdr:to>
      <xdr:col>85</xdr:col>
      <xdr:colOff>126364</xdr:colOff>
      <xdr:row>41</xdr:row>
      <xdr:rowOff>146685</xdr:rowOff>
    </xdr:to>
    <xdr:cxnSp macro="">
      <xdr:nvCxnSpPr>
        <xdr:cNvPr id="350" name="直線コネクタ 349"/>
        <xdr:cNvCxnSpPr/>
      </xdr:nvCxnSpPr>
      <xdr:spPr>
        <a:xfrm flipV="1">
          <a:off x="16318864" y="577786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150512</xdr:rowOff>
    </xdr:from>
    <xdr:ext cx="405111" cy="259045"/>
    <xdr:sp macro="" textlink="">
      <xdr:nvSpPr>
        <xdr:cNvPr id="351" name="【認定こども園・幼稚園・保育所】&#10;有形固定資産減価償却率最小値テキスト"/>
        <xdr:cNvSpPr txBox="1"/>
      </xdr:nvSpPr>
      <xdr:spPr>
        <a:xfrm>
          <a:off x="16357600"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146685</xdr:rowOff>
    </xdr:from>
    <xdr:to>
      <xdr:col>86</xdr:col>
      <xdr:colOff>25400</xdr:colOff>
      <xdr:row>41</xdr:row>
      <xdr:rowOff>146685</xdr:rowOff>
    </xdr:to>
    <xdr:cxnSp macro="">
      <xdr:nvCxnSpPr>
        <xdr:cNvPr id="352" name="直線コネクタ 351"/>
        <xdr:cNvCxnSpPr/>
      </xdr:nvCxnSpPr>
      <xdr:spPr>
        <a:xfrm>
          <a:off x="16230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66692</xdr:rowOff>
    </xdr:from>
    <xdr:ext cx="405111" cy="259045"/>
    <xdr:sp macro="" textlink="">
      <xdr:nvSpPr>
        <xdr:cNvPr id="353" name="【認定こども園・幼稚園・保育所】&#10;有形固定資産減価償却率最大値テキスト"/>
        <xdr:cNvSpPr txBox="1"/>
      </xdr:nvSpPr>
      <xdr:spPr>
        <a:xfrm>
          <a:off x="1635760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120015</xdr:rowOff>
    </xdr:from>
    <xdr:to>
      <xdr:col>86</xdr:col>
      <xdr:colOff>25400</xdr:colOff>
      <xdr:row>33</xdr:row>
      <xdr:rowOff>120015</xdr:rowOff>
    </xdr:to>
    <xdr:cxnSp macro="">
      <xdr:nvCxnSpPr>
        <xdr:cNvPr id="354" name="直線コネクタ 353"/>
        <xdr:cNvCxnSpPr/>
      </xdr:nvCxnSpPr>
      <xdr:spPr>
        <a:xfrm>
          <a:off x="16230600" y="577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355" name="【認定こども園・幼稚園・保育所】&#10;有形固定資産減価償却率平均値テキスト"/>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56" name="フローチャート: 判断 355"/>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357" name="フローチャート: 判断 356"/>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97790</xdr:rowOff>
    </xdr:from>
    <xdr:to>
      <xdr:col>76</xdr:col>
      <xdr:colOff>165100</xdr:colOff>
      <xdr:row>37</xdr:row>
      <xdr:rowOff>27940</xdr:rowOff>
    </xdr:to>
    <xdr:sp macro="" textlink="">
      <xdr:nvSpPr>
        <xdr:cNvPr id="358" name="フローチャート: 判断 357"/>
        <xdr:cNvSpPr/>
      </xdr:nvSpPr>
      <xdr:spPr>
        <a:xfrm>
          <a:off x="14541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364" name="楕円 363"/>
        <xdr:cNvSpPr/>
      </xdr:nvSpPr>
      <xdr:spPr>
        <a:xfrm>
          <a:off x="16268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93997</xdr:rowOff>
    </xdr:from>
    <xdr:ext cx="405111" cy="259045"/>
    <xdr:sp macro="" textlink="">
      <xdr:nvSpPr>
        <xdr:cNvPr id="365" name="【認定こども園・幼稚園・保育所】&#10;有形固定資産減価償却率該当値テキスト"/>
        <xdr:cNvSpPr txBox="1"/>
      </xdr:nvSpPr>
      <xdr:spPr>
        <a:xfrm>
          <a:off x="163576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25400</xdr:rowOff>
    </xdr:from>
    <xdr:to>
      <xdr:col>81</xdr:col>
      <xdr:colOff>101600</xdr:colOff>
      <xdr:row>34</xdr:row>
      <xdr:rowOff>127000</xdr:rowOff>
    </xdr:to>
    <xdr:sp macro="" textlink="">
      <xdr:nvSpPr>
        <xdr:cNvPr id="366" name="楕円 365"/>
        <xdr:cNvSpPr/>
      </xdr:nvSpPr>
      <xdr:spPr>
        <a:xfrm>
          <a:off x="15430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76200</xdr:rowOff>
    </xdr:from>
    <xdr:to>
      <xdr:col>85</xdr:col>
      <xdr:colOff>127000</xdr:colOff>
      <xdr:row>37</xdr:row>
      <xdr:rowOff>121920</xdr:rowOff>
    </xdr:to>
    <xdr:cxnSp macro="">
      <xdr:nvCxnSpPr>
        <xdr:cNvPr id="367" name="直線コネクタ 366"/>
        <xdr:cNvCxnSpPr/>
      </xdr:nvCxnSpPr>
      <xdr:spPr>
        <a:xfrm>
          <a:off x="15481300" y="5905500"/>
          <a:ext cx="83820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55880</xdr:rowOff>
    </xdr:from>
    <xdr:to>
      <xdr:col>76</xdr:col>
      <xdr:colOff>165100</xdr:colOff>
      <xdr:row>34</xdr:row>
      <xdr:rowOff>157480</xdr:rowOff>
    </xdr:to>
    <xdr:sp macro="" textlink="">
      <xdr:nvSpPr>
        <xdr:cNvPr id="368" name="楕円 367"/>
        <xdr:cNvSpPr/>
      </xdr:nvSpPr>
      <xdr:spPr>
        <a:xfrm>
          <a:off x="145415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76200</xdr:rowOff>
    </xdr:from>
    <xdr:to>
      <xdr:col>81</xdr:col>
      <xdr:colOff>50800</xdr:colOff>
      <xdr:row>34</xdr:row>
      <xdr:rowOff>106680</xdr:rowOff>
    </xdr:to>
    <xdr:cxnSp macro="">
      <xdr:nvCxnSpPr>
        <xdr:cNvPr id="369" name="直線コネクタ 368"/>
        <xdr:cNvCxnSpPr/>
      </xdr:nvCxnSpPr>
      <xdr:spPr>
        <a:xfrm flipV="1">
          <a:off x="14592300" y="5905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1922</xdr:rowOff>
    </xdr:from>
    <xdr:ext cx="405111" cy="259045"/>
    <xdr:sp macro="" textlink="">
      <xdr:nvSpPr>
        <xdr:cNvPr id="370" name="n_1aveValue【認定こども園・幼稚園・保育所】&#10;有形固定資産減価償却率"/>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19067</xdr:rowOff>
    </xdr:from>
    <xdr:ext cx="405111" cy="259045"/>
    <xdr:sp macro="" textlink="">
      <xdr:nvSpPr>
        <xdr:cNvPr id="371" name="n_2aveValue【認定こども園・幼稚園・保育所】&#10;有形固定資産減価償却率"/>
        <xdr:cNvSpPr txBox="1"/>
      </xdr:nvSpPr>
      <xdr:spPr>
        <a:xfrm>
          <a:off x="143897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143527</xdr:rowOff>
    </xdr:from>
    <xdr:ext cx="405111" cy="259045"/>
    <xdr:sp macro="" textlink="">
      <xdr:nvSpPr>
        <xdr:cNvPr id="372" name="n_1mainValue【認定こども園・幼稚園・保育所】&#10;有形固定資産減価償却率"/>
        <xdr:cNvSpPr txBox="1"/>
      </xdr:nvSpPr>
      <xdr:spPr>
        <a:xfrm>
          <a:off x="152660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2557</xdr:rowOff>
    </xdr:from>
    <xdr:ext cx="405111" cy="259045"/>
    <xdr:sp macro="" textlink="">
      <xdr:nvSpPr>
        <xdr:cNvPr id="373" name="n_2mainValue【認定こども園・幼稚園・保育所】&#10;有形固定資産減価償却率"/>
        <xdr:cNvSpPr txBox="1"/>
      </xdr:nvSpPr>
      <xdr:spPr>
        <a:xfrm>
          <a:off x="14389744"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4" name="直線コネクタ 38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5" name="テキスト ボックス 38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6" name="直線コネクタ 38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7" name="テキスト ボックス 38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8" name="直線コネクタ 38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9" name="テキスト ボックス 38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0" name="直線コネクタ 38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1" name="テキスト ボックス 39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3" name="テキスト ボックス 39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83058</xdr:rowOff>
    </xdr:to>
    <xdr:cxnSp macro="">
      <xdr:nvCxnSpPr>
        <xdr:cNvPr id="395" name="直線コネクタ 394"/>
        <xdr:cNvCxnSpPr/>
      </xdr:nvCxnSpPr>
      <xdr:spPr>
        <a:xfrm flipV="1">
          <a:off x="22160864" y="58826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396" name="【認定こども園・幼稚園・保育所】&#10;一人当たり面積最小値テキスト"/>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397" name="直線コネクタ 396"/>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398"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399" name="直線コネクタ 398"/>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134129</xdr:rowOff>
    </xdr:from>
    <xdr:ext cx="469744" cy="259045"/>
    <xdr:sp macro="" textlink="">
      <xdr:nvSpPr>
        <xdr:cNvPr id="400" name="【認定こども園・幼稚園・保育所】&#10;一人当たり面積平均値テキスト"/>
        <xdr:cNvSpPr txBox="1"/>
      </xdr:nvSpPr>
      <xdr:spPr>
        <a:xfrm>
          <a:off x="22199600" y="682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155702</xdr:rowOff>
    </xdr:from>
    <xdr:to>
      <xdr:col>116</xdr:col>
      <xdr:colOff>114300</xdr:colOff>
      <xdr:row>40</xdr:row>
      <xdr:rowOff>85852</xdr:rowOff>
    </xdr:to>
    <xdr:sp macro="" textlink="">
      <xdr:nvSpPr>
        <xdr:cNvPr id="401" name="フローチャート: 判断 400"/>
        <xdr:cNvSpPr/>
      </xdr:nvSpPr>
      <xdr:spPr>
        <a:xfrm>
          <a:off x="221107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123698</xdr:rowOff>
    </xdr:from>
    <xdr:to>
      <xdr:col>112</xdr:col>
      <xdr:colOff>38100</xdr:colOff>
      <xdr:row>40</xdr:row>
      <xdr:rowOff>53848</xdr:rowOff>
    </xdr:to>
    <xdr:sp macro="" textlink="">
      <xdr:nvSpPr>
        <xdr:cNvPr id="402" name="フローチャート: 判断 401"/>
        <xdr:cNvSpPr/>
      </xdr:nvSpPr>
      <xdr:spPr>
        <a:xfrm>
          <a:off x="21272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155702</xdr:rowOff>
    </xdr:from>
    <xdr:to>
      <xdr:col>107</xdr:col>
      <xdr:colOff>101600</xdr:colOff>
      <xdr:row>40</xdr:row>
      <xdr:rowOff>85852</xdr:rowOff>
    </xdr:to>
    <xdr:sp macro="" textlink="">
      <xdr:nvSpPr>
        <xdr:cNvPr id="403" name="フローチャート: 判断 402"/>
        <xdr:cNvSpPr/>
      </xdr:nvSpPr>
      <xdr:spPr>
        <a:xfrm>
          <a:off x="203835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4" name="テキスト ボックス 4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5" name="テキスト ボックス 4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6" name="テキスト ボックス 4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7" name="テキスト ボックス 4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8" name="テキスト ボックス 4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96266</xdr:rowOff>
    </xdr:from>
    <xdr:to>
      <xdr:col>116</xdr:col>
      <xdr:colOff>114300</xdr:colOff>
      <xdr:row>40</xdr:row>
      <xdr:rowOff>26416</xdr:rowOff>
    </xdr:to>
    <xdr:sp macro="" textlink="">
      <xdr:nvSpPr>
        <xdr:cNvPr id="409" name="楕円 408"/>
        <xdr:cNvSpPr/>
      </xdr:nvSpPr>
      <xdr:spPr>
        <a:xfrm>
          <a:off x="221107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119143</xdr:rowOff>
    </xdr:from>
    <xdr:ext cx="469744" cy="259045"/>
    <xdr:sp macro="" textlink="">
      <xdr:nvSpPr>
        <xdr:cNvPr id="410" name="【認定こども園・幼稚園・保育所】&#10;一人当たり面積該当値テキスト"/>
        <xdr:cNvSpPr txBox="1"/>
      </xdr:nvSpPr>
      <xdr:spPr>
        <a:xfrm>
          <a:off x="22199600"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123698</xdr:rowOff>
    </xdr:from>
    <xdr:to>
      <xdr:col>112</xdr:col>
      <xdr:colOff>38100</xdr:colOff>
      <xdr:row>40</xdr:row>
      <xdr:rowOff>53848</xdr:rowOff>
    </xdr:to>
    <xdr:sp macro="" textlink="">
      <xdr:nvSpPr>
        <xdr:cNvPr id="411" name="楕円 410"/>
        <xdr:cNvSpPr/>
      </xdr:nvSpPr>
      <xdr:spPr>
        <a:xfrm>
          <a:off x="21272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147066</xdr:rowOff>
    </xdr:from>
    <xdr:to>
      <xdr:col>116</xdr:col>
      <xdr:colOff>63500</xdr:colOff>
      <xdr:row>40</xdr:row>
      <xdr:rowOff>3048</xdr:rowOff>
    </xdr:to>
    <xdr:cxnSp macro="">
      <xdr:nvCxnSpPr>
        <xdr:cNvPr id="412" name="直線コネクタ 411"/>
        <xdr:cNvCxnSpPr/>
      </xdr:nvCxnSpPr>
      <xdr:spPr>
        <a:xfrm flipV="1">
          <a:off x="21323300" y="68336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141986</xdr:rowOff>
    </xdr:from>
    <xdr:to>
      <xdr:col>107</xdr:col>
      <xdr:colOff>101600</xdr:colOff>
      <xdr:row>40</xdr:row>
      <xdr:rowOff>72136</xdr:rowOff>
    </xdr:to>
    <xdr:sp macro="" textlink="">
      <xdr:nvSpPr>
        <xdr:cNvPr id="413" name="楕円 412"/>
        <xdr:cNvSpPr/>
      </xdr:nvSpPr>
      <xdr:spPr>
        <a:xfrm>
          <a:off x="20383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xdr:rowOff>
    </xdr:from>
    <xdr:to>
      <xdr:col>111</xdr:col>
      <xdr:colOff>177800</xdr:colOff>
      <xdr:row>40</xdr:row>
      <xdr:rowOff>21336</xdr:rowOff>
    </xdr:to>
    <xdr:cxnSp macro="">
      <xdr:nvCxnSpPr>
        <xdr:cNvPr id="414" name="直線コネクタ 413"/>
        <xdr:cNvCxnSpPr/>
      </xdr:nvCxnSpPr>
      <xdr:spPr>
        <a:xfrm flipV="1">
          <a:off x="20434300" y="6861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44975</xdr:rowOff>
    </xdr:from>
    <xdr:ext cx="469744" cy="259045"/>
    <xdr:sp macro="" textlink="">
      <xdr:nvSpPr>
        <xdr:cNvPr id="415" name="n_1aveValue【認定こども園・幼稚園・保育所】&#10;一人当たり面積"/>
        <xdr:cNvSpPr txBox="1"/>
      </xdr:nvSpPr>
      <xdr:spPr>
        <a:xfrm>
          <a:off x="210757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76979</xdr:rowOff>
    </xdr:from>
    <xdr:ext cx="469744" cy="259045"/>
    <xdr:sp macro="" textlink="">
      <xdr:nvSpPr>
        <xdr:cNvPr id="416" name="n_2aveValue【認定こども園・幼稚園・保育所】&#10;一人当たり面積"/>
        <xdr:cNvSpPr txBox="1"/>
      </xdr:nvSpPr>
      <xdr:spPr>
        <a:xfrm>
          <a:off x="20199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70375</xdr:rowOff>
    </xdr:from>
    <xdr:ext cx="469744" cy="259045"/>
    <xdr:sp macro="" textlink="">
      <xdr:nvSpPr>
        <xdr:cNvPr id="417" name="n_1mainValue【認定こども園・幼稚園・保育所】&#10;一人当たり面積"/>
        <xdr:cNvSpPr txBox="1"/>
      </xdr:nvSpPr>
      <xdr:spPr>
        <a:xfrm>
          <a:off x="210757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88663</xdr:rowOff>
    </xdr:from>
    <xdr:ext cx="469744" cy="259045"/>
    <xdr:sp macro="" textlink="">
      <xdr:nvSpPr>
        <xdr:cNvPr id="418" name="n_2mainValue【認定こども園・幼稚園・保育所】&#10;一人当たり面積"/>
        <xdr:cNvSpPr txBox="1"/>
      </xdr:nvSpPr>
      <xdr:spPr>
        <a:xfrm>
          <a:off x="201994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9" name="テキスト ボックス 42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1" name="テキスト ボックス 43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9" name="テキスト ボックス 43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1" name="テキスト ボックス 44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64</xdr:row>
      <xdr:rowOff>95250</xdr:rowOff>
    </xdr:to>
    <xdr:cxnSp macro="">
      <xdr:nvCxnSpPr>
        <xdr:cNvPr id="443" name="直線コネクタ 442"/>
        <xdr:cNvCxnSpPr/>
      </xdr:nvCxnSpPr>
      <xdr:spPr>
        <a:xfrm flipV="1">
          <a:off x="16318864" y="97155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444" name="【学校施設】&#10;有形固定資産減価償却率最小値テキスト"/>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445" name="直線コネクタ 444"/>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446" name="【学校施設】&#10;有形固定資産減価償却率最大値テキスト"/>
        <xdr:cNvSpPr txBox="1"/>
      </xdr:nvSpPr>
      <xdr:spPr>
        <a:xfrm>
          <a:off x="16357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447" name="直線コネクタ 446"/>
        <xdr:cNvCxnSpPr/>
      </xdr:nvCxnSpPr>
      <xdr:spPr>
        <a:xfrm>
          <a:off x="16230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102887</xdr:rowOff>
    </xdr:from>
    <xdr:ext cx="405111" cy="259045"/>
    <xdr:sp macro="" textlink="">
      <xdr:nvSpPr>
        <xdr:cNvPr id="448" name="【学校施設】&#10;有形固定資産減価償却率平均値テキスト"/>
        <xdr:cNvSpPr txBox="1"/>
      </xdr:nvSpPr>
      <xdr:spPr>
        <a:xfrm>
          <a:off x="16357600" y="1004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124460</xdr:rowOff>
    </xdr:from>
    <xdr:to>
      <xdr:col>85</xdr:col>
      <xdr:colOff>177800</xdr:colOff>
      <xdr:row>59</xdr:row>
      <xdr:rowOff>54610</xdr:rowOff>
    </xdr:to>
    <xdr:sp macro="" textlink="">
      <xdr:nvSpPr>
        <xdr:cNvPr id="449" name="フローチャート: 判断 448"/>
        <xdr:cNvSpPr/>
      </xdr:nvSpPr>
      <xdr:spPr>
        <a:xfrm>
          <a:off x="162687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113030</xdr:rowOff>
    </xdr:from>
    <xdr:to>
      <xdr:col>81</xdr:col>
      <xdr:colOff>101600</xdr:colOff>
      <xdr:row>59</xdr:row>
      <xdr:rowOff>43180</xdr:rowOff>
    </xdr:to>
    <xdr:sp macro="" textlink="">
      <xdr:nvSpPr>
        <xdr:cNvPr id="450" name="フローチャート: 判断 449"/>
        <xdr:cNvSpPr/>
      </xdr:nvSpPr>
      <xdr:spPr>
        <a:xfrm>
          <a:off x="15430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55880</xdr:rowOff>
    </xdr:from>
    <xdr:to>
      <xdr:col>76</xdr:col>
      <xdr:colOff>165100</xdr:colOff>
      <xdr:row>59</xdr:row>
      <xdr:rowOff>157480</xdr:rowOff>
    </xdr:to>
    <xdr:sp macro="" textlink="">
      <xdr:nvSpPr>
        <xdr:cNvPr id="451" name="フローチャート: 判断 450"/>
        <xdr:cNvSpPr/>
      </xdr:nvSpPr>
      <xdr:spPr>
        <a:xfrm>
          <a:off x="14541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135890</xdr:rowOff>
    </xdr:from>
    <xdr:to>
      <xdr:col>85</xdr:col>
      <xdr:colOff>177800</xdr:colOff>
      <xdr:row>58</xdr:row>
      <xdr:rowOff>66040</xdr:rowOff>
    </xdr:to>
    <xdr:sp macro="" textlink="">
      <xdr:nvSpPr>
        <xdr:cNvPr id="457" name="楕円 456"/>
        <xdr:cNvSpPr/>
      </xdr:nvSpPr>
      <xdr:spPr>
        <a:xfrm>
          <a:off x="162687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158767</xdr:rowOff>
    </xdr:from>
    <xdr:ext cx="405111" cy="259045"/>
    <xdr:sp macro="" textlink="">
      <xdr:nvSpPr>
        <xdr:cNvPr id="458" name="【学校施設】&#10;有形固定資産減価償却率該当値テキスト"/>
        <xdr:cNvSpPr txBox="1"/>
      </xdr:nvSpPr>
      <xdr:spPr>
        <a:xfrm>
          <a:off x="16357600"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143510</xdr:rowOff>
    </xdr:from>
    <xdr:to>
      <xdr:col>81</xdr:col>
      <xdr:colOff>101600</xdr:colOff>
      <xdr:row>57</xdr:row>
      <xdr:rowOff>73660</xdr:rowOff>
    </xdr:to>
    <xdr:sp macro="" textlink="">
      <xdr:nvSpPr>
        <xdr:cNvPr id="459" name="楕円 458"/>
        <xdr:cNvSpPr/>
      </xdr:nvSpPr>
      <xdr:spPr>
        <a:xfrm>
          <a:off x="15430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22860</xdr:rowOff>
    </xdr:from>
    <xdr:to>
      <xdr:col>85</xdr:col>
      <xdr:colOff>127000</xdr:colOff>
      <xdr:row>58</xdr:row>
      <xdr:rowOff>15240</xdr:rowOff>
    </xdr:to>
    <xdr:cxnSp macro="">
      <xdr:nvCxnSpPr>
        <xdr:cNvPr id="460" name="直線コネクタ 459"/>
        <xdr:cNvCxnSpPr/>
      </xdr:nvCxnSpPr>
      <xdr:spPr>
        <a:xfrm>
          <a:off x="15481300" y="979551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6350</xdr:rowOff>
    </xdr:from>
    <xdr:to>
      <xdr:col>76</xdr:col>
      <xdr:colOff>165100</xdr:colOff>
      <xdr:row>57</xdr:row>
      <xdr:rowOff>107950</xdr:rowOff>
    </xdr:to>
    <xdr:sp macro="" textlink="">
      <xdr:nvSpPr>
        <xdr:cNvPr id="461" name="楕円 460"/>
        <xdr:cNvSpPr/>
      </xdr:nvSpPr>
      <xdr:spPr>
        <a:xfrm>
          <a:off x="14541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22860</xdr:rowOff>
    </xdr:from>
    <xdr:to>
      <xdr:col>81</xdr:col>
      <xdr:colOff>50800</xdr:colOff>
      <xdr:row>57</xdr:row>
      <xdr:rowOff>57150</xdr:rowOff>
    </xdr:to>
    <xdr:cxnSp macro="">
      <xdr:nvCxnSpPr>
        <xdr:cNvPr id="462" name="直線コネクタ 461"/>
        <xdr:cNvCxnSpPr/>
      </xdr:nvCxnSpPr>
      <xdr:spPr>
        <a:xfrm flipV="1">
          <a:off x="14592300" y="97955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34307</xdr:rowOff>
    </xdr:from>
    <xdr:ext cx="405111" cy="259045"/>
    <xdr:sp macro="" textlink="">
      <xdr:nvSpPr>
        <xdr:cNvPr id="463" name="n_1aveValue【学校施設】&#10;有形固定資産減価償却率"/>
        <xdr:cNvSpPr txBox="1"/>
      </xdr:nvSpPr>
      <xdr:spPr>
        <a:xfrm>
          <a:off x="15266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148607</xdr:rowOff>
    </xdr:from>
    <xdr:ext cx="405111" cy="259045"/>
    <xdr:sp macro="" textlink="">
      <xdr:nvSpPr>
        <xdr:cNvPr id="464" name="n_2aveValue【学校施設】&#10;有形固定資産減価償却率"/>
        <xdr:cNvSpPr txBox="1"/>
      </xdr:nvSpPr>
      <xdr:spPr>
        <a:xfrm>
          <a:off x="14389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90187</xdr:rowOff>
    </xdr:from>
    <xdr:ext cx="405111" cy="259045"/>
    <xdr:sp macro="" textlink="">
      <xdr:nvSpPr>
        <xdr:cNvPr id="465" name="n_1mainValue【学校施設】&#10;有形固定資産減価償却率"/>
        <xdr:cNvSpPr txBox="1"/>
      </xdr:nvSpPr>
      <xdr:spPr>
        <a:xfrm>
          <a:off x="1526604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124477</xdr:rowOff>
    </xdr:from>
    <xdr:ext cx="405111" cy="259045"/>
    <xdr:sp macro="" textlink="">
      <xdr:nvSpPr>
        <xdr:cNvPr id="466" name="n_2mainValue【学校施設】&#10;有形固定資産減価償却率"/>
        <xdr:cNvSpPr txBox="1"/>
      </xdr:nvSpPr>
      <xdr:spPr>
        <a:xfrm>
          <a:off x="14389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8" name="直線コネクタ 4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58979</xdr:rowOff>
    </xdr:from>
    <xdr:to>
      <xdr:col>116</xdr:col>
      <xdr:colOff>62864</xdr:colOff>
      <xdr:row>64</xdr:row>
      <xdr:rowOff>52121</xdr:rowOff>
    </xdr:to>
    <xdr:cxnSp macro="">
      <xdr:nvCxnSpPr>
        <xdr:cNvPr id="489" name="直線コネクタ 488"/>
        <xdr:cNvCxnSpPr/>
      </xdr:nvCxnSpPr>
      <xdr:spPr>
        <a:xfrm flipV="1">
          <a:off x="22160864" y="9488729"/>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55948</xdr:rowOff>
    </xdr:from>
    <xdr:ext cx="469744" cy="259045"/>
    <xdr:sp macro="" textlink="">
      <xdr:nvSpPr>
        <xdr:cNvPr id="490" name="【学校施設】&#10;一人当たり面積最小値テキスト"/>
        <xdr:cNvSpPr txBox="1"/>
      </xdr:nvSpPr>
      <xdr:spPr>
        <a:xfrm>
          <a:off x="22199600" y="1102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52121</xdr:rowOff>
    </xdr:from>
    <xdr:to>
      <xdr:col>116</xdr:col>
      <xdr:colOff>152400</xdr:colOff>
      <xdr:row>64</xdr:row>
      <xdr:rowOff>52121</xdr:rowOff>
    </xdr:to>
    <xdr:cxnSp macro="">
      <xdr:nvCxnSpPr>
        <xdr:cNvPr id="491" name="直線コネクタ 490"/>
        <xdr:cNvCxnSpPr/>
      </xdr:nvCxnSpPr>
      <xdr:spPr>
        <a:xfrm>
          <a:off x="22072600" y="110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5656</xdr:rowOff>
    </xdr:from>
    <xdr:ext cx="469744" cy="259045"/>
    <xdr:sp macro="" textlink="">
      <xdr:nvSpPr>
        <xdr:cNvPr id="492" name="【学校施設】&#10;一人当たり面積最大値テキスト"/>
        <xdr:cNvSpPr txBox="1"/>
      </xdr:nvSpPr>
      <xdr:spPr>
        <a:xfrm>
          <a:off x="22199600" y="926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58979</xdr:rowOff>
    </xdr:from>
    <xdr:to>
      <xdr:col>116</xdr:col>
      <xdr:colOff>152400</xdr:colOff>
      <xdr:row>55</xdr:row>
      <xdr:rowOff>58979</xdr:rowOff>
    </xdr:to>
    <xdr:cxnSp macro="">
      <xdr:nvCxnSpPr>
        <xdr:cNvPr id="493" name="直線コネクタ 492"/>
        <xdr:cNvCxnSpPr/>
      </xdr:nvCxnSpPr>
      <xdr:spPr>
        <a:xfrm>
          <a:off x="22072600" y="948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1338</xdr:rowOff>
    </xdr:from>
    <xdr:ext cx="469744" cy="259045"/>
    <xdr:sp macro="" textlink="">
      <xdr:nvSpPr>
        <xdr:cNvPr id="494" name="【学校施設】&#10;一人当たり面積平均値テキスト"/>
        <xdr:cNvSpPr txBox="1"/>
      </xdr:nvSpPr>
      <xdr:spPr>
        <a:xfrm>
          <a:off x="22199600" y="10631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149911</xdr:rowOff>
    </xdr:from>
    <xdr:to>
      <xdr:col>116</xdr:col>
      <xdr:colOff>114300</xdr:colOff>
      <xdr:row>63</xdr:row>
      <xdr:rowOff>80061</xdr:rowOff>
    </xdr:to>
    <xdr:sp macro="" textlink="">
      <xdr:nvSpPr>
        <xdr:cNvPr id="495" name="フローチャート: 判断 494"/>
        <xdr:cNvSpPr/>
      </xdr:nvSpPr>
      <xdr:spPr>
        <a:xfrm>
          <a:off x="22110700" y="1077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5435</xdr:rowOff>
    </xdr:from>
    <xdr:to>
      <xdr:col>112</xdr:col>
      <xdr:colOff>38100</xdr:colOff>
      <xdr:row>63</xdr:row>
      <xdr:rowOff>107035</xdr:rowOff>
    </xdr:to>
    <xdr:sp macro="" textlink="">
      <xdr:nvSpPr>
        <xdr:cNvPr id="496" name="フローチャート: 判断 495"/>
        <xdr:cNvSpPr/>
      </xdr:nvSpPr>
      <xdr:spPr>
        <a:xfrm>
          <a:off x="21272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52527</xdr:rowOff>
    </xdr:from>
    <xdr:to>
      <xdr:col>107</xdr:col>
      <xdr:colOff>101600</xdr:colOff>
      <xdr:row>63</xdr:row>
      <xdr:rowOff>154127</xdr:rowOff>
    </xdr:to>
    <xdr:sp macro="" textlink="">
      <xdr:nvSpPr>
        <xdr:cNvPr id="497" name="フローチャート: 判断 496"/>
        <xdr:cNvSpPr/>
      </xdr:nvSpPr>
      <xdr:spPr>
        <a:xfrm>
          <a:off x="20383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63957</xdr:rowOff>
    </xdr:from>
    <xdr:to>
      <xdr:col>116</xdr:col>
      <xdr:colOff>114300</xdr:colOff>
      <xdr:row>63</xdr:row>
      <xdr:rowOff>165557</xdr:rowOff>
    </xdr:to>
    <xdr:sp macro="" textlink="">
      <xdr:nvSpPr>
        <xdr:cNvPr id="503" name="楕円 502"/>
        <xdr:cNvSpPr/>
      </xdr:nvSpPr>
      <xdr:spPr>
        <a:xfrm>
          <a:off x="22110700" y="1086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150334</xdr:rowOff>
    </xdr:from>
    <xdr:ext cx="469744" cy="259045"/>
    <xdr:sp macro="" textlink="">
      <xdr:nvSpPr>
        <xdr:cNvPr id="504" name="【学校施設】&#10;一人当たり面積該当値テキスト"/>
        <xdr:cNvSpPr txBox="1"/>
      </xdr:nvSpPr>
      <xdr:spPr>
        <a:xfrm>
          <a:off x="22199600" y="1078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61214</xdr:rowOff>
    </xdr:from>
    <xdr:to>
      <xdr:col>112</xdr:col>
      <xdr:colOff>38100</xdr:colOff>
      <xdr:row>63</xdr:row>
      <xdr:rowOff>162814</xdr:rowOff>
    </xdr:to>
    <xdr:sp macro="" textlink="">
      <xdr:nvSpPr>
        <xdr:cNvPr id="505" name="楕円 504"/>
        <xdr:cNvSpPr/>
      </xdr:nvSpPr>
      <xdr:spPr>
        <a:xfrm>
          <a:off x="21272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112014</xdr:rowOff>
    </xdr:from>
    <xdr:to>
      <xdr:col>116</xdr:col>
      <xdr:colOff>63500</xdr:colOff>
      <xdr:row>63</xdr:row>
      <xdr:rowOff>114757</xdr:rowOff>
    </xdr:to>
    <xdr:cxnSp macro="">
      <xdr:nvCxnSpPr>
        <xdr:cNvPr id="506" name="直線コネクタ 505"/>
        <xdr:cNvCxnSpPr/>
      </xdr:nvCxnSpPr>
      <xdr:spPr>
        <a:xfrm>
          <a:off x="21323300" y="10913364"/>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63043</xdr:rowOff>
    </xdr:from>
    <xdr:to>
      <xdr:col>107</xdr:col>
      <xdr:colOff>101600</xdr:colOff>
      <xdr:row>63</xdr:row>
      <xdr:rowOff>164643</xdr:rowOff>
    </xdr:to>
    <xdr:sp macro="" textlink="">
      <xdr:nvSpPr>
        <xdr:cNvPr id="507" name="楕円 506"/>
        <xdr:cNvSpPr/>
      </xdr:nvSpPr>
      <xdr:spPr>
        <a:xfrm>
          <a:off x="20383500" y="1086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112014</xdr:rowOff>
    </xdr:from>
    <xdr:to>
      <xdr:col>111</xdr:col>
      <xdr:colOff>177800</xdr:colOff>
      <xdr:row>63</xdr:row>
      <xdr:rowOff>113843</xdr:rowOff>
    </xdr:to>
    <xdr:cxnSp macro="">
      <xdr:nvCxnSpPr>
        <xdr:cNvPr id="508" name="直線コネクタ 507"/>
        <xdr:cNvCxnSpPr/>
      </xdr:nvCxnSpPr>
      <xdr:spPr>
        <a:xfrm flipV="1">
          <a:off x="20434300" y="1091336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123562</xdr:rowOff>
    </xdr:from>
    <xdr:ext cx="469744" cy="259045"/>
    <xdr:sp macro="" textlink="">
      <xdr:nvSpPr>
        <xdr:cNvPr id="509" name="n_1aveValue【学校施設】&#10;一人当たり面積"/>
        <xdr:cNvSpPr txBox="1"/>
      </xdr:nvSpPr>
      <xdr:spPr>
        <a:xfrm>
          <a:off x="210757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170654</xdr:rowOff>
    </xdr:from>
    <xdr:ext cx="469744" cy="259045"/>
    <xdr:sp macro="" textlink="">
      <xdr:nvSpPr>
        <xdr:cNvPr id="510" name="n_2aveValue【学校施設】&#10;一人当たり面積"/>
        <xdr:cNvSpPr txBox="1"/>
      </xdr:nvSpPr>
      <xdr:spPr>
        <a:xfrm>
          <a:off x="20199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153941</xdr:rowOff>
    </xdr:from>
    <xdr:ext cx="469744" cy="259045"/>
    <xdr:sp macro="" textlink="">
      <xdr:nvSpPr>
        <xdr:cNvPr id="511" name="n_1mainValue【学校施設】&#10;一人当たり面積"/>
        <xdr:cNvSpPr txBox="1"/>
      </xdr:nvSpPr>
      <xdr:spPr>
        <a:xfrm>
          <a:off x="210757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155770</xdr:rowOff>
    </xdr:from>
    <xdr:ext cx="469744" cy="259045"/>
    <xdr:sp macro="" textlink="">
      <xdr:nvSpPr>
        <xdr:cNvPr id="512" name="n_2mainValue【学校施設】&#10;一人当たり面積"/>
        <xdr:cNvSpPr txBox="1"/>
      </xdr:nvSpPr>
      <xdr:spPr>
        <a:xfrm>
          <a:off x="20199427" y="1095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3" name="正方形/長方形 5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4" name="正方形/長方形 5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5" name="正方形/長方形 5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6" name="正方形/長方形 5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7" name="正方形/長方形 5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8" name="正方形/長方形 5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9" name="正方形/長方形 5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正方形/長方形 5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1" name="テキスト ボックス 5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2" name="直線コネクタ 5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3" name="テキスト ボックス 52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4" name="直線コネクタ 52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5" name="テキスト ボックス 52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6" name="直線コネクタ 52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7" name="テキスト ボックス 52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8" name="直線コネクタ 52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9" name="テキスト ボックス 52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0" name="直線コネクタ 52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1" name="テキスト ボックス 53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2" name="直線コネクタ 53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3" name="テキスト ボックス 53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4" name="直線コネクタ 5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5" name="テキスト ボックス 53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139064</xdr:rowOff>
    </xdr:to>
    <xdr:cxnSp macro="">
      <xdr:nvCxnSpPr>
        <xdr:cNvPr id="537" name="直線コネクタ 536"/>
        <xdr:cNvCxnSpPr/>
      </xdr:nvCxnSpPr>
      <xdr:spPr>
        <a:xfrm flipV="1">
          <a:off x="16318864" y="13335000"/>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142891</xdr:rowOff>
    </xdr:from>
    <xdr:ext cx="405111" cy="259045"/>
    <xdr:sp macro="" textlink="">
      <xdr:nvSpPr>
        <xdr:cNvPr id="538" name="【児童館】&#10;有形固定資産減価償却率最小値テキスト"/>
        <xdr:cNvSpPr txBox="1"/>
      </xdr:nvSpPr>
      <xdr:spPr>
        <a:xfrm>
          <a:off x="16357600" y="1488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139064</xdr:rowOff>
    </xdr:from>
    <xdr:to>
      <xdr:col>86</xdr:col>
      <xdr:colOff>25400</xdr:colOff>
      <xdr:row>86</xdr:row>
      <xdr:rowOff>139064</xdr:rowOff>
    </xdr:to>
    <xdr:cxnSp macro="">
      <xdr:nvCxnSpPr>
        <xdr:cNvPr id="539" name="直線コネクタ 538"/>
        <xdr:cNvCxnSpPr/>
      </xdr:nvCxnSpPr>
      <xdr:spPr>
        <a:xfrm>
          <a:off x="16230600" y="1488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0"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1" name="直線コネクタ 54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19066</xdr:rowOff>
    </xdr:from>
    <xdr:ext cx="405111" cy="259045"/>
    <xdr:sp macro="" textlink="">
      <xdr:nvSpPr>
        <xdr:cNvPr id="542" name="【児童館】&#10;有形固定資産減価償却率平均値テキスト"/>
        <xdr:cNvSpPr txBox="1"/>
      </xdr:nvSpPr>
      <xdr:spPr>
        <a:xfrm>
          <a:off x="16357600" y="14249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40639</xdr:rowOff>
    </xdr:from>
    <xdr:to>
      <xdr:col>85</xdr:col>
      <xdr:colOff>177800</xdr:colOff>
      <xdr:row>83</xdr:row>
      <xdr:rowOff>142239</xdr:rowOff>
    </xdr:to>
    <xdr:sp macro="" textlink="">
      <xdr:nvSpPr>
        <xdr:cNvPr id="543" name="フローチャート: 判断 542"/>
        <xdr:cNvSpPr/>
      </xdr:nvSpPr>
      <xdr:spPr>
        <a:xfrm>
          <a:off x="1626870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107314</xdr:rowOff>
    </xdr:from>
    <xdr:to>
      <xdr:col>81</xdr:col>
      <xdr:colOff>101600</xdr:colOff>
      <xdr:row>84</xdr:row>
      <xdr:rowOff>37464</xdr:rowOff>
    </xdr:to>
    <xdr:sp macro="" textlink="">
      <xdr:nvSpPr>
        <xdr:cNvPr id="544" name="フローチャート: 判断 543"/>
        <xdr:cNvSpPr/>
      </xdr:nvSpPr>
      <xdr:spPr>
        <a:xfrm>
          <a:off x="15430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76836</xdr:rowOff>
    </xdr:from>
    <xdr:to>
      <xdr:col>76</xdr:col>
      <xdr:colOff>165100</xdr:colOff>
      <xdr:row>84</xdr:row>
      <xdr:rowOff>6986</xdr:rowOff>
    </xdr:to>
    <xdr:sp macro="" textlink="">
      <xdr:nvSpPr>
        <xdr:cNvPr id="545" name="フローチャート: 判断 544"/>
        <xdr:cNvSpPr/>
      </xdr:nvSpPr>
      <xdr:spPr>
        <a:xfrm>
          <a:off x="14541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6" name="テキスト ボックス 5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7" name="テキスト ボックス 5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8" name="テキスト ボックス 5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9" name="テキスト ボックス 5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0" name="テキスト ボックス 5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551" name="楕円 550"/>
        <xdr:cNvSpPr/>
      </xdr:nvSpPr>
      <xdr:spPr>
        <a:xfrm>
          <a:off x="16268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44466</xdr:rowOff>
    </xdr:from>
    <xdr:ext cx="405111" cy="259045"/>
    <xdr:sp macro="" textlink="">
      <xdr:nvSpPr>
        <xdr:cNvPr id="552" name="【児童館】&#10;有形固定資産減価償却率該当値テキスト"/>
        <xdr:cNvSpPr txBox="1"/>
      </xdr:nvSpPr>
      <xdr:spPr>
        <a:xfrm>
          <a:off x="16357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59689</xdr:rowOff>
    </xdr:from>
    <xdr:to>
      <xdr:col>81</xdr:col>
      <xdr:colOff>101600</xdr:colOff>
      <xdr:row>81</xdr:row>
      <xdr:rowOff>161289</xdr:rowOff>
    </xdr:to>
    <xdr:sp macro="" textlink="">
      <xdr:nvSpPr>
        <xdr:cNvPr id="553" name="楕円 552"/>
        <xdr:cNvSpPr/>
      </xdr:nvSpPr>
      <xdr:spPr>
        <a:xfrm>
          <a:off x="15430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72389</xdr:rowOff>
    </xdr:from>
    <xdr:to>
      <xdr:col>85</xdr:col>
      <xdr:colOff>127000</xdr:colOff>
      <xdr:row>81</xdr:row>
      <xdr:rowOff>110489</xdr:rowOff>
    </xdr:to>
    <xdr:cxnSp macro="">
      <xdr:nvCxnSpPr>
        <xdr:cNvPr id="554" name="直線コネクタ 553"/>
        <xdr:cNvCxnSpPr/>
      </xdr:nvCxnSpPr>
      <xdr:spPr>
        <a:xfrm flipV="1">
          <a:off x="15481300" y="139598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97789</xdr:rowOff>
    </xdr:from>
    <xdr:to>
      <xdr:col>76</xdr:col>
      <xdr:colOff>165100</xdr:colOff>
      <xdr:row>82</xdr:row>
      <xdr:rowOff>27939</xdr:rowOff>
    </xdr:to>
    <xdr:sp macro="" textlink="">
      <xdr:nvSpPr>
        <xdr:cNvPr id="555" name="楕円 554"/>
        <xdr:cNvSpPr/>
      </xdr:nvSpPr>
      <xdr:spPr>
        <a:xfrm>
          <a:off x="14541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110489</xdr:rowOff>
    </xdr:from>
    <xdr:to>
      <xdr:col>81</xdr:col>
      <xdr:colOff>50800</xdr:colOff>
      <xdr:row>81</xdr:row>
      <xdr:rowOff>148589</xdr:rowOff>
    </xdr:to>
    <xdr:cxnSp macro="">
      <xdr:nvCxnSpPr>
        <xdr:cNvPr id="556" name="直線コネクタ 555"/>
        <xdr:cNvCxnSpPr/>
      </xdr:nvCxnSpPr>
      <xdr:spPr>
        <a:xfrm flipV="1">
          <a:off x="14592300" y="139979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28591</xdr:rowOff>
    </xdr:from>
    <xdr:ext cx="405111" cy="259045"/>
    <xdr:sp macro="" textlink="">
      <xdr:nvSpPr>
        <xdr:cNvPr id="557" name="n_1aveValue【児童館】&#10;有形固定資産減価償却率"/>
        <xdr:cNvSpPr txBox="1"/>
      </xdr:nvSpPr>
      <xdr:spPr>
        <a:xfrm>
          <a:off x="15266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169563</xdr:rowOff>
    </xdr:from>
    <xdr:ext cx="405111" cy="259045"/>
    <xdr:sp macro="" textlink="">
      <xdr:nvSpPr>
        <xdr:cNvPr id="558" name="n_2aveValue【児童館】&#10;有形固定資産減価償却率"/>
        <xdr:cNvSpPr txBox="1"/>
      </xdr:nvSpPr>
      <xdr:spPr>
        <a:xfrm>
          <a:off x="14389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6366</xdr:rowOff>
    </xdr:from>
    <xdr:ext cx="405111" cy="259045"/>
    <xdr:sp macro="" textlink="">
      <xdr:nvSpPr>
        <xdr:cNvPr id="559" name="n_1mainValue【児童館】&#10;有形固定資産減価償却率"/>
        <xdr:cNvSpPr txBox="1"/>
      </xdr:nvSpPr>
      <xdr:spPr>
        <a:xfrm>
          <a:off x="15266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560" name="n_2mainValue【児童館】&#10;有形固定資産減価償却率"/>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1" name="正方形/長方形 56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2" name="正方形/長方形 5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3" name="正方形/長方形 5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4" name="正方形/長方形 5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5" name="正方形/長方形 5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6" name="正方形/長方形 5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7" name="正方形/長方形 5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8" name="正方形/長方形 56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9" name="テキスト ボックス 56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0" name="直線コネクタ 56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1" name="直線コネクタ 57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2" name="テキスト ボックス 57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3" name="直線コネクタ 57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4" name="テキスト ボックス 57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5" name="直線コネクタ 57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6" name="テキスト ボックス 57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7" name="直線コネクタ 57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8" name="テキスト ボックス 57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9" name="直線コネクタ 57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0" name="テキスト ボックス 57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1" name="直線コネクタ 58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2" name="テキスト ボックス 58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584" name="直線コネクタ 583"/>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85"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86" name="直線コネクタ 58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87"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88" name="直線コネクタ 587"/>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589"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590" name="フローチャート: 判断 589"/>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591" name="フローチャート: 判断 590"/>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592" name="フローチャート: 判断 591"/>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3" name="テキスト ボックス 59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4" name="テキスト ボックス 59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5" name="テキスト ボックス 59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6" name="テキスト ボックス 59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7" name="テキスト ボックス 59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598" name="楕円 597"/>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118127</xdr:rowOff>
    </xdr:from>
    <xdr:ext cx="469744" cy="259045"/>
    <xdr:sp macro="" textlink="">
      <xdr:nvSpPr>
        <xdr:cNvPr id="599" name="【児童館】&#10;一人当たり面積該当値テキスト"/>
        <xdr:cNvSpPr txBox="1"/>
      </xdr:nvSpPr>
      <xdr:spPr>
        <a:xfrm>
          <a:off x="22199600"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600" name="楕円 599"/>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601" name="直線コネクタ 600"/>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602" name="楕円 601"/>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19050</xdr:rowOff>
    </xdr:to>
    <xdr:cxnSp macro="">
      <xdr:nvCxnSpPr>
        <xdr:cNvPr id="603" name="直線コネクタ 602"/>
        <xdr:cNvCxnSpPr/>
      </xdr:nvCxnSpPr>
      <xdr:spPr>
        <a:xfrm>
          <a:off x="20434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04"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605" name="n_2aveValue【児童館】&#10;一人当たり面積"/>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606" name="n_1mainValue【児童館】&#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607" name="n_2mainValue【児童館】&#10;一人当たり面積"/>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18" name="テキスト ボックス 61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9" name="直線コネクタ 61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0" name="テキスト ボックス 61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1" name="直線コネクタ 62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2" name="テキスト ボックス 62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3" name="直線コネクタ 62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4" name="テキスト ボックス 62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5" name="直線コネクタ 62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6" name="テキスト ボックス 62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7" name="直線コネクタ 62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28" name="テキスト ボックス 62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9" name="直線コネクタ 6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0" name="テキスト ボックス 62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156211</xdr:rowOff>
    </xdr:to>
    <xdr:cxnSp macro="">
      <xdr:nvCxnSpPr>
        <xdr:cNvPr id="632" name="直線コネクタ 631"/>
        <xdr:cNvCxnSpPr/>
      </xdr:nvCxnSpPr>
      <xdr:spPr>
        <a:xfrm flipV="1">
          <a:off x="16318864" y="17400270"/>
          <a:ext cx="0" cy="110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633"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634" name="直線コネクタ 633"/>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635" name="【公民館】&#10;有形固定資産減価償却率最大値テキスト"/>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636" name="直線コネクタ 635"/>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637" name="【公民館】&#10;有形固定資産減価償却率平均値テキスト"/>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38" name="フローチャート: 判断 637"/>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639" name="フローチャート: 判断 638"/>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95886</xdr:rowOff>
    </xdr:from>
    <xdr:to>
      <xdr:col>76</xdr:col>
      <xdr:colOff>165100</xdr:colOff>
      <xdr:row>105</xdr:row>
      <xdr:rowOff>26036</xdr:rowOff>
    </xdr:to>
    <xdr:sp macro="" textlink="">
      <xdr:nvSpPr>
        <xdr:cNvPr id="640" name="フローチャート: 判断 639"/>
        <xdr:cNvSpPr/>
      </xdr:nvSpPr>
      <xdr:spPr>
        <a:xfrm>
          <a:off x="14541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1" name="テキスト ボックス 64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2" name="テキスト ボックス 64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3" name="テキスト ボックス 64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4" name="テキスト ボックス 64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5" name="テキスト ボックス 64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646" name="楕円 645"/>
        <xdr:cNvSpPr/>
      </xdr:nvSpPr>
      <xdr:spPr>
        <a:xfrm>
          <a:off x="162687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132097</xdr:rowOff>
    </xdr:from>
    <xdr:ext cx="405111" cy="259045"/>
    <xdr:sp macro="" textlink="">
      <xdr:nvSpPr>
        <xdr:cNvPr id="647" name="【公民館】&#10;有形固定資産減価償却率該当値テキスト"/>
        <xdr:cNvSpPr txBox="1"/>
      </xdr:nvSpPr>
      <xdr:spPr>
        <a:xfrm>
          <a:off x="16357600"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147320</xdr:rowOff>
    </xdr:from>
    <xdr:to>
      <xdr:col>81</xdr:col>
      <xdr:colOff>101600</xdr:colOff>
      <xdr:row>104</xdr:row>
      <xdr:rowOff>77470</xdr:rowOff>
    </xdr:to>
    <xdr:sp macro="" textlink="">
      <xdr:nvSpPr>
        <xdr:cNvPr id="648" name="楕円 647"/>
        <xdr:cNvSpPr/>
      </xdr:nvSpPr>
      <xdr:spPr>
        <a:xfrm>
          <a:off x="15430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160020</xdr:rowOff>
    </xdr:from>
    <xdr:to>
      <xdr:col>85</xdr:col>
      <xdr:colOff>127000</xdr:colOff>
      <xdr:row>104</xdr:row>
      <xdr:rowOff>26670</xdr:rowOff>
    </xdr:to>
    <xdr:cxnSp macro="">
      <xdr:nvCxnSpPr>
        <xdr:cNvPr id="649" name="直線コネクタ 648"/>
        <xdr:cNvCxnSpPr/>
      </xdr:nvCxnSpPr>
      <xdr:spPr>
        <a:xfrm flipV="1">
          <a:off x="15481300" y="178193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50" name="楕円 649"/>
        <xdr:cNvSpPr/>
      </xdr:nvSpPr>
      <xdr:spPr>
        <a:xfrm>
          <a:off x="14541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26670</xdr:rowOff>
    </xdr:from>
    <xdr:to>
      <xdr:col>81</xdr:col>
      <xdr:colOff>50800</xdr:colOff>
      <xdr:row>104</xdr:row>
      <xdr:rowOff>64770</xdr:rowOff>
    </xdr:to>
    <xdr:cxnSp macro="">
      <xdr:nvCxnSpPr>
        <xdr:cNvPr id="651" name="直線コネクタ 650"/>
        <xdr:cNvCxnSpPr/>
      </xdr:nvCxnSpPr>
      <xdr:spPr>
        <a:xfrm flipV="1">
          <a:off x="14592300" y="17857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652" name="n_1aveValue【公民館】&#10;有形固定資産減価償却率"/>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17163</xdr:rowOff>
    </xdr:from>
    <xdr:ext cx="405111" cy="259045"/>
    <xdr:sp macro="" textlink="">
      <xdr:nvSpPr>
        <xdr:cNvPr id="653" name="n_2aveValue【公民館】&#10;有形固定資産減価償却率"/>
        <xdr:cNvSpPr txBox="1"/>
      </xdr:nvSpPr>
      <xdr:spPr>
        <a:xfrm>
          <a:off x="143897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93997</xdr:rowOff>
    </xdr:from>
    <xdr:ext cx="405111" cy="259045"/>
    <xdr:sp macro="" textlink="">
      <xdr:nvSpPr>
        <xdr:cNvPr id="654" name="n_1mainValue【公民館】&#10;有形固定資産減価償却率"/>
        <xdr:cNvSpPr txBox="1"/>
      </xdr:nvSpPr>
      <xdr:spPr>
        <a:xfrm>
          <a:off x="15266044"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55" name="n_2mainValue【公民館】&#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4" name="テキスト ボックス 6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6" name="直線コネクタ 66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7" name="テキスト ボックス 66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8" name="直線コネクタ 66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9" name="テキスト ボックス 66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0" name="直線コネクタ 66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1" name="テキスト ボックス 67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2" name="直線コネクタ 67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3" name="テキスト ボックス 67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4" name="直線コネクタ 67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5" name="テキスト ボックス 67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6" name="直線コネクタ 6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7" name="テキスト ボックス 6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38100</xdr:rowOff>
    </xdr:from>
    <xdr:to>
      <xdr:col>116</xdr:col>
      <xdr:colOff>62864</xdr:colOff>
      <xdr:row>108</xdr:row>
      <xdr:rowOff>133350</xdr:rowOff>
    </xdr:to>
    <xdr:cxnSp macro="">
      <xdr:nvCxnSpPr>
        <xdr:cNvPr id="679" name="直線コネクタ 678"/>
        <xdr:cNvCxnSpPr/>
      </xdr:nvCxnSpPr>
      <xdr:spPr>
        <a:xfrm flipV="1">
          <a:off x="22160864" y="1718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137177</xdr:rowOff>
    </xdr:from>
    <xdr:ext cx="469744" cy="259045"/>
    <xdr:sp macro="" textlink="">
      <xdr:nvSpPr>
        <xdr:cNvPr id="680" name="【公民館】&#10;一人当たり面積最小値テキスト"/>
        <xdr:cNvSpPr txBox="1"/>
      </xdr:nvSpPr>
      <xdr:spPr>
        <a:xfrm>
          <a:off x="22199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133350</xdr:rowOff>
    </xdr:from>
    <xdr:to>
      <xdr:col>116</xdr:col>
      <xdr:colOff>152400</xdr:colOff>
      <xdr:row>108</xdr:row>
      <xdr:rowOff>133350</xdr:rowOff>
    </xdr:to>
    <xdr:cxnSp macro="">
      <xdr:nvCxnSpPr>
        <xdr:cNvPr id="681" name="直線コネクタ 680"/>
        <xdr:cNvCxnSpPr/>
      </xdr:nvCxnSpPr>
      <xdr:spPr>
        <a:xfrm>
          <a:off x="22072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156227</xdr:rowOff>
    </xdr:from>
    <xdr:ext cx="469744" cy="259045"/>
    <xdr:sp macro="" textlink="">
      <xdr:nvSpPr>
        <xdr:cNvPr id="682" name="【公民館】&#10;一人当たり面積最大値テキスト"/>
        <xdr:cNvSpPr txBox="1"/>
      </xdr:nvSpPr>
      <xdr:spPr>
        <a:xfrm>
          <a:off x="22199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38100</xdr:rowOff>
    </xdr:from>
    <xdr:to>
      <xdr:col>116</xdr:col>
      <xdr:colOff>152400</xdr:colOff>
      <xdr:row>100</xdr:row>
      <xdr:rowOff>38100</xdr:rowOff>
    </xdr:to>
    <xdr:cxnSp macro="">
      <xdr:nvCxnSpPr>
        <xdr:cNvPr id="683" name="直線コネクタ 682"/>
        <xdr:cNvCxnSpPr/>
      </xdr:nvCxnSpPr>
      <xdr:spPr>
        <a:xfrm>
          <a:off x="22072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684" name="【公民館】&#10;一人当たり面積平均値テキスト"/>
        <xdr:cNvSpPr txBox="1"/>
      </xdr:nvSpPr>
      <xdr:spPr>
        <a:xfrm>
          <a:off x="22199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685" name="フローチャート: 判断 684"/>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101600</xdr:rowOff>
    </xdr:from>
    <xdr:to>
      <xdr:col>112</xdr:col>
      <xdr:colOff>38100</xdr:colOff>
      <xdr:row>105</xdr:row>
      <xdr:rowOff>31750</xdr:rowOff>
    </xdr:to>
    <xdr:sp macro="" textlink="">
      <xdr:nvSpPr>
        <xdr:cNvPr id="686" name="フローチャート: 判断 685"/>
        <xdr:cNvSpPr/>
      </xdr:nvSpPr>
      <xdr:spPr>
        <a:xfrm>
          <a:off x="21272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687" name="フローチャート: 判断 686"/>
        <xdr:cNvSpPr/>
      </xdr:nvSpPr>
      <xdr:spPr>
        <a:xfrm>
          <a:off x="20383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8" name="テキスト ボックス 6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9" name="テキスト ボックス 6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0" name="テキスト ボックス 6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1" name="テキスト ボックス 6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2" name="テキスト ボックス 6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101600</xdr:rowOff>
    </xdr:from>
    <xdr:to>
      <xdr:col>116</xdr:col>
      <xdr:colOff>114300</xdr:colOff>
      <xdr:row>101</xdr:row>
      <xdr:rowOff>31750</xdr:rowOff>
    </xdr:to>
    <xdr:sp macro="" textlink="">
      <xdr:nvSpPr>
        <xdr:cNvPr id="693" name="楕円 692"/>
        <xdr:cNvSpPr/>
      </xdr:nvSpPr>
      <xdr:spPr>
        <a:xfrm>
          <a:off x="221107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16527</xdr:rowOff>
    </xdr:from>
    <xdr:ext cx="469744" cy="259045"/>
    <xdr:sp macro="" textlink="">
      <xdr:nvSpPr>
        <xdr:cNvPr id="694" name="【公民館】&#10;一人当たり面積該当値テキスト"/>
        <xdr:cNvSpPr txBox="1"/>
      </xdr:nvSpPr>
      <xdr:spPr>
        <a:xfrm>
          <a:off x="22199600" y="1716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101600</xdr:rowOff>
    </xdr:from>
    <xdr:to>
      <xdr:col>112</xdr:col>
      <xdr:colOff>38100</xdr:colOff>
      <xdr:row>101</xdr:row>
      <xdr:rowOff>31750</xdr:rowOff>
    </xdr:to>
    <xdr:sp macro="" textlink="">
      <xdr:nvSpPr>
        <xdr:cNvPr id="695" name="楕円 694"/>
        <xdr:cNvSpPr/>
      </xdr:nvSpPr>
      <xdr:spPr>
        <a:xfrm>
          <a:off x="21272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152400</xdr:rowOff>
    </xdr:from>
    <xdr:to>
      <xdr:col>116</xdr:col>
      <xdr:colOff>63500</xdr:colOff>
      <xdr:row>100</xdr:row>
      <xdr:rowOff>152400</xdr:rowOff>
    </xdr:to>
    <xdr:cxnSp macro="">
      <xdr:nvCxnSpPr>
        <xdr:cNvPr id="696" name="直線コネクタ 695"/>
        <xdr:cNvCxnSpPr/>
      </xdr:nvCxnSpPr>
      <xdr:spPr>
        <a:xfrm>
          <a:off x="21323300" y="1729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101600</xdr:rowOff>
    </xdr:from>
    <xdr:to>
      <xdr:col>107</xdr:col>
      <xdr:colOff>101600</xdr:colOff>
      <xdr:row>101</xdr:row>
      <xdr:rowOff>31750</xdr:rowOff>
    </xdr:to>
    <xdr:sp macro="" textlink="">
      <xdr:nvSpPr>
        <xdr:cNvPr id="697" name="楕円 696"/>
        <xdr:cNvSpPr/>
      </xdr:nvSpPr>
      <xdr:spPr>
        <a:xfrm>
          <a:off x="20383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152400</xdr:rowOff>
    </xdr:from>
    <xdr:to>
      <xdr:col>111</xdr:col>
      <xdr:colOff>177800</xdr:colOff>
      <xdr:row>100</xdr:row>
      <xdr:rowOff>152400</xdr:rowOff>
    </xdr:to>
    <xdr:cxnSp macro="">
      <xdr:nvCxnSpPr>
        <xdr:cNvPr id="698" name="直線コネクタ 697"/>
        <xdr:cNvCxnSpPr/>
      </xdr:nvCxnSpPr>
      <xdr:spPr>
        <a:xfrm>
          <a:off x="20434300" y="1729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22877</xdr:rowOff>
    </xdr:from>
    <xdr:ext cx="469744" cy="259045"/>
    <xdr:sp macro="" textlink="">
      <xdr:nvSpPr>
        <xdr:cNvPr id="699" name="n_1aveValue【公民館】&#10;一人当たり面積"/>
        <xdr:cNvSpPr txBox="1"/>
      </xdr:nvSpPr>
      <xdr:spPr>
        <a:xfrm>
          <a:off x="210757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700" name="n_2aveValue【公民館】&#10;一人当たり面積"/>
        <xdr:cNvSpPr txBox="1"/>
      </xdr:nvSpPr>
      <xdr:spPr>
        <a:xfrm>
          <a:off x="20199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48277</xdr:rowOff>
    </xdr:from>
    <xdr:ext cx="469744" cy="259045"/>
    <xdr:sp macro="" textlink="">
      <xdr:nvSpPr>
        <xdr:cNvPr id="701" name="n_1mainValue【公民館】&#10;一人当たり面積"/>
        <xdr:cNvSpPr txBox="1"/>
      </xdr:nvSpPr>
      <xdr:spPr>
        <a:xfrm>
          <a:off x="21075727" y="1702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48277</xdr:rowOff>
    </xdr:from>
    <xdr:ext cx="469744" cy="259045"/>
    <xdr:sp macro="" textlink="">
      <xdr:nvSpPr>
        <xdr:cNvPr id="702" name="n_2mainValue【公民館】&#10;一人当たり面積"/>
        <xdr:cNvSpPr txBox="1"/>
      </xdr:nvSpPr>
      <xdr:spPr>
        <a:xfrm>
          <a:off x="20199427" y="1702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3" name="正方形/長方形 7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4" name="正方形/長方形 7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5" name="テキスト ボックス 7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有形固定資産減価償却率の高い認定こども園・幼稚園・保育所については、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から大きく下方向へ移動している。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これは、幼保一体化の認定こども園を整備したことによる施設の集約化によるもので、取組を進めていることから、今後も改善していく見込みである。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その他の施設についても個別施設計画に基づき、施設の集約化・除却等を進めており、全体的な有形固定資産減価償却率の改善に取り組んでいく。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158,873
157,602
53.44
58,445,981
58,092,549
319,869
30,410,383
67,696,994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161925</xdr:rowOff>
    </xdr:to>
    <xdr:cxnSp macro="">
      <xdr:nvCxnSpPr>
        <xdr:cNvPr id="56" name="直線コネクタ 55"/>
        <xdr:cNvCxnSpPr/>
      </xdr:nvCxnSpPr>
      <xdr:spPr>
        <a:xfrm flipV="1">
          <a:off x="4634865" y="579310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図書館】&#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112412</xdr:rowOff>
    </xdr:from>
    <xdr:ext cx="405111" cy="259045"/>
    <xdr:sp macro="" textlink="">
      <xdr:nvSpPr>
        <xdr:cNvPr id="61" name="【図書館】&#10;有形固定資産減価償却率平均値テキスト"/>
        <xdr:cNvSpPr txBox="1"/>
      </xdr:nvSpPr>
      <xdr:spPr>
        <a:xfrm>
          <a:off x="4673600" y="6627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62" name="フローチャート: 判断 61"/>
        <xdr:cNvSpPr/>
      </xdr:nvSpPr>
      <xdr:spPr>
        <a:xfrm>
          <a:off x="4584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145415</xdr:rowOff>
    </xdr:from>
    <xdr:to>
      <xdr:col>20</xdr:col>
      <xdr:colOff>38100</xdr:colOff>
      <xdr:row>39</xdr:row>
      <xdr:rowOff>75565</xdr:rowOff>
    </xdr:to>
    <xdr:sp macro="" textlink="">
      <xdr:nvSpPr>
        <xdr:cNvPr id="63" name="フローチャート: 判断 62"/>
        <xdr:cNvSpPr/>
      </xdr:nvSpPr>
      <xdr:spPr>
        <a:xfrm>
          <a:off x="3746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57785</xdr:rowOff>
    </xdr:from>
    <xdr:to>
      <xdr:col>15</xdr:col>
      <xdr:colOff>101600</xdr:colOff>
      <xdr:row>39</xdr:row>
      <xdr:rowOff>159385</xdr:rowOff>
    </xdr:to>
    <xdr:sp macro="" textlink="">
      <xdr:nvSpPr>
        <xdr:cNvPr id="64" name="フローチャート: 判断 63"/>
        <xdr:cNvSpPr/>
      </xdr:nvSpPr>
      <xdr:spPr>
        <a:xfrm>
          <a:off x="2857500" y="67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70" name="楕円 69"/>
        <xdr:cNvSpPr/>
      </xdr:nvSpPr>
      <xdr:spPr>
        <a:xfrm>
          <a:off x="45847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44467</xdr:rowOff>
    </xdr:from>
    <xdr:ext cx="405111" cy="259045"/>
    <xdr:sp macro="" textlink="">
      <xdr:nvSpPr>
        <xdr:cNvPr id="71" name="【図書館】&#10;有形固定資産減価償却率該当値テキスト"/>
        <xdr:cNvSpPr txBox="1"/>
      </xdr:nvSpPr>
      <xdr:spPr>
        <a:xfrm>
          <a:off x="4673600"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59690</xdr:rowOff>
    </xdr:from>
    <xdr:to>
      <xdr:col>20</xdr:col>
      <xdr:colOff>38100</xdr:colOff>
      <xdr:row>38</xdr:row>
      <xdr:rowOff>161290</xdr:rowOff>
    </xdr:to>
    <xdr:sp macro="" textlink="">
      <xdr:nvSpPr>
        <xdr:cNvPr id="72" name="楕円 71"/>
        <xdr:cNvSpPr/>
      </xdr:nvSpPr>
      <xdr:spPr>
        <a:xfrm>
          <a:off x="3746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72390</xdr:rowOff>
    </xdr:from>
    <xdr:to>
      <xdr:col>24</xdr:col>
      <xdr:colOff>63500</xdr:colOff>
      <xdr:row>38</xdr:row>
      <xdr:rowOff>110490</xdr:rowOff>
    </xdr:to>
    <xdr:cxnSp macro="">
      <xdr:nvCxnSpPr>
        <xdr:cNvPr id="73" name="直線コネクタ 72"/>
        <xdr:cNvCxnSpPr/>
      </xdr:nvCxnSpPr>
      <xdr:spPr>
        <a:xfrm flipV="1">
          <a:off x="3797300" y="65874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97790</xdr:rowOff>
    </xdr:from>
    <xdr:to>
      <xdr:col>15</xdr:col>
      <xdr:colOff>101600</xdr:colOff>
      <xdr:row>39</xdr:row>
      <xdr:rowOff>27940</xdr:rowOff>
    </xdr:to>
    <xdr:sp macro="" textlink="">
      <xdr:nvSpPr>
        <xdr:cNvPr id="74" name="楕円 73"/>
        <xdr:cNvSpPr/>
      </xdr:nvSpPr>
      <xdr:spPr>
        <a:xfrm>
          <a:off x="2857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38</xdr:row>
      <xdr:rowOff>148590</xdr:rowOff>
    </xdr:to>
    <xdr:cxnSp macro="">
      <xdr:nvCxnSpPr>
        <xdr:cNvPr id="75" name="直線コネクタ 74"/>
        <xdr:cNvCxnSpPr/>
      </xdr:nvCxnSpPr>
      <xdr:spPr>
        <a:xfrm flipV="1">
          <a:off x="2908300" y="66255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66692</xdr:rowOff>
    </xdr:from>
    <xdr:ext cx="405111" cy="259045"/>
    <xdr:sp macro="" textlink="">
      <xdr:nvSpPr>
        <xdr:cNvPr id="76" name="n_1aveValue【図書館】&#10;有形固定資産減価償却率"/>
        <xdr:cNvSpPr txBox="1"/>
      </xdr:nvSpPr>
      <xdr:spPr>
        <a:xfrm>
          <a:off x="35820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150512</xdr:rowOff>
    </xdr:from>
    <xdr:ext cx="405111" cy="259045"/>
    <xdr:sp macro="" textlink="">
      <xdr:nvSpPr>
        <xdr:cNvPr id="77" name="n_2aveValue【図書館】&#10;有形固定資産減価償却率"/>
        <xdr:cNvSpPr txBox="1"/>
      </xdr:nvSpPr>
      <xdr:spPr>
        <a:xfrm>
          <a:off x="2705744"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6367</xdr:rowOff>
    </xdr:from>
    <xdr:ext cx="405111" cy="259045"/>
    <xdr:sp macro="" textlink="">
      <xdr:nvSpPr>
        <xdr:cNvPr id="78" name="n_1mainValue【図書館】&#10;有形固定資産減価償却率"/>
        <xdr:cNvSpPr txBox="1"/>
      </xdr:nvSpPr>
      <xdr:spPr>
        <a:xfrm>
          <a:off x="35820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44467</xdr:rowOff>
    </xdr:from>
    <xdr:ext cx="405111" cy="259045"/>
    <xdr:sp macro="" textlink="">
      <xdr:nvSpPr>
        <xdr:cNvPr id="79" name="n_2mainValue【図書館】&#10;有形固定資産減価償却率"/>
        <xdr:cNvSpPr txBox="1"/>
      </xdr:nvSpPr>
      <xdr:spPr>
        <a:xfrm>
          <a:off x="27057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3" name="テキスト ボックス 9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5" name="テキスト ボックス 9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7" name="テキスト ボックス 9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19050</xdr:rowOff>
    </xdr:to>
    <xdr:cxnSp macro="">
      <xdr:nvCxnSpPr>
        <xdr:cNvPr id="101" name="直線コネクタ 100"/>
        <xdr:cNvCxnSpPr/>
      </xdr:nvCxnSpPr>
      <xdr:spPr>
        <a:xfrm flipV="1">
          <a:off x="10476865" y="58369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2"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3" name="直線コネクタ 102"/>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04"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05" name="直線コネクタ 104"/>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71137</xdr:rowOff>
    </xdr:from>
    <xdr:ext cx="469744" cy="259045"/>
    <xdr:sp macro="" textlink="">
      <xdr:nvSpPr>
        <xdr:cNvPr id="106" name="【図書館】&#10;一人当たり面積平均値テキスト"/>
        <xdr:cNvSpPr txBox="1"/>
      </xdr:nvSpPr>
      <xdr:spPr>
        <a:xfrm>
          <a:off x="10515600" y="641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07" name="フローチャート: 判断 106"/>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08" name="フローチャート: 判断 107"/>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09" name="フローチャート: 判断 108"/>
        <xdr:cNvSpPr/>
      </xdr:nvSpPr>
      <xdr:spPr>
        <a:xfrm>
          <a:off x="869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15" name="楕円 114"/>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16" name="【図書館】&#10;一人当たり面積該当値テキスト"/>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17" name="楕円 116"/>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18" name="直線コネクタ 117"/>
        <xdr:cNvCxnSpPr/>
      </xdr:nvCxnSpPr>
      <xdr:spPr>
        <a:xfrm>
          <a:off x="9639300" y="675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19" name="楕円 118"/>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64770</xdr:rowOff>
    </xdr:to>
    <xdr:cxnSp macro="">
      <xdr:nvCxnSpPr>
        <xdr:cNvPr id="120" name="直線コネクタ 119"/>
        <xdr:cNvCxnSpPr/>
      </xdr:nvCxnSpPr>
      <xdr:spPr>
        <a:xfrm>
          <a:off x="8750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21"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63517</xdr:rowOff>
    </xdr:from>
    <xdr:ext cx="469744" cy="259045"/>
    <xdr:sp macro="" textlink="">
      <xdr:nvSpPr>
        <xdr:cNvPr id="122" name="n_2aveValue【図書館】&#10;一人当たり面積"/>
        <xdr:cNvSpPr txBox="1"/>
      </xdr:nvSpPr>
      <xdr:spPr>
        <a:xfrm>
          <a:off x="8515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23" name="n_1mainValue【図書館】&#10;一人当たり面積"/>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24" name="n_2mainValue【図書館】&#10;一人当たり面積"/>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53884</xdr:rowOff>
    </xdr:from>
    <xdr:to>
      <xdr:col>24</xdr:col>
      <xdr:colOff>62865</xdr:colOff>
      <xdr:row>63</xdr:row>
      <xdr:rowOff>81643</xdr:rowOff>
    </xdr:to>
    <xdr:cxnSp macro="">
      <xdr:nvCxnSpPr>
        <xdr:cNvPr id="150" name="直線コネクタ 149"/>
        <xdr:cNvCxnSpPr/>
      </xdr:nvCxnSpPr>
      <xdr:spPr>
        <a:xfrm flipV="1">
          <a:off x="4634865" y="9655084"/>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51" name="【体育館・プール】&#10;有形固定資産減価償却率最小値テキスト"/>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52" name="直線コネクタ 151"/>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561</xdr:rowOff>
    </xdr:from>
    <xdr:ext cx="405111" cy="259045"/>
    <xdr:sp macro="" textlink="">
      <xdr:nvSpPr>
        <xdr:cNvPr id="153" name="【体育館・プール】&#10;有形固定資産減価償却率最大値テキスト"/>
        <xdr:cNvSpPr txBox="1"/>
      </xdr:nvSpPr>
      <xdr:spPr>
        <a:xfrm>
          <a:off x="4673600" y="943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53884</xdr:rowOff>
    </xdr:from>
    <xdr:to>
      <xdr:col>24</xdr:col>
      <xdr:colOff>152400</xdr:colOff>
      <xdr:row>56</xdr:row>
      <xdr:rowOff>53884</xdr:rowOff>
    </xdr:to>
    <xdr:cxnSp macro="">
      <xdr:nvCxnSpPr>
        <xdr:cNvPr id="154" name="直線コネクタ 153"/>
        <xdr:cNvCxnSpPr/>
      </xdr:nvCxnSpPr>
      <xdr:spPr>
        <a:xfrm>
          <a:off x="4546600" y="965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55" name="【体育館・プール】&#10;有形固定資産減価償却率平均値テキスト"/>
        <xdr:cNvSpPr txBox="1"/>
      </xdr:nvSpPr>
      <xdr:spPr>
        <a:xfrm>
          <a:off x="4673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56" name="フローチャート: 判断 155"/>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24312</xdr:rowOff>
    </xdr:from>
    <xdr:to>
      <xdr:col>20</xdr:col>
      <xdr:colOff>38100</xdr:colOff>
      <xdr:row>59</xdr:row>
      <xdr:rowOff>125912</xdr:rowOff>
    </xdr:to>
    <xdr:sp macro="" textlink="">
      <xdr:nvSpPr>
        <xdr:cNvPr id="157" name="フローチャート: 判断 156"/>
        <xdr:cNvSpPr/>
      </xdr:nvSpPr>
      <xdr:spPr>
        <a:xfrm>
          <a:off x="3746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17780</xdr:rowOff>
    </xdr:from>
    <xdr:to>
      <xdr:col>15</xdr:col>
      <xdr:colOff>101600</xdr:colOff>
      <xdr:row>59</xdr:row>
      <xdr:rowOff>119380</xdr:rowOff>
    </xdr:to>
    <xdr:sp macro="" textlink="">
      <xdr:nvSpPr>
        <xdr:cNvPr id="158" name="フローチャート: 判断 157"/>
        <xdr:cNvSpPr/>
      </xdr:nvSpPr>
      <xdr:spPr>
        <a:xfrm>
          <a:off x="2857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101056</xdr:rowOff>
    </xdr:from>
    <xdr:to>
      <xdr:col>24</xdr:col>
      <xdr:colOff>114300</xdr:colOff>
      <xdr:row>61</xdr:row>
      <xdr:rowOff>31206</xdr:rowOff>
    </xdr:to>
    <xdr:sp macro="" textlink="">
      <xdr:nvSpPr>
        <xdr:cNvPr id="164" name="楕円 163"/>
        <xdr:cNvSpPr/>
      </xdr:nvSpPr>
      <xdr:spPr>
        <a:xfrm>
          <a:off x="45847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79483</xdr:rowOff>
    </xdr:from>
    <xdr:ext cx="405111" cy="259045"/>
    <xdr:sp macro="" textlink="">
      <xdr:nvSpPr>
        <xdr:cNvPr id="165" name="【体育館・プール】&#10;有形固定資産減価償却率該当値テキスト"/>
        <xdr:cNvSpPr txBox="1"/>
      </xdr:nvSpPr>
      <xdr:spPr>
        <a:xfrm>
          <a:off x="4673600" y="1036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123916</xdr:rowOff>
    </xdr:from>
    <xdr:to>
      <xdr:col>20</xdr:col>
      <xdr:colOff>38100</xdr:colOff>
      <xdr:row>61</xdr:row>
      <xdr:rowOff>54066</xdr:rowOff>
    </xdr:to>
    <xdr:sp macro="" textlink="">
      <xdr:nvSpPr>
        <xdr:cNvPr id="166" name="楕円 165"/>
        <xdr:cNvSpPr/>
      </xdr:nvSpPr>
      <xdr:spPr>
        <a:xfrm>
          <a:off x="3746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151856</xdr:rowOff>
    </xdr:from>
    <xdr:to>
      <xdr:col>24</xdr:col>
      <xdr:colOff>63500</xdr:colOff>
      <xdr:row>61</xdr:row>
      <xdr:rowOff>3266</xdr:rowOff>
    </xdr:to>
    <xdr:cxnSp macro="">
      <xdr:nvCxnSpPr>
        <xdr:cNvPr id="167" name="直線コネクタ 166"/>
        <xdr:cNvCxnSpPr/>
      </xdr:nvCxnSpPr>
      <xdr:spPr>
        <a:xfrm flipV="1">
          <a:off x="3797300" y="104388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17780</xdr:rowOff>
    </xdr:from>
    <xdr:to>
      <xdr:col>15</xdr:col>
      <xdr:colOff>101600</xdr:colOff>
      <xdr:row>58</xdr:row>
      <xdr:rowOff>119380</xdr:rowOff>
    </xdr:to>
    <xdr:sp macro="" textlink="">
      <xdr:nvSpPr>
        <xdr:cNvPr id="168" name="楕円 167"/>
        <xdr:cNvSpPr/>
      </xdr:nvSpPr>
      <xdr:spPr>
        <a:xfrm>
          <a:off x="2857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68580</xdr:rowOff>
    </xdr:from>
    <xdr:to>
      <xdr:col>19</xdr:col>
      <xdr:colOff>177800</xdr:colOff>
      <xdr:row>61</xdr:row>
      <xdr:rowOff>3266</xdr:rowOff>
    </xdr:to>
    <xdr:cxnSp macro="">
      <xdr:nvCxnSpPr>
        <xdr:cNvPr id="169" name="直線コネクタ 168"/>
        <xdr:cNvCxnSpPr/>
      </xdr:nvCxnSpPr>
      <xdr:spPr>
        <a:xfrm>
          <a:off x="2908300" y="10012680"/>
          <a:ext cx="889000" cy="44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142439</xdr:rowOff>
    </xdr:from>
    <xdr:ext cx="405111" cy="259045"/>
    <xdr:sp macro="" textlink="">
      <xdr:nvSpPr>
        <xdr:cNvPr id="170" name="n_1aveValue【体育館・プール】&#10;有形固定資産減価償却率"/>
        <xdr:cNvSpPr txBox="1"/>
      </xdr:nvSpPr>
      <xdr:spPr>
        <a:xfrm>
          <a:off x="35820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110507</xdr:rowOff>
    </xdr:from>
    <xdr:ext cx="405111" cy="259045"/>
    <xdr:sp macro="" textlink="">
      <xdr:nvSpPr>
        <xdr:cNvPr id="171" name="n_2aveValue【体育館・プール】&#10;有形固定資産減価償却率"/>
        <xdr:cNvSpPr txBox="1"/>
      </xdr:nvSpPr>
      <xdr:spPr>
        <a:xfrm>
          <a:off x="2705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45193</xdr:rowOff>
    </xdr:from>
    <xdr:ext cx="405111" cy="259045"/>
    <xdr:sp macro="" textlink="">
      <xdr:nvSpPr>
        <xdr:cNvPr id="172" name="n_1mainValue【体育館・プール】&#10;有形固定資産減価償却率"/>
        <xdr:cNvSpPr txBox="1"/>
      </xdr:nvSpPr>
      <xdr:spPr>
        <a:xfrm>
          <a:off x="3582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135907</xdr:rowOff>
    </xdr:from>
    <xdr:ext cx="405111" cy="259045"/>
    <xdr:sp macro="" textlink="">
      <xdr:nvSpPr>
        <xdr:cNvPr id="173" name="n_2mainValue【体育館・プール】&#10;有形固定資産減価償却率"/>
        <xdr:cNvSpPr txBox="1"/>
      </xdr:nvSpPr>
      <xdr:spPr>
        <a:xfrm>
          <a:off x="2705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5" name="テキスト ボックス 18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7" name="テキスト ボックス 18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9" name="テキスト ボックス 18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1" name="テキスト ボックス 19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153162</xdr:rowOff>
    </xdr:from>
    <xdr:to>
      <xdr:col>54</xdr:col>
      <xdr:colOff>189865</xdr:colOff>
      <xdr:row>63</xdr:row>
      <xdr:rowOff>84582</xdr:rowOff>
    </xdr:to>
    <xdr:cxnSp macro="">
      <xdr:nvCxnSpPr>
        <xdr:cNvPr id="195" name="直線コネクタ 194"/>
        <xdr:cNvCxnSpPr/>
      </xdr:nvCxnSpPr>
      <xdr:spPr>
        <a:xfrm flipV="1">
          <a:off x="10476865" y="958291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96"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97" name="直線コネクタ 196"/>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99839</xdr:rowOff>
    </xdr:from>
    <xdr:ext cx="469744" cy="259045"/>
    <xdr:sp macro="" textlink="">
      <xdr:nvSpPr>
        <xdr:cNvPr id="198" name="【体育館・プール】&#10;一人当たり面積最大値テキスト"/>
        <xdr:cNvSpPr txBox="1"/>
      </xdr:nvSpPr>
      <xdr:spPr>
        <a:xfrm>
          <a:off x="10515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153162</xdr:rowOff>
    </xdr:from>
    <xdr:to>
      <xdr:col>55</xdr:col>
      <xdr:colOff>88900</xdr:colOff>
      <xdr:row>55</xdr:row>
      <xdr:rowOff>153162</xdr:rowOff>
    </xdr:to>
    <xdr:cxnSp macro="">
      <xdr:nvCxnSpPr>
        <xdr:cNvPr id="199" name="直線コネクタ 198"/>
        <xdr:cNvCxnSpPr/>
      </xdr:nvCxnSpPr>
      <xdr:spPr>
        <a:xfrm>
          <a:off x="10388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70375</xdr:rowOff>
    </xdr:from>
    <xdr:ext cx="469744" cy="259045"/>
    <xdr:sp macro="" textlink="">
      <xdr:nvSpPr>
        <xdr:cNvPr id="200" name="【体育館・プール】&#10;一人当たり面積平均値テキスト"/>
        <xdr:cNvSpPr txBox="1"/>
      </xdr:nvSpPr>
      <xdr:spPr>
        <a:xfrm>
          <a:off x="10515600" y="1035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47498</xdr:rowOff>
    </xdr:from>
    <xdr:to>
      <xdr:col>55</xdr:col>
      <xdr:colOff>50800</xdr:colOff>
      <xdr:row>61</xdr:row>
      <xdr:rowOff>149098</xdr:rowOff>
    </xdr:to>
    <xdr:sp macro="" textlink="">
      <xdr:nvSpPr>
        <xdr:cNvPr id="201" name="フローチャート: 判断 200"/>
        <xdr:cNvSpPr/>
      </xdr:nvSpPr>
      <xdr:spPr>
        <a:xfrm>
          <a:off x="104267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70358</xdr:rowOff>
    </xdr:from>
    <xdr:to>
      <xdr:col>50</xdr:col>
      <xdr:colOff>165100</xdr:colOff>
      <xdr:row>62</xdr:row>
      <xdr:rowOff>508</xdr:rowOff>
    </xdr:to>
    <xdr:sp macro="" textlink="">
      <xdr:nvSpPr>
        <xdr:cNvPr id="202" name="フローチャート: 判断 201"/>
        <xdr:cNvSpPr/>
      </xdr:nvSpPr>
      <xdr:spPr>
        <a:xfrm>
          <a:off x="9588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148082</xdr:rowOff>
    </xdr:from>
    <xdr:to>
      <xdr:col>46</xdr:col>
      <xdr:colOff>38100</xdr:colOff>
      <xdr:row>62</xdr:row>
      <xdr:rowOff>78232</xdr:rowOff>
    </xdr:to>
    <xdr:sp macro="" textlink="">
      <xdr:nvSpPr>
        <xdr:cNvPr id="203" name="フローチャート: 判断 202"/>
        <xdr:cNvSpPr/>
      </xdr:nvSpPr>
      <xdr:spPr>
        <a:xfrm>
          <a:off x="8699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157226</xdr:rowOff>
    </xdr:from>
    <xdr:to>
      <xdr:col>55</xdr:col>
      <xdr:colOff>50800</xdr:colOff>
      <xdr:row>62</xdr:row>
      <xdr:rowOff>87376</xdr:rowOff>
    </xdr:to>
    <xdr:sp macro="" textlink="">
      <xdr:nvSpPr>
        <xdr:cNvPr id="209" name="楕円 208"/>
        <xdr:cNvSpPr/>
      </xdr:nvSpPr>
      <xdr:spPr>
        <a:xfrm>
          <a:off x="104267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135653</xdr:rowOff>
    </xdr:from>
    <xdr:ext cx="469744" cy="259045"/>
    <xdr:sp macro="" textlink="">
      <xdr:nvSpPr>
        <xdr:cNvPr id="210" name="【体育館・プール】&#10;一人当たり面積該当値テキスト"/>
        <xdr:cNvSpPr txBox="1"/>
      </xdr:nvSpPr>
      <xdr:spPr>
        <a:xfrm>
          <a:off x="10515600" y="10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148082</xdr:rowOff>
    </xdr:from>
    <xdr:to>
      <xdr:col>50</xdr:col>
      <xdr:colOff>165100</xdr:colOff>
      <xdr:row>62</xdr:row>
      <xdr:rowOff>78232</xdr:rowOff>
    </xdr:to>
    <xdr:sp macro="" textlink="">
      <xdr:nvSpPr>
        <xdr:cNvPr id="211" name="楕円 210"/>
        <xdr:cNvSpPr/>
      </xdr:nvSpPr>
      <xdr:spPr>
        <a:xfrm>
          <a:off x="9588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27432</xdr:rowOff>
    </xdr:from>
    <xdr:to>
      <xdr:col>55</xdr:col>
      <xdr:colOff>0</xdr:colOff>
      <xdr:row>62</xdr:row>
      <xdr:rowOff>36576</xdr:rowOff>
    </xdr:to>
    <xdr:cxnSp macro="">
      <xdr:nvCxnSpPr>
        <xdr:cNvPr id="212" name="直線コネクタ 211"/>
        <xdr:cNvCxnSpPr/>
      </xdr:nvCxnSpPr>
      <xdr:spPr>
        <a:xfrm>
          <a:off x="9639300" y="106573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161798</xdr:rowOff>
    </xdr:from>
    <xdr:to>
      <xdr:col>46</xdr:col>
      <xdr:colOff>38100</xdr:colOff>
      <xdr:row>62</xdr:row>
      <xdr:rowOff>91948</xdr:rowOff>
    </xdr:to>
    <xdr:sp macro="" textlink="">
      <xdr:nvSpPr>
        <xdr:cNvPr id="213" name="楕円 212"/>
        <xdr:cNvSpPr/>
      </xdr:nvSpPr>
      <xdr:spPr>
        <a:xfrm>
          <a:off x="8699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27432</xdr:rowOff>
    </xdr:from>
    <xdr:to>
      <xdr:col>50</xdr:col>
      <xdr:colOff>114300</xdr:colOff>
      <xdr:row>62</xdr:row>
      <xdr:rowOff>41148</xdr:rowOff>
    </xdr:to>
    <xdr:cxnSp macro="">
      <xdr:nvCxnSpPr>
        <xdr:cNvPr id="214" name="直線コネクタ 213"/>
        <xdr:cNvCxnSpPr/>
      </xdr:nvCxnSpPr>
      <xdr:spPr>
        <a:xfrm flipV="1">
          <a:off x="8750300" y="10657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17035</xdr:rowOff>
    </xdr:from>
    <xdr:ext cx="469744" cy="259045"/>
    <xdr:sp macro="" textlink="">
      <xdr:nvSpPr>
        <xdr:cNvPr id="215" name="n_1aveValue【体育館・プール】&#10;一人当たり面積"/>
        <xdr:cNvSpPr txBox="1"/>
      </xdr:nvSpPr>
      <xdr:spPr>
        <a:xfrm>
          <a:off x="9391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94759</xdr:rowOff>
    </xdr:from>
    <xdr:ext cx="469744" cy="259045"/>
    <xdr:sp macro="" textlink="">
      <xdr:nvSpPr>
        <xdr:cNvPr id="216" name="n_2aveValue【体育館・プール】&#10;一人当たり面積"/>
        <xdr:cNvSpPr txBox="1"/>
      </xdr:nvSpPr>
      <xdr:spPr>
        <a:xfrm>
          <a:off x="8515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69359</xdr:rowOff>
    </xdr:from>
    <xdr:ext cx="469744" cy="259045"/>
    <xdr:sp macro="" textlink="">
      <xdr:nvSpPr>
        <xdr:cNvPr id="217" name="n_1mainValue【体育館・プール】&#10;一人当たり面積"/>
        <xdr:cNvSpPr txBox="1"/>
      </xdr:nvSpPr>
      <xdr:spPr>
        <a:xfrm>
          <a:off x="93917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83075</xdr:rowOff>
    </xdr:from>
    <xdr:ext cx="469744" cy="259045"/>
    <xdr:sp macro="" textlink="">
      <xdr:nvSpPr>
        <xdr:cNvPr id="218" name="n_2mainValue【体育館・プール】&#10;一人当たり面積"/>
        <xdr:cNvSpPr txBox="1"/>
      </xdr:nvSpPr>
      <xdr:spPr>
        <a:xfrm>
          <a:off x="85154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30" name="テキスト ボックス 229"/>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2" name="テキスト ボックス 23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4" name="テキスト ボックス 23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6" name="テキスト ボックス 23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8" name="テキスト ボックス 23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150495</xdr:rowOff>
    </xdr:to>
    <xdr:cxnSp macro="">
      <xdr:nvCxnSpPr>
        <xdr:cNvPr id="242" name="直線コネクタ 241"/>
        <xdr:cNvCxnSpPr/>
      </xdr:nvCxnSpPr>
      <xdr:spPr>
        <a:xfrm flipV="1">
          <a:off x="4634865" y="1335405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154322</xdr:rowOff>
    </xdr:from>
    <xdr:ext cx="340478" cy="259045"/>
    <xdr:sp macro="" textlink="">
      <xdr:nvSpPr>
        <xdr:cNvPr id="243" name="【福祉施設】&#10;有形固定資産減価償却率最小値テキスト"/>
        <xdr:cNvSpPr txBox="1"/>
      </xdr:nvSpPr>
      <xdr:spPr>
        <a:xfrm>
          <a:off x="4673600" y="14727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150495</xdr:rowOff>
    </xdr:from>
    <xdr:to>
      <xdr:col>24</xdr:col>
      <xdr:colOff>152400</xdr:colOff>
      <xdr:row>85</xdr:row>
      <xdr:rowOff>150495</xdr:rowOff>
    </xdr:to>
    <xdr:cxnSp macro="">
      <xdr:nvCxnSpPr>
        <xdr:cNvPr id="244" name="直線コネクタ 243"/>
        <xdr:cNvCxnSpPr/>
      </xdr:nvCxnSpPr>
      <xdr:spPr>
        <a:xfrm>
          <a:off x="4546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45"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46" name="直線コネクタ 245"/>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114316</xdr:rowOff>
    </xdr:from>
    <xdr:ext cx="405111" cy="259045"/>
    <xdr:sp macro="" textlink="">
      <xdr:nvSpPr>
        <xdr:cNvPr id="247" name="【福祉施設】&#10;有形固定資産減価償却率平均値テキスト"/>
        <xdr:cNvSpPr txBox="1"/>
      </xdr:nvSpPr>
      <xdr:spPr>
        <a:xfrm>
          <a:off x="46736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48" name="フローチャート: 判断 247"/>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49" name="フローチャート: 判断 248"/>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xdr:rowOff>
    </xdr:from>
    <xdr:to>
      <xdr:col>15</xdr:col>
      <xdr:colOff>101600</xdr:colOff>
      <xdr:row>81</xdr:row>
      <xdr:rowOff>117475</xdr:rowOff>
    </xdr:to>
    <xdr:sp macro="" textlink="">
      <xdr:nvSpPr>
        <xdr:cNvPr id="250" name="フローチャート: 判断 249"/>
        <xdr:cNvSpPr/>
      </xdr:nvSpPr>
      <xdr:spPr>
        <a:xfrm>
          <a:off x="2857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74930</xdr:rowOff>
    </xdr:from>
    <xdr:to>
      <xdr:col>24</xdr:col>
      <xdr:colOff>114300</xdr:colOff>
      <xdr:row>79</xdr:row>
      <xdr:rowOff>5080</xdr:rowOff>
    </xdr:to>
    <xdr:sp macro="" textlink="">
      <xdr:nvSpPr>
        <xdr:cNvPr id="256" name="楕円 255"/>
        <xdr:cNvSpPr/>
      </xdr:nvSpPr>
      <xdr:spPr>
        <a:xfrm>
          <a:off x="45847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97807</xdr:rowOff>
    </xdr:from>
    <xdr:ext cx="405111" cy="259045"/>
    <xdr:sp macro="" textlink="">
      <xdr:nvSpPr>
        <xdr:cNvPr id="257" name="【福祉施設】&#10;有形固定資産減価償却率該当値テキスト"/>
        <xdr:cNvSpPr txBox="1"/>
      </xdr:nvSpPr>
      <xdr:spPr>
        <a:xfrm>
          <a:off x="4673600"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118745</xdr:rowOff>
    </xdr:from>
    <xdr:to>
      <xdr:col>20</xdr:col>
      <xdr:colOff>38100</xdr:colOff>
      <xdr:row>79</xdr:row>
      <xdr:rowOff>48895</xdr:rowOff>
    </xdr:to>
    <xdr:sp macro="" textlink="">
      <xdr:nvSpPr>
        <xdr:cNvPr id="258" name="楕円 257"/>
        <xdr:cNvSpPr/>
      </xdr:nvSpPr>
      <xdr:spPr>
        <a:xfrm>
          <a:off x="3746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125730</xdr:rowOff>
    </xdr:from>
    <xdr:to>
      <xdr:col>24</xdr:col>
      <xdr:colOff>63500</xdr:colOff>
      <xdr:row>78</xdr:row>
      <xdr:rowOff>169545</xdr:rowOff>
    </xdr:to>
    <xdr:cxnSp macro="">
      <xdr:nvCxnSpPr>
        <xdr:cNvPr id="259" name="直線コネクタ 258"/>
        <xdr:cNvCxnSpPr/>
      </xdr:nvCxnSpPr>
      <xdr:spPr>
        <a:xfrm flipV="1">
          <a:off x="3797300" y="1349883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162561</xdr:rowOff>
    </xdr:from>
    <xdr:to>
      <xdr:col>15</xdr:col>
      <xdr:colOff>101600</xdr:colOff>
      <xdr:row>79</xdr:row>
      <xdr:rowOff>92711</xdr:rowOff>
    </xdr:to>
    <xdr:sp macro="" textlink="">
      <xdr:nvSpPr>
        <xdr:cNvPr id="260" name="楕円 259"/>
        <xdr:cNvSpPr/>
      </xdr:nvSpPr>
      <xdr:spPr>
        <a:xfrm>
          <a:off x="2857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169545</xdr:rowOff>
    </xdr:from>
    <xdr:to>
      <xdr:col>19</xdr:col>
      <xdr:colOff>177800</xdr:colOff>
      <xdr:row>79</xdr:row>
      <xdr:rowOff>41911</xdr:rowOff>
    </xdr:to>
    <xdr:cxnSp macro="">
      <xdr:nvCxnSpPr>
        <xdr:cNvPr id="261" name="直線コネクタ 260"/>
        <xdr:cNvCxnSpPr/>
      </xdr:nvCxnSpPr>
      <xdr:spPr>
        <a:xfrm flipV="1">
          <a:off x="2908300" y="135426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49547</xdr:rowOff>
    </xdr:from>
    <xdr:ext cx="405111" cy="259045"/>
    <xdr:sp macro="" textlink="">
      <xdr:nvSpPr>
        <xdr:cNvPr id="262" name="n_1aveValue【福祉施設】&#10;有形固定資産減価償却率"/>
        <xdr:cNvSpPr txBox="1"/>
      </xdr:nvSpPr>
      <xdr:spPr>
        <a:xfrm>
          <a:off x="35820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108602</xdr:rowOff>
    </xdr:from>
    <xdr:ext cx="405111" cy="259045"/>
    <xdr:sp macro="" textlink="">
      <xdr:nvSpPr>
        <xdr:cNvPr id="263" name="n_2aveValue【福祉施設】&#10;有形固定資産減価償却率"/>
        <xdr:cNvSpPr txBox="1"/>
      </xdr:nvSpPr>
      <xdr:spPr>
        <a:xfrm>
          <a:off x="2705744"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65422</xdr:rowOff>
    </xdr:from>
    <xdr:ext cx="405111" cy="259045"/>
    <xdr:sp macro="" textlink="">
      <xdr:nvSpPr>
        <xdr:cNvPr id="264" name="n_1mainValue【福祉施設】&#10;有形固定資産減価償却率"/>
        <xdr:cNvSpPr txBox="1"/>
      </xdr:nvSpPr>
      <xdr:spPr>
        <a:xfrm>
          <a:off x="35820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109238</xdr:rowOff>
    </xdr:from>
    <xdr:ext cx="405111" cy="259045"/>
    <xdr:sp macro="" textlink="">
      <xdr:nvSpPr>
        <xdr:cNvPr id="265" name="n_2mainValue【福祉施設】&#10;有形固定資産減価償却率"/>
        <xdr:cNvSpPr txBox="1"/>
      </xdr:nvSpPr>
      <xdr:spPr>
        <a:xfrm>
          <a:off x="2705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6" name="直線コネクタ 27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7" name="テキスト ボックス 27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8" name="直線コネクタ 27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9" name="テキスト ボックス 27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0" name="直線コネクタ 27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1" name="テキスト ボックス 28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2" name="直線コネクタ 28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3" name="テキスト ボックス 28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4" name="直線コネクタ 28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5" name="テキスト ボックス 28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6" name="直線コネクタ 28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7" name="テキスト ボックス 28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21771</xdr:rowOff>
    </xdr:to>
    <xdr:cxnSp macro="">
      <xdr:nvCxnSpPr>
        <xdr:cNvPr id="291" name="直線コネクタ 290"/>
        <xdr:cNvCxnSpPr/>
      </xdr:nvCxnSpPr>
      <xdr:spPr>
        <a:xfrm flipV="1">
          <a:off x="10476865" y="133295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25598</xdr:rowOff>
    </xdr:from>
    <xdr:ext cx="469744" cy="259045"/>
    <xdr:sp macro="" textlink="">
      <xdr:nvSpPr>
        <xdr:cNvPr id="292" name="【福祉施設】&#10;一人当たり面積最小値テキスト"/>
        <xdr:cNvSpPr txBox="1"/>
      </xdr:nvSpPr>
      <xdr:spPr>
        <a:xfrm>
          <a:off x="10515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21771</xdr:rowOff>
    </xdr:from>
    <xdr:to>
      <xdr:col>55</xdr:col>
      <xdr:colOff>88900</xdr:colOff>
      <xdr:row>86</xdr:row>
      <xdr:rowOff>21771</xdr:rowOff>
    </xdr:to>
    <xdr:cxnSp macro="">
      <xdr:nvCxnSpPr>
        <xdr:cNvPr id="293" name="直線コネクタ 292"/>
        <xdr:cNvCxnSpPr/>
      </xdr:nvCxnSpPr>
      <xdr:spPr>
        <a:xfrm>
          <a:off x="10388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94" name="【福祉施設】&#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95" name="直線コネクタ 294"/>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137177</xdr:rowOff>
    </xdr:from>
    <xdr:ext cx="469744" cy="259045"/>
    <xdr:sp macro="" textlink="">
      <xdr:nvSpPr>
        <xdr:cNvPr id="296" name="【福祉施設】&#10;一人当たり面積平均値テキスト"/>
        <xdr:cNvSpPr txBox="1"/>
      </xdr:nvSpPr>
      <xdr:spPr>
        <a:xfrm>
          <a:off x="10515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297" name="フローチャート: 判断 296"/>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52614</xdr:rowOff>
    </xdr:from>
    <xdr:to>
      <xdr:col>50</xdr:col>
      <xdr:colOff>165100</xdr:colOff>
      <xdr:row>82</xdr:row>
      <xdr:rowOff>154214</xdr:rowOff>
    </xdr:to>
    <xdr:sp macro="" textlink="">
      <xdr:nvSpPr>
        <xdr:cNvPr id="298" name="フローチャート: 判断 297"/>
        <xdr:cNvSpPr/>
      </xdr:nvSpPr>
      <xdr:spPr>
        <a:xfrm>
          <a:off x="9588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299" name="フローチャート: 判断 298"/>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68943</xdr:rowOff>
    </xdr:from>
    <xdr:to>
      <xdr:col>55</xdr:col>
      <xdr:colOff>50800</xdr:colOff>
      <xdr:row>80</xdr:row>
      <xdr:rowOff>170543</xdr:rowOff>
    </xdr:to>
    <xdr:sp macro="" textlink="">
      <xdr:nvSpPr>
        <xdr:cNvPr id="305" name="楕円 304"/>
        <xdr:cNvSpPr/>
      </xdr:nvSpPr>
      <xdr:spPr>
        <a:xfrm>
          <a:off x="104267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91820</xdr:rowOff>
    </xdr:from>
    <xdr:ext cx="469744" cy="259045"/>
    <xdr:sp macro="" textlink="">
      <xdr:nvSpPr>
        <xdr:cNvPr id="306" name="【福祉施設】&#10;一人当たり面積該当値テキスト"/>
        <xdr:cNvSpPr txBox="1"/>
      </xdr:nvSpPr>
      <xdr:spPr>
        <a:xfrm>
          <a:off x="10515600" y="136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68943</xdr:rowOff>
    </xdr:from>
    <xdr:to>
      <xdr:col>50</xdr:col>
      <xdr:colOff>165100</xdr:colOff>
      <xdr:row>80</xdr:row>
      <xdr:rowOff>170543</xdr:rowOff>
    </xdr:to>
    <xdr:sp macro="" textlink="">
      <xdr:nvSpPr>
        <xdr:cNvPr id="307" name="楕円 306"/>
        <xdr:cNvSpPr/>
      </xdr:nvSpPr>
      <xdr:spPr>
        <a:xfrm>
          <a:off x="9588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119743</xdr:rowOff>
    </xdr:from>
    <xdr:to>
      <xdr:col>55</xdr:col>
      <xdr:colOff>0</xdr:colOff>
      <xdr:row>80</xdr:row>
      <xdr:rowOff>119743</xdr:rowOff>
    </xdr:to>
    <xdr:cxnSp macro="">
      <xdr:nvCxnSpPr>
        <xdr:cNvPr id="308" name="直線コネクタ 307"/>
        <xdr:cNvCxnSpPr/>
      </xdr:nvCxnSpPr>
      <xdr:spPr>
        <a:xfrm>
          <a:off x="9639300" y="138357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85271</xdr:rowOff>
    </xdr:from>
    <xdr:to>
      <xdr:col>46</xdr:col>
      <xdr:colOff>38100</xdr:colOff>
      <xdr:row>81</xdr:row>
      <xdr:rowOff>15421</xdr:rowOff>
    </xdr:to>
    <xdr:sp macro="" textlink="">
      <xdr:nvSpPr>
        <xdr:cNvPr id="309" name="楕円 308"/>
        <xdr:cNvSpPr/>
      </xdr:nvSpPr>
      <xdr:spPr>
        <a:xfrm>
          <a:off x="86995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119743</xdr:rowOff>
    </xdr:from>
    <xdr:to>
      <xdr:col>50</xdr:col>
      <xdr:colOff>114300</xdr:colOff>
      <xdr:row>80</xdr:row>
      <xdr:rowOff>136071</xdr:rowOff>
    </xdr:to>
    <xdr:cxnSp macro="">
      <xdr:nvCxnSpPr>
        <xdr:cNvPr id="310" name="直線コネクタ 309"/>
        <xdr:cNvCxnSpPr/>
      </xdr:nvCxnSpPr>
      <xdr:spPr>
        <a:xfrm flipV="1">
          <a:off x="8750300" y="138357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145341</xdr:rowOff>
    </xdr:from>
    <xdr:ext cx="469744" cy="259045"/>
    <xdr:sp macro="" textlink="">
      <xdr:nvSpPr>
        <xdr:cNvPr id="311" name="n_1aveValue【福祉施設】&#10;一人当たり面積"/>
        <xdr:cNvSpPr txBox="1"/>
      </xdr:nvSpPr>
      <xdr:spPr>
        <a:xfrm>
          <a:off x="9391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12" name="n_2aveValue【福祉施設】&#10;一人当たり面積"/>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15620</xdr:rowOff>
    </xdr:from>
    <xdr:ext cx="469744" cy="259045"/>
    <xdr:sp macro="" textlink="">
      <xdr:nvSpPr>
        <xdr:cNvPr id="313" name="n_1mainValue【福祉施設】&#10;一人当たり面積"/>
        <xdr:cNvSpPr txBox="1"/>
      </xdr:nvSpPr>
      <xdr:spPr>
        <a:xfrm>
          <a:off x="9391727" y="135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31948</xdr:rowOff>
    </xdr:from>
    <xdr:ext cx="469744" cy="259045"/>
    <xdr:sp macro="" textlink="">
      <xdr:nvSpPr>
        <xdr:cNvPr id="314" name="n_2mainValue【福祉施設】&#10;一人当たり面積"/>
        <xdr:cNvSpPr txBox="1"/>
      </xdr:nvSpPr>
      <xdr:spPr>
        <a:xfrm>
          <a:off x="8515427" y="135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5" name="テキスト ボックス 32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6" name="直線コネクタ 32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7" name="テキスト ボックス 32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8" name="直線コネクタ 32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9" name="テキスト ボックス 32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0" name="直線コネクタ 32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1" name="テキスト ボックス 33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2" name="直線コネクタ 33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3" name="テキスト ボックス 33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4" name="直線コネクタ 33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5" name="テキスト ボックス 33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89536</xdr:rowOff>
    </xdr:to>
    <xdr:cxnSp macro="">
      <xdr:nvCxnSpPr>
        <xdr:cNvPr id="339" name="直線コネクタ 338"/>
        <xdr:cNvCxnSpPr/>
      </xdr:nvCxnSpPr>
      <xdr:spPr>
        <a:xfrm flipV="1">
          <a:off x="4634865" y="171450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93363</xdr:rowOff>
    </xdr:from>
    <xdr:ext cx="405111" cy="259045"/>
    <xdr:sp macro="" textlink="">
      <xdr:nvSpPr>
        <xdr:cNvPr id="340" name="【市民会館】&#10;有形固定資産減価償却率最小値テキスト"/>
        <xdr:cNvSpPr txBox="1"/>
      </xdr:nvSpPr>
      <xdr:spPr>
        <a:xfrm>
          <a:off x="4673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89536</xdr:rowOff>
    </xdr:from>
    <xdr:to>
      <xdr:col>24</xdr:col>
      <xdr:colOff>152400</xdr:colOff>
      <xdr:row>107</xdr:row>
      <xdr:rowOff>89536</xdr:rowOff>
    </xdr:to>
    <xdr:cxnSp macro="">
      <xdr:nvCxnSpPr>
        <xdr:cNvPr id="341" name="直線コネクタ 340"/>
        <xdr:cNvCxnSpPr/>
      </xdr:nvCxnSpPr>
      <xdr:spPr>
        <a:xfrm>
          <a:off x="4546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42"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3" name="直線コネクタ 342"/>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120032</xdr:rowOff>
    </xdr:from>
    <xdr:ext cx="405111" cy="259045"/>
    <xdr:sp macro="" textlink="">
      <xdr:nvSpPr>
        <xdr:cNvPr id="344" name="【市民会館】&#10;有形固定資産減価償却率平均値テキスト"/>
        <xdr:cNvSpPr txBox="1"/>
      </xdr:nvSpPr>
      <xdr:spPr>
        <a:xfrm>
          <a:off x="4673600" y="1795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141605</xdr:rowOff>
    </xdr:from>
    <xdr:to>
      <xdr:col>24</xdr:col>
      <xdr:colOff>114300</xdr:colOff>
      <xdr:row>105</xdr:row>
      <xdr:rowOff>71755</xdr:rowOff>
    </xdr:to>
    <xdr:sp macro="" textlink="">
      <xdr:nvSpPr>
        <xdr:cNvPr id="345" name="フローチャート: 判断 344"/>
        <xdr:cNvSpPr/>
      </xdr:nvSpPr>
      <xdr:spPr>
        <a:xfrm>
          <a:off x="45847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346" name="フローチャート: 判断 345"/>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29211</xdr:rowOff>
    </xdr:from>
    <xdr:to>
      <xdr:col>15</xdr:col>
      <xdr:colOff>101600</xdr:colOff>
      <xdr:row>105</xdr:row>
      <xdr:rowOff>130811</xdr:rowOff>
    </xdr:to>
    <xdr:sp macro="" textlink="">
      <xdr:nvSpPr>
        <xdr:cNvPr id="347" name="フローチャート: 判断 346"/>
        <xdr:cNvSpPr/>
      </xdr:nvSpPr>
      <xdr:spPr>
        <a:xfrm>
          <a:off x="2857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116839</xdr:rowOff>
    </xdr:from>
    <xdr:to>
      <xdr:col>24</xdr:col>
      <xdr:colOff>114300</xdr:colOff>
      <xdr:row>105</xdr:row>
      <xdr:rowOff>46989</xdr:rowOff>
    </xdr:to>
    <xdr:sp macro="" textlink="">
      <xdr:nvSpPr>
        <xdr:cNvPr id="353" name="楕円 352"/>
        <xdr:cNvSpPr/>
      </xdr:nvSpPr>
      <xdr:spPr>
        <a:xfrm>
          <a:off x="4584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139716</xdr:rowOff>
    </xdr:from>
    <xdr:ext cx="405111" cy="259045"/>
    <xdr:sp macro="" textlink="">
      <xdr:nvSpPr>
        <xdr:cNvPr id="354" name="【市民会館】&#10;有形固定資産減価償却率該当値テキスト"/>
        <xdr:cNvSpPr txBox="1"/>
      </xdr:nvSpPr>
      <xdr:spPr>
        <a:xfrm>
          <a:off x="4673600"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158750</xdr:rowOff>
    </xdr:from>
    <xdr:to>
      <xdr:col>20</xdr:col>
      <xdr:colOff>38100</xdr:colOff>
      <xdr:row>105</xdr:row>
      <xdr:rowOff>88900</xdr:rowOff>
    </xdr:to>
    <xdr:sp macro="" textlink="">
      <xdr:nvSpPr>
        <xdr:cNvPr id="355" name="楕円 354"/>
        <xdr:cNvSpPr/>
      </xdr:nvSpPr>
      <xdr:spPr>
        <a:xfrm>
          <a:off x="3746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167639</xdr:rowOff>
    </xdr:from>
    <xdr:to>
      <xdr:col>24</xdr:col>
      <xdr:colOff>63500</xdr:colOff>
      <xdr:row>105</xdr:row>
      <xdr:rowOff>38100</xdr:rowOff>
    </xdr:to>
    <xdr:cxnSp macro="">
      <xdr:nvCxnSpPr>
        <xdr:cNvPr id="356" name="直線コネクタ 355"/>
        <xdr:cNvCxnSpPr/>
      </xdr:nvCxnSpPr>
      <xdr:spPr>
        <a:xfrm flipV="1">
          <a:off x="3797300" y="179984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27305</xdr:rowOff>
    </xdr:from>
    <xdr:to>
      <xdr:col>15</xdr:col>
      <xdr:colOff>101600</xdr:colOff>
      <xdr:row>105</xdr:row>
      <xdr:rowOff>128905</xdr:rowOff>
    </xdr:to>
    <xdr:sp macro="" textlink="">
      <xdr:nvSpPr>
        <xdr:cNvPr id="357" name="楕円 356"/>
        <xdr:cNvSpPr/>
      </xdr:nvSpPr>
      <xdr:spPr>
        <a:xfrm>
          <a:off x="2857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38100</xdr:rowOff>
    </xdr:from>
    <xdr:to>
      <xdr:col>19</xdr:col>
      <xdr:colOff>177800</xdr:colOff>
      <xdr:row>105</xdr:row>
      <xdr:rowOff>78105</xdr:rowOff>
    </xdr:to>
    <xdr:cxnSp macro="">
      <xdr:nvCxnSpPr>
        <xdr:cNvPr id="358" name="直線コネクタ 357"/>
        <xdr:cNvCxnSpPr/>
      </xdr:nvCxnSpPr>
      <xdr:spPr>
        <a:xfrm flipV="1">
          <a:off x="2908300" y="180403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31132</xdr:rowOff>
    </xdr:from>
    <xdr:ext cx="405111" cy="259045"/>
    <xdr:sp macro="" textlink="">
      <xdr:nvSpPr>
        <xdr:cNvPr id="359" name="n_1aveValue【市民会館】&#10;有形固定資産減価償却率"/>
        <xdr:cNvSpPr txBox="1"/>
      </xdr:nvSpPr>
      <xdr:spPr>
        <a:xfrm>
          <a:off x="35820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121938</xdr:rowOff>
    </xdr:from>
    <xdr:ext cx="405111" cy="259045"/>
    <xdr:sp macro="" textlink="">
      <xdr:nvSpPr>
        <xdr:cNvPr id="360" name="n_2aveValue【市民会館】&#10;有形固定資産減価償却率"/>
        <xdr:cNvSpPr txBox="1"/>
      </xdr:nvSpPr>
      <xdr:spPr>
        <a:xfrm>
          <a:off x="2705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80027</xdr:rowOff>
    </xdr:from>
    <xdr:ext cx="405111" cy="259045"/>
    <xdr:sp macro="" textlink="">
      <xdr:nvSpPr>
        <xdr:cNvPr id="361" name="n_1mainValue【市民会館】&#10;有形固定資産減価償却率"/>
        <xdr:cNvSpPr txBox="1"/>
      </xdr:nvSpPr>
      <xdr:spPr>
        <a:xfrm>
          <a:off x="3582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145432</xdr:rowOff>
    </xdr:from>
    <xdr:ext cx="405111" cy="259045"/>
    <xdr:sp macro="" textlink="">
      <xdr:nvSpPr>
        <xdr:cNvPr id="362" name="n_2mainValue【市民会館】&#10;有形固定資産減価償却率"/>
        <xdr:cNvSpPr txBox="1"/>
      </xdr:nvSpPr>
      <xdr:spPr>
        <a:xfrm>
          <a:off x="27057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3" name="直線コネクタ 37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4" name="テキスト ボックス 37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5" name="直線コネクタ 37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6" name="テキスト ボックス 37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7" name="直線コネクタ 37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8" name="テキスト ボックス 37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9" name="直線コネクタ 37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0" name="テキスト ボックス 37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1" name="直線コネクタ 38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2" name="テキスト ボックス 38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22861</xdr:rowOff>
    </xdr:from>
    <xdr:to>
      <xdr:col>54</xdr:col>
      <xdr:colOff>189865</xdr:colOff>
      <xdr:row>108</xdr:row>
      <xdr:rowOff>114300</xdr:rowOff>
    </xdr:to>
    <xdr:cxnSp macro="">
      <xdr:nvCxnSpPr>
        <xdr:cNvPr id="386" name="直線コネクタ 385"/>
        <xdr:cNvCxnSpPr/>
      </xdr:nvCxnSpPr>
      <xdr:spPr>
        <a:xfrm flipV="1">
          <a:off x="10476865" y="17167861"/>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87"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88" name="直線コネクタ 387"/>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140988</xdr:rowOff>
    </xdr:from>
    <xdr:ext cx="469744" cy="259045"/>
    <xdr:sp macro="" textlink="">
      <xdr:nvSpPr>
        <xdr:cNvPr id="389" name="【市民会館】&#10;一人当たり面積最大値テキスト"/>
        <xdr:cNvSpPr txBox="1"/>
      </xdr:nvSpPr>
      <xdr:spPr>
        <a:xfrm>
          <a:off x="10515600" y="1694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22861</xdr:rowOff>
    </xdr:from>
    <xdr:to>
      <xdr:col>55</xdr:col>
      <xdr:colOff>88900</xdr:colOff>
      <xdr:row>100</xdr:row>
      <xdr:rowOff>22861</xdr:rowOff>
    </xdr:to>
    <xdr:cxnSp macro="">
      <xdr:nvCxnSpPr>
        <xdr:cNvPr id="390" name="直線コネクタ 389"/>
        <xdr:cNvCxnSpPr/>
      </xdr:nvCxnSpPr>
      <xdr:spPr>
        <a:xfrm>
          <a:off x="10388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391" name="【市民会館】&#10;一人当たり面積平均値テキスト"/>
        <xdr:cNvSpPr txBox="1"/>
      </xdr:nvSpPr>
      <xdr:spPr>
        <a:xfrm>
          <a:off x="10515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92" name="フローチャート: 判断 391"/>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151130</xdr:rowOff>
    </xdr:from>
    <xdr:to>
      <xdr:col>50</xdr:col>
      <xdr:colOff>165100</xdr:colOff>
      <xdr:row>106</xdr:row>
      <xdr:rowOff>81280</xdr:rowOff>
    </xdr:to>
    <xdr:sp macro="" textlink="">
      <xdr:nvSpPr>
        <xdr:cNvPr id="393" name="フローチャート: 判断 392"/>
        <xdr:cNvSpPr/>
      </xdr:nvSpPr>
      <xdr:spPr>
        <a:xfrm>
          <a:off x="9588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78739</xdr:rowOff>
    </xdr:from>
    <xdr:to>
      <xdr:col>46</xdr:col>
      <xdr:colOff>38100</xdr:colOff>
      <xdr:row>107</xdr:row>
      <xdr:rowOff>8889</xdr:rowOff>
    </xdr:to>
    <xdr:sp macro="" textlink="">
      <xdr:nvSpPr>
        <xdr:cNvPr id="394" name="フローチャート: 判断 393"/>
        <xdr:cNvSpPr/>
      </xdr:nvSpPr>
      <xdr:spPr>
        <a:xfrm>
          <a:off x="8699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135889</xdr:rowOff>
    </xdr:from>
    <xdr:to>
      <xdr:col>55</xdr:col>
      <xdr:colOff>50800</xdr:colOff>
      <xdr:row>106</xdr:row>
      <xdr:rowOff>66039</xdr:rowOff>
    </xdr:to>
    <xdr:sp macro="" textlink="">
      <xdr:nvSpPr>
        <xdr:cNvPr id="400" name="楕円 399"/>
        <xdr:cNvSpPr/>
      </xdr:nvSpPr>
      <xdr:spPr>
        <a:xfrm>
          <a:off x="104267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158766</xdr:rowOff>
    </xdr:from>
    <xdr:ext cx="469744" cy="259045"/>
    <xdr:sp macro="" textlink="">
      <xdr:nvSpPr>
        <xdr:cNvPr id="401" name="【市民会館】&#10;一人当たり面積該当値テキスト"/>
        <xdr:cNvSpPr txBox="1"/>
      </xdr:nvSpPr>
      <xdr:spPr>
        <a:xfrm>
          <a:off x="10515600"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135889</xdr:rowOff>
    </xdr:from>
    <xdr:to>
      <xdr:col>50</xdr:col>
      <xdr:colOff>165100</xdr:colOff>
      <xdr:row>106</xdr:row>
      <xdr:rowOff>66039</xdr:rowOff>
    </xdr:to>
    <xdr:sp macro="" textlink="">
      <xdr:nvSpPr>
        <xdr:cNvPr id="402" name="楕円 401"/>
        <xdr:cNvSpPr/>
      </xdr:nvSpPr>
      <xdr:spPr>
        <a:xfrm>
          <a:off x="9588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15239</xdr:rowOff>
    </xdr:from>
    <xdr:to>
      <xdr:col>55</xdr:col>
      <xdr:colOff>0</xdr:colOff>
      <xdr:row>106</xdr:row>
      <xdr:rowOff>15239</xdr:rowOff>
    </xdr:to>
    <xdr:cxnSp macro="">
      <xdr:nvCxnSpPr>
        <xdr:cNvPr id="403" name="直線コネクタ 402"/>
        <xdr:cNvCxnSpPr/>
      </xdr:nvCxnSpPr>
      <xdr:spPr>
        <a:xfrm>
          <a:off x="9639300" y="18188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04" name="楕円 403"/>
        <xdr:cNvSpPr/>
      </xdr:nvSpPr>
      <xdr:spPr>
        <a:xfrm>
          <a:off x="8699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15239</xdr:rowOff>
    </xdr:from>
    <xdr:to>
      <xdr:col>50</xdr:col>
      <xdr:colOff>114300</xdr:colOff>
      <xdr:row>106</xdr:row>
      <xdr:rowOff>15239</xdr:rowOff>
    </xdr:to>
    <xdr:cxnSp macro="">
      <xdr:nvCxnSpPr>
        <xdr:cNvPr id="405" name="直線コネクタ 404"/>
        <xdr:cNvCxnSpPr/>
      </xdr:nvCxnSpPr>
      <xdr:spPr>
        <a:xfrm>
          <a:off x="8750300" y="18188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72407</xdr:rowOff>
    </xdr:from>
    <xdr:ext cx="469744" cy="259045"/>
    <xdr:sp macro="" textlink="">
      <xdr:nvSpPr>
        <xdr:cNvPr id="406" name="n_1aveValue【市民会館】&#10;一人当たり面積"/>
        <xdr:cNvSpPr txBox="1"/>
      </xdr:nvSpPr>
      <xdr:spPr>
        <a:xfrm>
          <a:off x="9391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xdr:rowOff>
    </xdr:from>
    <xdr:ext cx="469744" cy="259045"/>
    <xdr:sp macro="" textlink="">
      <xdr:nvSpPr>
        <xdr:cNvPr id="407" name="n_2aveValue【市民会館】&#10;一人当たり面積"/>
        <xdr:cNvSpPr txBox="1"/>
      </xdr:nvSpPr>
      <xdr:spPr>
        <a:xfrm>
          <a:off x="8515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82566</xdr:rowOff>
    </xdr:from>
    <xdr:ext cx="469744" cy="259045"/>
    <xdr:sp macro="" textlink="">
      <xdr:nvSpPr>
        <xdr:cNvPr id="408" name="n_1mainValue【市民会館】&#10;一人当たり面積"/>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82566</xdr:rowOff>
    </xdr:from>
    <xdr:ext cx="469744" cy="259045"/>
    <xdr:sp macro="" textlink="">
      <xdr:nvSpPr>
        <xdr:cNvPr id="409" name="n_2mainValue【市民会館】&#10;一人当たり面積"/>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6" name="テキスト ボックス 43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37" name="直線コネクタ 43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38" name="テキスト ボックス 43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39" name="直線コネクタ 43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40" name="テキスト ボックス 43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41" name="直線コネクタ 44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42" name="テキスト ボックス 44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3" name="直線コネクタ 44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44" name="テキスト ボックス 44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5" name="直線コネクタ 4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6" name="テキスト ボックス 4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98298</xdr:rowOff>
    </xdr:to>
    <xdr:cxnSp macro="">
      <xdr:nvCxnSpPr>
        <xdr:cNvPr id="448" name="直線コネクタ 447"/>
        <xdr:cNvCxnSpPr/>
      </xdr:nvCxnSpPr>
      <xdr:spPr>
        <a:xfrm flipV="1">
          <a:off x="16318864" y="951890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102125</xdr:rowOff>
    </xdr:from>
    <xdr:ext cx="405111" cy="259045"/>
    <xdr:sp macro="" textlink="">
      <xdr:nvSpPr>
        <xdr:cNvPr id="449" name="【保健センター・保健所】&#10;有形固定資産減価償却率最小値テキスト"/>
        <xdr:cNvSpPr txBox="1"/>
      </xdr:nvSpPr>
      <xdr:spPr>
        <a:xfrm>
          <a:off x="16357600" y="10732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98298</xdr:rowOff>
    </xdr:from>
    <xdr:to>
      <xdr:col>86</xdr:col>
      <xdr:colOff>25400</xdr:colOff>
      <xdr:row>62</xdr:row>
      <xdr:rowOff>98298</xdr:rowOff>
    </xdr:to>
    <xdr:cxnSp macro="">
      <xdr:nvCxnSpPr>
        <xdr:cNvPr id="450" name="直線コネクタ 449"/>
        <xdr:cNvCxnSpPr/>
      </xdr:nvCxnSpPr>
      <xdr:spPr>
        <a:xfrm>
          <a:off x="16230600" y="1072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451" name="【保健センター・保健所】&#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452" name="直線コネクタ 451"/>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57929</xdr:rowOff>
    </xdr:from>
    <xdr:ext cx="405111" cy="259045"/>
    <xdr:sp macro="" textlink="">
      <xdr:nvSpPr>
        <xdr:cNvPr id="453" name="【保健センター・保健所】&#10;有形固定資産減価償却率平均値テキスト"/>
        <xdr:cNvSpPr txBox="1"/>
      </xdr:nvSpPr>
      <xdr:spPr>
        <a:xfrm>
          <a:off x="16357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79502</xdr:rowOff>
    </xdr:from>
    <xdr:to>
      <xdr:col>85</xdr:col>
      <xdr:colOff>177800</xdr:colOff>
      <xdr:row>60</xdr:row>
      <xdr:rowOff>9652</xdr:rowOff>
    </xdr:to>
    <xdr:sp macro="" textlink="">
      <xdr:nvSpPr>
        <xdr:cNvPr id="454" name="フローチャート: 判断 453"/>
        <xdr:cNvSpPr/>
      </xdr:nvSpPr>
      <xdr:spPr>
        <a:xfrm>
          <a:off x="16268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55" name="フローチャート: 判断 454"/>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70358</xdr:rowOff>
    </xdr:from>
    <xdr:to>
      <xdr:col>76</xdr:col>
      <xdr:colOff>165100</xdr:colOff>
      <xdr:row>62</xdr:row>
      <xdr:rowOff>508</xdr:rowOff>
    </xdr:to>
    <xdr:sp macro="" textlink="">
      <xdr:nvSpPr>
        <xdr:cNvPr id="456" name="フローチャート: 判断 455"/>
        <xdr:cNvSpPr/>
      </xdr:nvSpPr>
      <xdr:spPr>
        <a:xfrm>
          <a:off x="14541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7" name="テキスト ボックス 4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8" name="テキスト ボックス 4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9" name="テキスト ボックス 4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0" name="テキスト ボックス 4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1" name="テキスト ボックス 4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116078</xdr:rowOff>
    </xdr:from>
    <xdr:to>
      <xdr:col>85</xdr:col>
      <xdr:colOff>177800</xdr:colOff>
      <xdr:row>58</xdr:row>
      <xdr:rowOff>46228</xdr:rowOff>
    </xdr:to>
    <xdr:sp macro="" textlink="">
      <xdr:nvSpPr>
        <xdr:cNvPr id="462" name="楕円 461"/>
        <xdr:cNvSpPr/>
      </xdr:nvSpPr>
      <xdr:spPr>
        <a:xfrm>
          <a:off x="162687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138955</xdr:rowOff>
    </xdr:from>
    <xdr:ext cx="405111" cy="259045"/>
    <xdr:sp macro="" textlink="">
      <xdr:nvSpPr>
        <xdr:cNvPr id="463" name="【保健センター・保健所】&#10;有形固定資産減価償却率該当値テキスト"/>
        <xdr:cNvSpPr txBox="1"/>
      </xdr:nvSpPr>
      <xdr:spPr>
        <a:xfrm>
          <a:off x="16357600" y="974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161798</xdr:rowOff>
    </xdr:from>
    <xdr:to>
      <xdr:col>81</xdr:col>
      <xdr:colOff>101600</xdr:colOff>
      <xdr:row>58</xdr:row>
      <xdr:rowOff>91948</xdr:rowOff>
    </xdr:to>
    <xdr:sp macro="" textlink="">
      <xdr:nvSpPr>
        <xdr:cNvPr id="464" name="楕円 463"/>
        <xdr:cNvSpPr/>
      </xdr:nvSpPr>
      <xdr:spPr>
        <a:xfrm>
          <a:off x="15430500" y="99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166878</xdr:rowOff>
    </xdr:from>
    <xdr:to>
      <xdr:col>85</xdr:col>
      <xdr:colOff>127000</xdr:colOff>
      <xdr:row>58</xdr:row>
      <xdr:rowOff>41148</xdr:rowOff>
    </xdr:to>
    <xdr:cxnSp macro="">
      <xdr:nvCxnSpPr>
        <xdr:cNvPr id="465" name="直線コネクタ 464"/>
        <xdr:cNvCxnSpPr/>
      </xdr:nvCxnSpPr>
      <xdr:spPr>
        <a:xfrm flipV="1">
          <a:off x="15481300" y="99395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38354</xdr:rowOff>
    </xdr:from>
    <xdr:to>
      <xdr:col>76</xdr:col>
      <xdr:colOff>165100</xdr:colOff>
      <xdr:row>58</xdr:row>
      <xdr:rowOff>139954</xdr:rowOff>
    </xdr:to>
    <xdr:sp macro="" textlink="">
      <xdr:nvSpPr>
        <xdr:cNvPr id="466" name="楕円 465"/>
        <xdr:cNvSpPr/>
      </xdr:nvSpPr>
      <xdr:spPr>
        <a:xfrm>
          <a:off x="145415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41148</xdr:rowOff>
    </xdr:from>
    <xdr:to>
      <xdr:col>81</xdr:col>
      <xdr:colOff>50800</xdr:colOff>
      <xdr:row>58</xdr:row>
      <xdr:rowOff>89154</xdr:rowOff>
    </xdr:to>
    <xdr:cxnSp macro="">
      <xdr:nvCxnSpPr>
        <xdr:cNvPr id="467" name="直線コネクタ 466"/>
        <xdr:cNvCxnSpPr/>
      </xdr:nvCxnSpPr>
      <xdr:spPr>
        <a:xfrm flipV="1">
          <a:off x="14592300" y="998524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468" name="n_1aveValue【保健センター・保健所】&#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163085</xdr:rowOff>
    </xdr:from>
    <xdr:ext cx="405111" cy="259045"/>
    <xdr:sp macro="" textlink="">
      <xdr:nvSpPr>
        <xdr:cNvPr id="469" name="n_2aveValue【保健センター・保健所】&#10;有形固定資産減価償却率"/>
        <xdr:cNvSpPr txBox="1"/>
      </xdr:nvSpPr>
      <xdr:spPr>
        <a:xfrm>
          <a:off x="143897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108475</xdr:rowOff>
    </xdr:from>
    <xdr:ext cx="405111" cy="259045"/>
    <xdr:sp macro="" textlink="">
      <xdr:nvSpPr>
        <xdr:cNvPr id="470" name="n_1mainValue【保健センター・保健所】&#10;有形固定資産減価償却率"/>
        <xdr:cNvSpPr txBox="1"/>
      </xdr:nvSpPr>
      <xdr:spPr>
        <a:xfrm>
          <a:off x="1526604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156481</xdr:rowOff>
    </xdr:from>
    <xdr:ext cx="405111" cy="259045"/>
    <xdr:sp macro="" textlink="">
      <xdr:nvSpPr>
        <xdr:cNvPr id="471" name="n_2mainValue【保健センター・保健所】&#10;有形固定資産減価償却率"/>
        <xdr:cNvSpPr txBox="1"/>
      </xdr:nvSpPr>
      <xdr:spPr>
        <a:xfrm>
          <a:off x="14389744" y="975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2" name="直線コネクタ 48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3" name="テキスト ボックス 48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4" name="直線コネクタ 48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5" name="テキスト ボックス 48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6" name="直線コネクタ 48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7" name="テキスト ボックス 48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8" name="直線コネクタ 48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9" name="テキスト ボックス 48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125730</xdr:rowOff>
    </xdr:to>
    <xdr:cxnSp macro="">
      <xdr:nvCxnSpPr>
        <xdr:cNvPr id="493" name="直線コネクタ 492"/>
        <xdr:cNvCxnSpPr/>
      </xdr:nvCxnSpPr>
      <xdr:spPr>
        <a:xfrm flipV="1">
          <a:off x="22160864" y="95097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94"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95" name="直線コネクタ 494"/>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96" name="【保健センター・保健所】&#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7" name="直線コネクタ 496"/>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19067</xdr:rowOff>
    </xdr:from>
    <xdr:ext cx="469744" cy="259045"/>
    <xdr:sp macro="" textlink="">
      <xdr:nvSpPr>
        <xdr:cNvPr id="498" name="【保健センター・保健所】&#10;一人当たり面積平均値テキスト"/>
        <xdr:cNvSpPr txBox="1"/>
      </xdr:nvSpPr>
      <xdr:spPr>
        <a:xfrm>
          <a:off x="22199600" y="1030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499" name="フローチャート: 判断 498"/>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74930</xdr:rowOff>
    </xdr:from>
    <xdr:to>
      <xdr:col>112</xdr:col>
      <xdr:colOff>38100</xdr:colOff>
      <xdr:row>60</xdr:row>
      <xdr:rowOff>5080</xdr:rowOff>
    </xdr:to>
    <xdr:sp macro="" textlink="">
      <xdr:nvSpPr>
        <xdr:cNvPr id="500" name="フローチャート: 判断 499"/>
        <xdr:cNvSpPr/>
      </xdr:nvSpPr>
      <xdr:spPr>
        <a:xfrm>
          <a:off x="21272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17780</xdr:rowOff>
    </xdr:from>
    <xdr:to>
      <xdr:col>107</xdr:col>
      <xdr:colOff>101600</xdr:colOff>
      <xdr:row>58</xdr:row>
      <xdr:rowOff>119380</xdr:rowOff>
    </xdr:to>
    <xdr:sp macro="" textlink="">
      <xdr:nvSpPr>
        <xdr:cNvPr id="501" name="フローチャート: 判断 500"/>
        <xdr:cNvSpPr/>
      </xdr:nvSpPr>
      <xdr:spPr>
        <a:xfrm>
          <a:off x="20383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74930</xdr:rowOff>
    </xdr:from>
    <xdr:to>
      <xdr:col>116</xdr:col>
      <xdr:colOff>114300</xdr:colOff>
      <xdr:row>60</xdr:row>
      <xdr:rowOff>5080</xdr:rowOff>
    </xdr:to>
    <xdr:sp macro="" textlink="">
      <xdr:nvSpPr>
        <xdr:cNvPr id="507" name="楕円 506"/>
        <xdr:cNvSpPr/>
      </xdr:nvSpPr>
      <xdr:spPr>
        <a:xfrm>
          <a:off x="22110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97807</xdr:rowOff>
    </xdr:from>
    <xdr:ext cx="469744" cy="259045"/>
    <xdr:sp macro="" textlink="">
      <xdr:nvSpPr>
        <xdr:cNvPr id="508" name="【保健センター・保健所】&#10;一人当たり面積該当値テキスト"/>
        <xdr:cNvSpPr txBox="1"/>
      </xdr:nvSpPr>
      <xdr:spPr>
        <a:xfrm>
          <a:off x="22199600"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74930</xdr:rowOff>
    </xdr:from>
    <xdr:to>
      <xdr:col>112</xdr:col>
      <xdr:colOff>38100</xdr:colOff>
      <xdr:row>60</xdr:row>
      <xdr:rowOff>5080</xdr:rowOff>
    </xdr:to>
    <xdr:sp macro="" textlink="">
      <xdr:nvSpPr>
        <xdr:cNvPr id="509" name="楕円 508"/>
        <xdr:cNvSpPr/>
      </xdr:nvSpPr>
      <xdr:spPr>
        <a:xfrm>
          <a:off x="21272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125730</xdr:rowOff>
    </xdr:from>
    <xdr:to>
      <xdr:col>116</xdr:col>
      <xdr:colOff>63500</xdr:colOff>
      <xdr:row>59</xdr:row>
      <xdr:rowOff>125730</xdr:rowOff>
    </xdr:to>
    <xdr:cxnSp macro="">
      <xdr:nvCxnSpPr>
        <xdr:cNvPr id="510" name="直線コネクタ 509"/>
        <xdr:cNvCxnSpPr/>
      </xdr:nvCxnSpPr>
      <xdr:spPr>
        <a:xfrm>
          <a:off x="21323300" y="10241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74930</xdr:rowOff>
    </xdr:from>
    <xdr:to>
      <xdr:col>107</xdr:col>
      <xdr:colOff>101600</xdr:colOff>
      <xdr:row>60</xdr:row>
      <xdr:rowOff>5080</xdr:rowOff>
    </xdr:to>
    <xdr:sp macro="" textlink="">
      <xdr:nvSpPr>
        <xdr:cNvPr id="511" name="楕円 510"/>
        <xdr:cNvSpPr/>
      </xdr:nvSpPr>
      <xdr:spPr>
        <a:xfrm>
          <a:off x="20383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125730</xdr:rowOff>
    </xdr:from>
    <xdr:to>
      <xdr:col>111</xdr:col>
      <xdr:colOff>177800</xdr:colOff>
      <xdr:row>59</xdr:row>
      <xdr:rowOff>125730</xdr:rowOff>
    </xdr:to>
    <xdr:cxnSp macro="">
      <xdr:nvCxnSpPr>
        <xdr:cNvPr id="512" name="直線コネクタ 511"/>
        <xdr:cNvCxnSpPr/>
      </xdr:nvCxnSpPr>
      <xdr:spPr>
        <a:xfrm>
          <a:off x="20434300" y="10241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167657</xdr:rowOff>
    </xdr:from>
    <xdr:ext cx="469744" cy="259045"/>
    <xdr:sp macro="" textlink="">
      <xdr:nvSpPr>
        <xdr:cNvPr id="513" name="n_1aveValue【保健センター・保健所】&#10;一人当たり面積"/>
        <xdr:cNvSpPr txBox="1"/>
      </xdr:nvSpPr>
      <xdr:spPr>
        <a:xfrm>
          <a:off x="210757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135907</xdr:rowOff>
    </xdr:from>
    <xdr:ext cx="469744" cy="259045"/>
    <xdr:sp macro="" textlink="">
      <xdr:nvSpPr>
        <xdr:cNvPr id="514" name="n_2aveValue【保健センター・保健所】&#10;一人当たり面積"/>
        <xdr:cNvSpPr txBox="1"/>
      </xdr:nvSpPr>
      <xdr:spPr>
        <a:xfrm>
          <a:off x="20199427"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21607</xdr:rowOff>
    </xdr:from>
    <xdr:ext cx="469744" cy="259045"/>
    <xdr:sp macro="" textlink="">
      <xdr:nvSpPr>
        <xdr:cNvPr id="515" name="n_1mainValue【保健センター・保健所】&#10;一人当たり面積"/>
        <xdr:cNvSpPr txBox="1"/>
      </xdr:nvSpPr>
      <xdr:spPr>
        <a:xfrm>
          <a:off x="21075727"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167657</xdr:rowOff>
    </xdr:from>
    <xdr:ext cx="469744" cy="259045"/>
    <xdr:sp macro="" textlink="">
      <xdr:nvSpPr>
        <xdr:cNvPr id="516" name="n_2mainValue【保健センター・保健所】&#10;一人当たり面積"/>
        <xdr:cNvSpPr txBox="1"/>
      </xdr:nvSpPr>
      <xdr:spPr>
        <a:xfrm>
          <a:off x="20199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27" name="テキスト ボックス 52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8" name="直線コネクタ 5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29" name="テキスト ボックス 528"/>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0" name="直線コネクタ 5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1" name="テキスト ボックス 5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2" name="直線コネクタ 5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3" name="テキスト ボックス 5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4" name="直線コネクタ 5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5" name="テキスト ボックス 5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6" name="直線コネクタ 5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7" name="テキスト ボックス 5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8" name="直線コネクタ 5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39" name="テキスト ボックス 538"/>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41" name="テキスト ボックス 54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87</xdr:row>
      <xdr:rowOff>7076</xdr:rowOff>
    </xdr:to>
    <xdr:cxnSp macro="">
      <xdr:nvCxnSpPr>
        <xdr:cNvPr id="543" name="直線コネクタ 542"/>
        <xdr:cNvCxnSpPr/>
      </xdr:nvCxnSpPr>
      <xdr:spPr>
        <a:xfrm flipV="1">
          <a:off x="16318864" y="13440592"/>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10903</xdr:rowOff>
    </xdr:from>
    <xdr:ext cx="405111" cy="259045"/>
    <xdr:sp macro="" textlink="">
      <xdr:nvSpPr>
        <xdr:cNvPr id="544" name="【消防施設】&#10;有形固定資産減価償却率最小値テキスト"/>
        <xdr:cNvSpPr txBox="1"/>
      </xdr:nvSpPr>
      <xdr:spPr>
        <a:xfrm>
          <a:off x="16357600" y="1492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7076</xdr:rowOff>
    </xdr:from>
    <xdr:to>
      <xdr:col>86</xdr:col>
      <xdr:colOff>25400</xdr:colOff>
      <xdr:row>87</xdr:row>
      <xdr:rowOff>7076</xdr:rowOff>
    </xdr:to>
    <xdr:cxnSp macro="">
      <xdr:nvCxnSpPr>
        <xdr:cNvPr id="545" name="直線コネクタ 544"/>
        <xdr:cNvCxnSpPr/>
      </xdr:nvCxnSpPr>
      <xdr:spPr>
        <a:xfrm>
          <a:off x="16230600" y="1492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405111" cy="259045"/>
    <xdr:sp macro="" textlink="">
      <xdr:nvSpPr>
        <xdr:cNvPr id="546" name="【消防施設】&#10;有形固定資産減価償却率最大値テキスト"/>
        <xdr:cNvSpPr txBox="1"/>
      </xdr:nvSpPr>
      <xdr:spPr>
        <a:xfrm>
          <a:off x="163576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547" name="直線コネクタ 546"/>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13079</xdr:rowOff>
    </xdr:from>
    <xdr:ext cx="405111" cy="259045"/>
    <xdr:sp macro="" textlink="">
      <xdr:nvSpPr>
        <xdr:cNvPr id="548" name="【消防施設】&#10;有形固定資産減価償却率平均値テキスト"/>
        <xdr:cNvSpPr txBox="1"/>
      </xdr:nvSpPr>
      <xdr:spPr>
        <a:xfrm>
          <a:off x="16357600" y="1390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34652</xdr:rowOff>
    </xdr:from>
    <xdr:to>
      <xdr:col>85</xdr:col>
      <xdr:colOff>177800</xdr:colOff>
      <xdr:row>81</xdr:row>
      <xdr:rowOff>136252</xdr:rowOff>
    </xdr:to>
    <xdr:sp macro="" textlink="">
      <xdr:nvSpPr>
        <xdr:cNvPr id="549" name="フローチャート: 判断 548"/>
        <xdr:cNvSpPr/>
      </xdr:nvSpPr>
      <xdr:spPr>
        <a:xfrm>
          <a:off x="162687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155484</xdr:rowOff>
    </xdr:from>
    <xdr:to>
      <xdr:col>81</xdr:col>
      <xdr:colOff>101600</xdr:colOff>
      <xdr:row>82</xdr:row>
      <xdr:rowOff>85634</xdr:rowOff>
    </xdr:to>
    <xdr:sp macro="" textlink="">
      <xdr:nvSpPr>
        <xdr:cNvPr id="550" name="フローチャート: 判断 549"/>
        <xdr:cNvSpPr/>
      </xdr:nvSpPr>
      <xdr:spPr>
        <a:xfrm>
          <a:off x="15430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88537</xdr:rowOff>
    </xdr:from>
    <xdr:to>
      <xdr:col>76</xdr:col>
      <xdr:colOff>165100</xdr:colOff>
      <xdr:row>83</xdr:row>
      <xdr:rowOff>18687</xdr:rowOff>
    </xdr:to>
    <xdr:sp macro="" textlink="">
      <xdr:nvSpPr>
        <xdr:cNvPr id="551" name="フローチャート: 判断 550"/>
        <xdr:cNvSpPr/>
      </xdr:nvSpPr>
      <xdr:spPr>
        <a:xfrm>
          <a:off x="14541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170180</xdr:rowOff>
    </xdr:from>
    <xdr:to>
      <xdr:col>85</xdr:col>
      <xdr:colOff>177800</xdr:colOff>
      <xdr:row>79</xdr:row>
      <xdr:rowOff>100330</xdr:rowOff>
    </xdr:to>
    <xdr:sp macro="" textlink="">
      <xdr:nvSpPr>
        <xdr:cNvPr id="557" name="楕円 556"/>
        <xdr:cNvSpPr/>
      </xdr:nvSpPr>
      <xdr:spPr>
        <a:xfrm>
          <a:off x="16268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21607</xdr:rowOff>
    </xdr:from>
    <xdr:ext cx="405111" cy="259045"/>
    <xdr:sp macro="" textlink="">
      <xdr:nvSpPr>
        <xdr:cNvPr id="558" name="【消防施設】&#10;有形固定資産減価償却率該当値テキスト"/>
        <xdr:cNvSpPr txBox="1"/>
      </xdr:nvSpPr>
      <xdr:spPr>
        <a:xfrm>
          <a:off x="16357600"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70576</xdr:rowOff>
    </xdr:from>
    <xdr:to>
      <xdr:col>81</xdr:col>
      <xdr:colOff>101600</xdr:colOff>
      <xdr:row>80</xdr:row>
      <xdr:rowOff>726</xdr:rowOff>
    </xdr:to>
    <xdr:sp macro="" textlink="">
      <xdr:nvSpPr>
        <xdr:cNvPr id="559" name="楕円 558"/>
        <xdr:cNvSpPr/>
      </xdr:nvSpPr>
      <xdr:spPr>
        <a:xfrm>
          <a:off x="1543050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49530</xdr:rowOff>
    </xdr:from>
    <xdr:to>
      <xdr:col>85</xdr:col>
      <xdr:colOff>127000</xdr:colOff>
      <xdr:row>79</xdr:row>
      <xdr:rowOff>121376</xdr:rowOff>
    </xdr:to>
    <xdr:cxnSp macro="">
      <xdr:nvCxnSpPr>
        <xdr:cNvPr id="560" name="直線コネクタ 559"/>
        <xdr:cNvCxnSpPr/>
      </xdr:nvCxnSpPr>
      <xdr:spPr>
        <a:xfrm flipV="1">
          <a:off x="15481300" y="1359408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83638</xdr:rowOff>
    </xdr:from>
    <xdr:to>
      <xdr:col>76</xdr:col>
      <xdr:colOff>165100</xdr:colOff>
      <xdr:row>80</xdr:row>
      <xdr:rowOff>13788</xdr:rowOff>
    </xdr:to>
    <xdr:sp macro="" textlink="">
      <xdr:nvSpPr>
        <xdr:cNvPr id="561" name="楕円 560"/>
        <xdr:cNvSpPr/>
      </xdr:nvSpPr>
      <xdr:spPr>
        <a:xfrm>
          <a:off x="14541500" y="136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121376</xdr:rowOff>
    </xdr:from>
    <xdr:to>
      <xdr:col>81</xdr:col>
      <xdr:colOff>50800</xdr:colOff>
      <xdr:row>79</xdr:row>
      <xdr:rowOff>134438</xdr:rowOff>
    </xdr:to>
    <xdr:cxnSp macro="">
      <xdr:nvCxnSpPr>
        <xdr:cNvPr id="562" name="直線コネクタ 561"/>
        <xdr:cNvCxnSpPr/>
      </xdr:nvCxnSpPr>
      <xdr:spPr>
        <a:xfrm flipV="1">
          <a:off x="14592300" y="136659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76761</xdr:rowOff>
    </xdr:from>
    <xdr:ext cx="405111" cy="259045"/>
    <xdr:sp macro="" textlink="">
      <xdr:nvSpPr>
        <xdr:cNvPr id="563" name="n_1aveValue【消防施設】&#10;有形固定資産減価償却率"/>
        <xdr:cNvSpPr txBox="1"/>
      </xdr:nvSpPr>
      <xdr:spPr>
        <a:xfrm>
          <a:off x="152660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9814</xdr:rowOff>
    </xdr:from>
    <xdr:ext cx="405111" cy="259045"/>
    <xdr:sp macro="" textlink="">
      <xdr:nvSpPr>
        <xdr:cNvPr id="564" name="n_2aveValue【消防施設】&#10;有形固定資産減価償却率"/>
        <xdr:cNvSpPr txBox="1"/>
      </xdr:nvSpPr>
      <xdr:spPr>
        <a:xfrm>
          <a:off x="14389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17253</xdr:rowOff>
    </xdr:from>
    <xdr:ext cx="405111" cy="259045"/>
    <xdr:sp macro="" textlink="">
      <xdr:nvSpPr>
        <xdr:cNvPr id="565" name="n_1mainValue【消防施設】&#10;有形固定資産減価償却率"/>
        <xdr:cNvSpPr txBox="1"/>
      </xdr:nvSpPr>
      <xdr:spPr>
        <a:xfrm>
          <a:off x="15266044"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30315</xdr:rowOff>
    </xdr:from>
    <xdr:ext cx="405111" cy="259045"/>
    <xdr:sp macro="" textlink="">
      <xdr:nvSpPr>
        <xdr:cNvPr id="566" name="n_2mainValue【消防施設】&#10;有形固定資産減価償却率"/>
        <xdr:cNvSpPr txBox="1"/>
      </xdr:nvSpPr>
      <xdr:spPr>
        <a:xfrm>
          <a:off x="14389744" y="1340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5" name="テキスト ボックス 57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7" name="直線コネクタ 57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8" name="テキスト ボックス 57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9" name="直線コネクタ 57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0" name="テキスト ボックス 57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1" name="直線コネクタ 58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2" name="テキスト ボックス 58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3" name="直線コネクタ 58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4" name="テキスト ボックス 58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5" name="直線コネクタ 58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6" name="テキスト ボックス 58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8" name="テキスト ボックス 5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152400</xdr:rowOff>
    </xdr:from>
    <xdr:to>
      <xdr:col>116</xdr:col>
      <xdr:colOff>62864</xdr:colOff>
      <xdr:row>86</xdr:row>
      <xdr:rowOff>19050</xdr:rowOff>
    </xdr:to>
    <xdr:cxnSp macro="">
      <xdr:nvCxnSpPr>
        <xdr:cNvPr id="590" name="直線コネクタ 589"/>
        <xdr:cNvCxnSpPr/>
      </xdr:nvCxnSpPr>
      <xdr:spPr>
        <a:xfrm flipV="1">
          <a:off x="22160864" y="133540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591" name="【消防施設】&#10;一人当たり面積最小値テキスト"/>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592" name="直線コネクタ 591"/>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99077</xdr:rowOff>
    </xdr:from>
    <xdr:ext cx="469744" cy="259045"/>
    <xdr:sp macro="" textlink="">
      <xdr:nvSpPr>
        <xdr:cNvPr id="593" name="【消防施設】&#10;一人当たり面積最大値テキスト"/>
        <xdr:cNvSpPr txBox="1"/>
      </xdr:nvSpPr>
      <xdr:spPr>
        <a:xfrm>
          <a:off x="22199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152400</xdr:rowOff>
    </xdr:from>
    <xdr:to>
      <xdr:col>116</xdr:col>
      <xdr:colOff>152400</xdr:colOff>
      <xdr:row>77</xdr:row>
      <xdr:rowOff>152400</xdr:rowOff>
    </xdr:to>
    <xdr:cxnSp macro="">
      <xdr:nvCxnSpPr>
        <xdr:cNvPr id="594" name="直線コネクタ 593"/>
        <xdr:cNvCxnSpPr/>
      </xdr:nvCxnSpPr>
      <xdr:spPr>
        <a:xfrm>
          <a:off x="22072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595" name="【消防施設】&#10;一人当たり面積平均値テキスト"/>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596" name="フローチャート: 判断 595"/>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158750</xdr:rowOff>
    </xdr:from>
    <xdr:to>
      <xdr:col>112</xdr:col>
      <xdr:colOff>38100</xdr:colOff>
      <xdr:row>82</xdr:row>
      <xdr:rowOff>88900</xdr:rowOff>
    </xdr:to>
    <xdr:sp macro="" textlink="">
      <xdr:nvSpPr>
        <xdr:cNvPr id="597" name="フローチャート: 判断 596"/>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158750</xdr:rowOff>
    </xdr:from>
    <xdr:to>
      <xdr:col>107</xdr:col>
      <xdr:colOff>101600</xdr:colOff>
      <xdr:row>82</xdr:row>
      <xdr:rowOff>88900</xdr:rowOff>
    </xdr:to>
    <xdr:sp macro="" textlink="">
      <xdr:nvSpPr>
        <xdr:cNvPr id="598" name="フローチャート: 判断 597"/>
        <xdr:cNvSpPr/>
      </xdr:nvSpPr>
      <xdr:spPr>
        <a:xfrm>
          <a:off x="20383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9" name="テキスト ボックス 59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0" name="テキスト ボックス 59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1" name="テキスト ボックス 60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2" name="テキスト ボックス 60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3" name="テキスト ボックス 60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04" name="楕円 603"/>
        <xdr:cNvSpPr/>
      </xdr:nvSpPr>
      <xdr:spPr>
        <a:xfrm>
          <a:off x="22110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60977</xdr:rowOff>
    </xdr:from>
    <xdr:ext cx="469744" cy="259045"/>
    <xdr:sp macro="" textlink="">
      <xdr:nvSpPr>
        <xdr:cNvPr id="605" name="【消防施設】&#10;一人当たり面積該当値テキスト"/>
        <xdr:cNvSpPr txBox="1"/>
      </xdr:nvSpPr>
      <xdr:spPr>
        <a:xfrm>
          <a:off x="22199600"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82550</xdr:rowOff>
    </xdr:from>
    <xdr:to>
      <xdr:col>112</xdr:col>
      <xdr:colOff>38100</xdr:colOff>
      <xdr:row>84</xdr:row>
      <xdr:rowOff>12700</xdr:rowOff>
    </xdr:to>
    <xdr:sp macro="" textlink="">
      <xdr:nvSpPr>
        <xdr:cNvPr id="606" name="楕円 605"/>
        <xdr:cNvSpPr/>
      </xdr:nvSpPr>
      <xdr:spPr>
        <a:xfrm>
          <a:off x="21272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133350</xdr:rowOff>
    </xdr:from>
    <xdr:to>
      <xdr:col>116</xdr:col>
      <xdr:colOff>63500</xdr:colOff>
      <xdr:row>83</xdr:row>
      <xdr:rowOff>133350</xdr:rowOff>
    </xdr:to>
    <xdr:cxnSp macro="">
      <xdr:nvCxnSpPr>
        <xdr:cNvPr id="607" name="直線コネクタ 606"/>
        <xdr:cNvCxnSpPr/>
      </xdr:nvCxnSpPr>
      <xdr:spPr>
        <a:xfrm>
          <a:off x="213233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608" name="楕円 607"/>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133350</xdr:rowOff>
    </xdr:from>
    <xdr:to>
      <xdr:col>111</xdr:col>
      <xdr:colOff>177800</xdr:colOff>
      <xdr:row>84</xdr:row>
      <xdr:rowOff>0</xdr:rowOff>
    </xdr:to>
    <xdr:cxnSp macro="">
      <xdr:nvCxnSpPr>
        <xdr:cNvPr id="609" name="直線コネクタ 608"/>
        <xdr:cNvCxnSpPr/>
      </xdr:nvCxnSpPr>
      <xdr:spPr>
        <a:xfrm flipV="1">
          <a:off x="20434300" y="1436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105427</xdr:rowOff>
    </xdr:from>
    <xdr:ext cx="469744" cy="259045"/>
    <xdr:sp macro="" textlink="">
      <xdr:nvSpPr>
        <xdr:cNvPr id="610" name="n_1aveValue【消防施設】&#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611" name="n_2aveValue【消防施設】&#10;一人当たり面積"/>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3827</xdr:rowOff>
    </xdr:from>
    <xdr:ext cx="469744" cy="259045"/>
    <xdr:sp macro="" textlink="">
      <xdr:nvSpPr>
        <xdr:cNvPr id="612" name="n_1mainValue【消防施設】&#10;一人当たり面積"/>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13" name="n_2mainValue【消防施設】&#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24" name="直線コネクタ 62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25" name="テキスト ボックス 624"/>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6" name="直線コネクタ 62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7" name="テキスト ボックス 62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8" name="直線コネクタ 62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9" name="テキスト ボックス 62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0" name="直線コネクタ 62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1" name="テキスト ボックス 63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2" name="直線コネクタ 63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3" name="テキスト ボックス 63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5" name="テキスト ボックス 6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107</xdr:row>
      <xdr:rowOff>40005</xdr:rowOff>
    </xdr:to>
    <xdr:cxnSp macro="">
      <xdr:nvCxnSpPr>
        <xdr:cNvPr id="637" name="直線コネクタ 636"/>
        <xdr:cNvCxnSpPr/>
      </xdr:nvCxnSpPr>
      <xdr:spPr>
        <a:xfrm flipV="1">
          <a:off x="16318864" y="1712404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43832</xdr:rowOff>
    </xdr:from>
    <xdr:ext cx="405111" cy="259045"/>
    <xdr:sp macro="" textlink="">
      <xdr:nvSpPr>
        <xdr:cNvPr id="638" name="【庁舎】&#10;有形固定資産減価償却率最小値テキスト"/>
        <xdr:cNvSpPr txBox="1"/>
      </xdr:nvSpPr>
      <xdr:spPr>
        <a:xfrm>
          <a:off x="16357600"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40005</xdr:rowOff>
    </xdr:from>
    <xdr:to>
      <xdr:col>86</xdr:col>
      <xdr:colOff>25400</xdr:colOff>
      <xdr:row>107</xdr:row>
      <xdr:rowOff>40005</xdr:rowOff>
    </xdr:to>
    <xdr:cxnSp macro="">
      <xdr:nvCxnSpPr>
        <xdr:cNvPr id="639" name="直線コネクタ 638"/>
        <xdr:cNvCxnSpPr/>
      </xdr:nvCxnSpPr>
      <xdr:spPr>
        <a:xfrm>
          <a:off x="16230600" y="1838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640" name="【庁舎】&#10;有形固定資産減価償却率最大値テキスト"/>
        <xdr:cNvSpPr txBox="1"/>
      </xdr:nvSpPr>
      <xdr:spPr>
        <a:xfrm>
          <a:off x="16357600"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641" name="直線コネクタ 640"/>
        <xdr:cNvCxnSpPr/>
      </xdr:nvCxnSpPr>
      <xdr:spPr>
        <a:xfrm>
          <a:off x="16230600" y="1712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642" name="【庁舎】&#10;有形固定資産減価償却率平均値テキスト"/>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643" name="フローチャート: 判断 642"/>
        <xdr:cNvSpPr/>
      </xdr:nvSpPr>
      <xdr:spPr>
        <a:xfrm>
          <a:off x="16268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143511</xdr:rowOff>
    </xdr:from>
    <xdr:to>
      <xdr:col>81</xdr:col>
      <xdr:colOff>101600</xdr:colOff>
      <xdr:row>103</xdr:row>
      <xdr:rowOff>73661</xdr:rowOff>
    </xdr:to>
    <xdr:sp macro="" textlink="">
      <xdr:nvSpPr>
        <xdr:cNvPr id="644" name="フローチャート: 判断 643"/>
        <xdr:cNvSpPr/>
      </xdr:nvSpPr>
      <xdr:spPr>
        <a:xfrm>
          <a:off x="15430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97789</xdr:rowOff>
    </xdr:from>
    <xdr:to>
      <xdr:col>76</xdr:col>
      <xdr:colOff>165100</xdr:colOff>
      <xdr:row>102</xdr:row>
      <xdr:rowOff>27939</xdr:rowOff>
    </xdr:to>
    <xdr:sp macro="" textlink="">
      <xdr:nvSpPr>
        <xdr:cNvPr id="645" name="フローチャート: 判断 644"/>
        <xdr:cNvSpPr/>
      </xdr:nvSpPr>
      <xdr:spPr>
        <a:xfrm>
          <a:off x="145415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103505</xdr:rowOff>
    </xdr:from>
    <xdr:to>
      <xdr:col>85</xdr:col>
      <xdr:colOff>177800</xdr:colOff>
      <xdr:row>103</xdr:row>
      <xdr:rowOff>33655</xdr:rowOff>
    </xdr:to>
    <xdr:sp macro="" textlink="">
      <xdr:nvSpPr>
        <xdr:cNvPr id="651" name="楕円 650"/>
        <xdr:cNvSpPr/>
      </xdr:nvSpPr>
      <xdr:spPr>
        <a:xfrm>
          <a:off x="162687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126382</xdr:rowOff>
    </xdr:from>
    <xdr:ext cx="405111" cy="259045"/>
    <xdr:sp macro="" textlink="">
      <xdr:nvSpPr>
        <xdr:cNvPr id="652" name="【庁舎】&#10;有形固定資産減価償却率該当値テキスト"/>
        <xdr:cNvSpPr txBox="1"/>
      </xdr:nvSpPr>
      <xdr:spPr>
        <a:xfrm>
          <a:off x="16357600"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141605</xdr:rowOff>
    </xdr:from>
    <xdr:to>
      <xdr:col>81</xdr:col>
      <xdr:colOff>101600</xdr:colOff>
      <xdr:row>103</xdr:row>
      <xdr:rowOff>71755</xdr:rowOff>
    </xdr:to>
    <xdr:sp macro="" textlink="">
      <xdr:nvSpPr>
        <xdr:cNvPr id="653" name="楕円 652"/>
        <xdr:cNvSpPr/>
      </xdr:nvSpPr>
      <xdr:spPr>
        <a:xfrm>
          <a:off x="15430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154305</xdr:rowOff>
    </xdr:from>
    <xdr:to>
      <xdr:col>85</xdr:col>
      <xdr:colOff>127000</xdr:colOff>
      <xdr:row>103</xdr:row>
      <xdr:rowOff>20955</xdr:rowOff>
    </xdr:to>
    <xdr:cxnSp macro="">
      <xdr:nvCxnSpPr>
        <xdr:cNvPr id="654" name="直線コネクタ 653"/>
        <xdr:cNvCxnSpPr/>
      </xdr:nvCxnSpPr>
      <xdr:spPr>
        <a:xfrm flipV="1">
          <a:off x="15481300" y="176422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8255</xdr:rowOff>
    </xdr:from>
    <xdr:to>
      <xdr:col>76</xdr:col>
      <xdr:colOff>165100</xdr:colOff>
      <xdr:row>103</xdr:row>
      <xdr:rowOff>109855</xdr:rowOff>
    </xdr:to>
    <xdr:sp macro="" textlink="">
      <xdr:nvSpPr>
        <xdr:cNvPr id="655" name="楕円 654"/>
        <xdr:cNvSpPr/>
      </xdr:nvSpPr>
      <xdr:spPr>
        <a:xfrm>
          <a:off x="14541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20955</xdr:rowOff>
    </xdr:from>
    <xdr:to>
      <xdr:col>81</xdr:col>
      <xdr:colOff>50800</xdr:colOff>
      <xdr:row>103</xdr:row>
      <xdr:rowOff>59055</xdr:rowOff>
    </xdr:to>
    <xdr:cxnSp macro="">
      <xdr:nvCxnSpPr>
        <xdr:cNvPr id="656" name="直線コネクタ 655"/>
        <xdr:cNvCxnSpPr/>
      </xdr:nvCxnSpPr>
      <xdr:spPr>
        <a:xfrm flipV="1">
          <a:off x="14592300" y="17680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64788</xdr:rowOff>
    </xdr:from>
    <xdr:ext cx="405111" cy="259045"/>
    <xdr:sp macro="" textlink="">
      <xdr:nvSpPr>
        <xdr:cNvPr id="657" name="n_1aveValue【庁舎】&#10;有形固定資産減価償却率"/>
        <xdr:cNvSpPr txBox="1"/>
      </xdr:nvSpPr>
      <xdr:spPr>
        <a:xfrm>
          <a:off x="152660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44466</xdr:rowOff>
    </xdr:from>
    <xdr:ext cx="405111" cy="259045"/>
    <xdr:sp macro="" textlink="">
      <xdr:nvSpPr>
        <xdr:cNvPr id="658" name="n_2aveValue【庁舎】&#10;有形固定資産減価償却率"/>
        <xdr:cNvSpPr txBox="1"/>
      </xdr:nvSpPr>
      <xdr:spPr>
        <a:xfrm>
          <a:off x="143897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88282</xdr:rowOff>
    </xdr:from>
    <xdr:ext cx="405111" cy="259045"/>
    <xdr:sp macro="" textlink="">
      <xdr:nvSpPr>
        <xdr:cNvPr id="659" name="n_1mainValue【庁舎】&#10;有形固定資産減価償却率"/>
        <xdr:cNvSpPr txBox="1"/>
      </xdr:nvSpPr>
      <xdr:spPr>
        <a:xfrm>
          <a:off x="15266044"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100982</xdr:rowOff>
    </xdr:from>
    <xdr:ext cx="405111" cy="259045"/>
    <xdr:sp macro="" textlink="">
      <xdr:nvSpPr>
        <xdr:cNvPr id="660" name="n_2mainValue【庁舎】&#10;有形固定資産減価償却率"/>
        <xdr:cNvSpPr txBox="1"/>
      </xdr:nvSpPr>
      <xdr:spPr>
        <a:xfrm>
          <a:off x="143897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1" name="直線コネクタ 67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2" name="テキスト ボックス 67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3" name="直線コネクタ 67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4" name="テキスト ボックス 67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5" name="直線コネクタ 67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6" name="テキスト ボックス 67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7" name="直線コネクタ 67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8" name="テキスト ボックス 67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9" name="直線コネクタ 67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0" name="テキスト ボックス 67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107</xdr:row>
      <xdr:rowOff>76200</xdr:rowOff>
    </xdr:to>
    <xdr:cxnSp macro="">
      <xdr:nvCxnSpPr>
        <xdr:cNvPr id="684" name="直線コネクタ 683"/>
        <xdr:cNvCxnSpPr/>
      </xdr:nvCxnSpPr>
      <xdr:spPr>
        <a:xfrm flipV="1">
          <a:off x="22160864" y="1736598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80027</xdr:rowOff>
    </xdr:from>
    <xdr:ext cx="469744" cy="259045"/>
    <xdr:sp macro="" textlink="">
      <xdr:nvSpPr>
        <xdr:cNvPr id="685" name="【庁舎】&#10;一人当たり面積最小値テキスト"/>
        <xdr:cNvSpPr txBox="1"/>
      </xdr:nvSpPr>
      <xdr:spPr>
        <a:xfrm>
          <a:off x="22199600"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76200</xdr:rowOff>
    </xdr:from>
    <xdr:to>
      <xdr:col>116</xdr:col>
      <xdr:colOff>152400</xdr:colOff>
      <xdr:row>107</xdr:row>
      <xdr:rowOff>76200</xdr:rowOff>
    </xdr:to>
    <xdr:cxnSp macro="">
      <xdr:nvCxnSpPr>
        <xdr:cNvPr id="686" name="直線コネクタ 685"/>
        <xdr:cNvCxnSpPr/>
      </xdr:nvCxnSpPr>
      <xdr:spPr>
        <a:xfrm>
          <a:off x="22072600" y="1842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687" name="【庁舎】&#10;一人当たり面積最大値テキスト"/>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688" name="直線コネクタ 687"/>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34307</xdr:rowOff>
    </xdr:from>
    <xdr:ext cx="469744" cy="259045"/>
    <xdr:sp macro="" textlink="">
      <xdr:nvSpPr>
        <xdr:cNvPr id="689" name="【庁舎】&#10;一人当たり面積平均値テキスト"/>
        <xdr:cNvSpPr txBox="1"/>
      </xdr:nvSpPr>
      <xdr:spPr>
        <a:xfrm>
          <a:off x="22199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55880</xdr:rowOff>
    </xdr:from>
    <xdr:to>
      <xdr:col>116</xdr:col>
      <xdr:colOff>114300</xdr:colOff>
      <xdr:row>105</xdr:row>
      <xdr:rowOff>157480</xdr:rowOff>
    </xdr:to>
    <xdr:sp macro="" textlink="">
      <xdr:nvSpPr>
        <xdr:cNvPr id="690" name="フローチャート: 判断 689"/>
        <xdr:cNvSpPr/>
      </xdr:nvSpPr>
      <xdr:spPr>
        <a:xfrm>
          <a:off x="22110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691" name="フローチャート: 判断 690"/>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17780</xdr:rowOff>
    </xdr:from>
    <xdr:to>
      <xdr:col>107</xdr:col>
      <xdr:colOff>101600</xdr:colOff>
      <xdr:row>106</xdr:row>
      <xdr:rowOff>119380</xdr:rowOff>
    </xdr:to>
    <xdr:sp macro="" textlink="">
      <xdr:nvSpPr>
        <xdr:cNvPr id="692" name="フローチャート: 判断 691"/>
        <xdr:cNvSpPr/>
      </xdr:nvSpPr>
      <xdr:spPr>
        <a:xfrm>
          <a:off x="20383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48261</xdr:rowOff>
    </xdr:from>
    <xdr:to>
      <xdr:col>116</xdr:col>
      <xdr:colOff>114300</xdr:colOff>
      <xdr:row>105</xdr:row>
      <xdr:rowOff>149861</xdr:rowOff>
    </xdr:to>
    <xdr:sp macro="" textlink="">
      <xdr:nvSpPr>
        <xdr:cNvPr id="698" name="楕円 697"/>
        <xdr:cNvSpPr/>
      </xdr:nvSpPr>
      <xdr:spPr>
        <a:xfrm>
          <a:off x="22110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71138</xdr:rowOff>
    </xdr:from>
    <xdr:ext cx="469744" cy="259045"/>
    <xdr:sp macro="" textlink="">
      <xdr:nvSpPr>
        <xdr:cNvPr id="699" name="【庁舎】&#10;一人当たり面積該当値テキスト"/>
        <xdr:cNvSpPr txBox="1"/>
      </xdr:nvSpPr>
      <xdr:spPr>
        <a:xfrm>
          <a:off x="22199600"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48261</xdr:rowOff>
    </xdr:from>
    <xdr:to>
      <xdr:col>112</xdr:col>
      <xdr:colOff>38100</xdr:colOff>
      <xdr:row>105</xdr:row>
      <xdr:rowOff>149861</xdr:rowOff>
    </xdr:to>
    <xdr:sp macro="" textlink="">
      <xdr:nvSpPr>
        <xdr:cNvPr id="700" name="楕円 699"/>
        <xdr:cNvSpPr/>
      </xdr:nvSpPr>
      <xdr:spPr>
        <a:xfrm>
          <a:off x="2127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99061</xdr:rowOff>
    </xdr:from>
    <xdr:to>
      <xdr:col>116</xdr:col>
      <xdr:colOff>63500</xdr:colOff>
      <xdr:row>105</xdr:row>
      <xdr:rowOff>99061</xdr:rowOff>
    </xdr:to>
    <xdr:cxnSp macro="">
      <xdr:nvCxnSpPr>
        <xdr:cNvPr id="701" name="直線コネクタ 700"/>
        <xdr:cNvCxnSpPr/>
      </xdr:nvCxnSpPr>
      <xdr:spPr>
        <a:xfrm>
          <a:off x="21323300" y="181013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52070</xdr:rowOff>
    </xdr:from>
    <xdr:to>
      <xdr:col>107</xdr:col>
      <xdr:colOff>101600</xdr:colOff>
      <xdr:row>105</xdr:row>
      <xdr:rowOff>153670</xdr:rowOff>
    </xdr:to>
    <xdr:sp macro="" textlink="">
      <xdr:nvSpPr>
        <xdr:cNvPr id="702" name="楕円 701"/>
        <xdr:cNvSpPr/>
      </xdr:nvSpPr>
      <xdr:spPr>
        <a:xfrm>
          <a:off x="20383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99061</xdr:rowOff>
    </xdr:from>
    <xdr:to>
      <xdr:col>111</xdr:col>
      <xdr:colOff>177800</xdr:colOff>
      <xdr:row>105</xdr:row>
      <xdr:rowOff>102870</xdr:rowOff>
    </xdr:to>
    <xdr:cxnSp macro="">
      <xdr:nvCxnSpPr>
        <xdr:cNvPr id="703" name="直線コネクタ 702"/>
        <xdr:cNvCxnSpPr/>
      </xdr:nvCxnSpPr>
      <xdr:spPr>
        <a:xfrm flipV="1">
          <a:off x="20434300" y="181013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704" name="n_1aveValue【庁舎】&#10;一人当たり面積"/>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110507</xdr:rowOff>
    </xdr:from>
    <xdr:ext cx="469744" cy="259045"/>
    <xdr:sp macro="" textlink="">
      <xdr:nvSpPr>
        <xdr:cNvPr id="705" name="n_2aveValue【庁舎】&#10;一人当たり面積"/>
        <xdr:cNvSpPr txBox="1"/>
      </xdr:nvSpPr>
      <xdr:spPr>
        <a:xfrm>
          <a:off x="20199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166388</xdr:rowOff>
    </xdr:from>
    <xdr:ext cx="469744" cy="259045"/>
    <xdr:sp macro="" textlink="">
      <xdr:nvSpPr>
        <xdr:cNvPr id="706" name="n_1mainValue【庁舎】&#10;一人当たり面積"/>
        <xdr:cNvSpPr txBox="1"/>
      </xdr:nvSpPr>
      <xdr:spPr>
        <a:xfrm>
          <a:off x="210757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170197</xdr:rowOff>
    </xdr:from>
    <xdr:ext cx="469744" cy="259045"/>
    <xdr:sp macro="" textlink="">
      <xdr:nvSpPr>
        <xdr:cNvPr id="707" name="n_2mainValue【庁舎】&#10;一人当たり面積"/>
        <xdr:cNvSpPr txBox="1"/>
      </xdr:nvSpPr>
      <xdr:spPr>
        <a:xfrm>
          <a:off x="20199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8" name="正方形/長方形 7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9" name="正方形/長方形 7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0" name="テキスト ボックス 7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が高い水準にあるのは、主に福祉施設と消防施設であるが、共に集約化・複合化を進めており、今後改善していく見込みである。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その他の施設についても個別施設計画に基づき、施設の集約化・除却等を進めており、全体的な有形固定資産減価償却率の改善に取り組んでいく。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158,873
157,602
53.44
58,445,981
58,092,549
319,869
30,410,383
67,696,994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社会福祉費や高齢者保健福祉費等の増加により基準財政需要額が増加したものの、基準財政収入額も増加したため、結果として財政力指数は横ばいで推移している。</a:t>
          </a:r>
        </a:p>
        <a:p>
          <a:r>
            <a:rPr kumimoji="1" lang="ja-JP" altLang="en-US" sz="1300">
              <a:latin typeface="ＭＳ Ｐゴシック" panose="020B0600070205080204" pitchFamily="50" charset="-128"/>
              <a:ea typeface="ＭＳ Ｐゴシック" panose="020B0600070205080204" pitchFamily="50" charset="-128"/>
            </a:rPr>
            <a:t>　税収の約半分が個人市民税であるが、高齢化率が</a:t>
          </a:r>
          <a:r>
            <a:rPr kumimoji="1" lang="en-US" altLang="ja-JP" sz="1300">
              <a:latin typeface="ＭＳ Ｐゴシック" panose="020B0600070205080204" pitchFamily="50" charset="-128"/>
              <a:ea typeface="ＭＳ Ｐゴシック" panose="020B0600070205080204" pitchFamily="50" charset="-128"/>
            </a:rPr>
            <a:t>30.5</a:t>
          </a:r>
          <a:r>
            <a:rPr kumimoji="1" lang="ja-JP" altLang="en-US" sz="1300">
              <a:latin typeface="ＭＳ Ｐゴシック" panose="020B0600070205080204" pitchFamily="50" charset="-128"/>
              <a:ea typeface="ＭＳ Ｐゴシック" panose="020B0600070205080204" pitchFamily="50" charset="-128"/>
            </a:rPr>
            <a:t>％と全国平均より高いこと等により財政基盤が弱く、類似団体の平均を下回っている。そのため、行財政改革実行計画に基づく事務事業の見直しや定数管理等の取り組みを継続することにより、持続可能な財政運営を確保するよう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41</xdr:row>
      <xdr:rowOff>170039</xdr:rowOff>
    </xdr:to>
    <xdr:cxnSp macro="">
      <xdr:nvCxnSpPr>
        <xdr:cNvPr id="69" name="直線コネクタ 68"/>
        <xdr:cNvCxnSpPr/>
      </xdr:nvCxnSpPr>
      <xdr:spPr>
        <a:xfrm>
          <a:off x="4114800" y="7199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41</xdr:row>
      <xdr:rowOff>170039</xdr:rowOff>
    </xdr:to>
    <xdr:cxnSp macro="">
      <xdr:nvCxnSpPr>
        <xdr:cNvPr id="72" name="直線コネクタ 71"/>
        <xdr:cNvCxnSpPr/>
      </xdr:nvCxnSpPr>
      <xdr:spPr>
        <a:xfrm>
          <a:off x="3225800" y="719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11995</xdr:rowOff>
    </xdr:to>
    <xdr:cxnSp macro="">
      <xdr:nvCxnSpPr>
        <xdr:cNvPr id="75" name="直線コネクタ 74"/>
        <xdr:cNvCxnSpPr/>
      </xdr:nvCxnSpPr>
      <xdr:spPr>
        <a:xfrm flipV="1">
          <a:off x="2336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143228</xdr:rowOff>
    </xdr:from>
    <xdr:to>
      <xdr:col>15</xdr:col>
      <xdr:colOff>133350</xdr:colOff>
      <xdr:row>41</xdr:row>
      <xdr:rowOff>73378</xdr:rowOff>
    </xdr:to>
    <xdr:sp macro="" textlink="">
      <xdr:nvSpPr>
        <xdr:cNvPr id="76" name="フローチャート: 判断 75"/>
        <xdr:cNvSpPr/>
      </xdr:nvSpPr>
      <xdr:spPr>
        <a:xfrm>
          <a:off x="3175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83555</xdr:rowOff>
    </xdr:from>
    <xdr:ext cx="762000" cy="259045"/>
    <xdr:sp macro="" textlink="">
      <xdr:nvSpPr>
        <xdr:cNvPr id="77" name="テキスト ボックス 76"/>
        <xdr:cNvSpPr txBox="1"/>
      </xdr:nvSpPr>
      <xdr:spPr>
        <a:xfrm>
          <a:off x="2844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11995</xdr:rowOff>
    </xdr:to>
    <xdr:cxnSp macro="">
      <xdr:nvCxnSpPr>
        <xdr:cNvPr id="78" name="直線コネクタ 77"/>
        <xdr:cNvCxnSpPr/>
      </xdr:nvCxnSpPr>
      <xdr:spPr>
        <a:xfrm>
          <a:off x="1447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81" name="フローチャート: 判断 80"/>
        <xdr:cNvSpPr/>
      </xdr:nvSpPr>
      <xdr:spPr>
        <a:xfrm>
          <a:off x="1397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43338</xdr:rowOff>
    </xdr:from>
    <xdr:ext cx="762000" cy="259045"/>
    <xdr:sp macro="" textlink="">
      <xdr:nvSpPr>
        <xdr:cNvPr id="82" name="テキスト ボックス 81"/>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88" name="楕円 87"/>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91316</xdr:rowOff>
    </xdr:from>
    <xdr:ext cx="762000" cy="259045"/>
    <xdr:sp macro="" textlink="">
      <xdr:nvSpPr>
        <xdr:cNvPr id="89" name="財政力該当値テキスト"/>
        <xdr:cNvSpPr txBox="1"/>
      </xdr:nvSpPr>
      <xdr:spPr>
        <a:xfrm>
          <a:off x="5041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91" name="テキスト ボックス 90"/>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93" name="テキスト ボックス 92"/>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132645</xdr:rowOff>
    </xdr:from>
    <xdr:to>
      <xdr:col>11</xdr:col>
      <xdr:colOff>82550</xdr:colOff>
      <xdr:row>42</xdr:row>
      <xdr:rowOff>62795</xdr:rowOff>
    </xdr:to>
    <xdr:sp macro="" textlink="">
      <xdr:nvSpPr>
        <xdr:cNvPr id="94" name="楕円 93"/>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95" name="テキスト ボックス 94"/>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97" name="テキスト ボックス 96"/>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昨年度と比較し、普通交付税や臨時財政対策債等の経常一般財源総額が増加したことにより経常収支比率が</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類似団体と比較して高い水準となっているため、改善に向けて経常経費の削減を引き続き行っていくが、今後も社会保障費の増大が見込まれることから、当面は厳しい状況が続くことが予想される。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160565</xdr:rowOff>
    </xdr:from>
    <xdr:to>
      <xdr:col>23</xdr:col>
      <xdr:colOff>133350</xdr:colOff>
      <xdr:row>67</xdr:row>
      <xdr:rowOff>158145</xdr:rowOff>
    </xdr:to>
    <xdr:cxnSp macro="">
      <xdr:nvCxnSpPr>
        <xdr:cNvPr id="129" name="直線コネクタ 128"/>
        <xdr:cNvCxnSpPr/>
      </xdr:nvCxnSpPr>
      <xdr:spPr>
        <a:xfrm flipV="1">
          <a:off x="4953000" y="9933215"/>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130222</xdr:rowOff>
    </xdr:from>
    <xdr:ext cx="762000" cy="259045"/>
    <xdr:sp macro="" textlink="">
      <xdr:nvSpPr>
        <xdr:cNvPr id="130" name="財政構造の弾力性最小値テキスト"/>
        <xdr:cNvSpPr txBox="1"/>
      </xdr:nvSpPr>
      <xdr:spPr>
        <a:xfrm>
          <a:off x="5041900" y="1161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158145</xdr:rowOff>
    </xdr:from>
    <xdr:to>
      <xdr:col>24</xdr:col>
      <xdr:colOff>12700</xdr:colOff>
      <xdr:row>67</xdr:row>
      <xdr:rowOff>158145</xdr:rowOff>
    </xdr:to>
    <xdr:cxnSp macro="">
      <xdr:nvCxnSpPr>
        <xdr:cNvPr id="131" name="直線コネクタ 130"/>
        <xdr:cNvCxnSpPr/>
      </xdr:nvCxnSpPr>
      <xdr:spPr>
        <a:xfrm>
          <a:off x="4864100" y="1164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75492</xdr:rowOff>
    </xdr:from>
    <xdr:ext cx="762000" cy="259045"/>
    <xdr:sp macro="" textlink="">
      <xdr:nvSpPr>
        <xdr:cNvPr id="132" name="財政構造の弾力性最大値テキスト"/>
        <xdr:cNvSpPr txBox="1"/>
      </xdr:nvSpPr>
      <xdr:spPr>
        <a:xfrm>
          <a:off x="5041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160565</xdr:rowOff>
    </xdr:from>
    <xdr:to>
      <xdr:col>24</xdr:col>
      <xdr:colOff>12700</xdr:colOff>
      <xdr:row>57</xdr:row>
      <xdr:rowOff>160565</xdr:rowOff>
    </xdr:to>
    <xdr:cxnSp macro="">
      <xdr:nvCxnSpPr>
        <xdr:cNvPr id="133" name="直線コネクタ 132"/>
        <xdr:cNvCxnSpPr/>
      </xdr:nvCxnSpPr>
      <xdr:spPr>
        <a:xfrm>
          <a:off x="4864100" y="993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20259</xdr:rowOff>
    </xdr:from>
    <xdr:to>
      <xdr:col>23</xdr:col>
      <xdr:colOff>133350</xdr:colOff>
      <xdr:row>67</xdr:row>
      <xdr:rowOff>112183</xdr:rowOff>
    </xdr:to>
    <xdr:cxnSp macro="">
      <xdr:nvCxnSpPr>
        <xdr:cNvPr id="134" name="直線コネクタ 133"/>
        <xdr:cNvCxnSpPr/>
      </xdr:nvCxnSpPr>
      <xdr:spPr>
        <a:xfrm flipV="1">
          <a:off x="4114800" y="11507409"/>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85772</xdr:rowOff>
    </xdr:from>
    <xdr:ext cx="762000" cy="259045"/>
    <xdr:sp macro="" textlink="">
      <xdr:nvSpPr>
        <xdr:cNvPr id="135" name="財政構造の弾力性平均値テキスト"/>
        <xdr:cNvSpPr txBox="1"/>
      </xdr:nvSpPr>
      <xdr:spPr>
        <a:xfrm>
          <a:off x="5041900" y="1071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69245</xdr:rowOff>
    </xdr:from>
    <xdr:to>
      <xdr:col>23</xdr:col>
      <xdr:colOff>184150</xdr:colOff>
      <xdr:row>63</xdr:row>
      <xdr:rowOff>170845</xdr:rowOff>
    </xdr:to>
    <xdr:sp macro="" textlink="">
      <xdr:nvSpPr>
        <xdr:cNvPr id="136" name="フローチャート: 判断 135"/>
        <xdr:cNvSpPr/>
      </xdr:nvSpPr>
      <xdr:spPr>
        <a:xfrm>
          <a:off x="4902200" y="1087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155424</xdr:rowOff>
    </xdr:from>
    <xdr:to>
      <xdr:col>19</xdr:col>
      <xdr:colOff>133350</xdr:colOff>
      <xdr:row>67</xdr:row>
      <xdr:rowOff>112183</xdr:rowOff>
    </xdr:to>
    <xdr:cxnSp macro="">
      <xdr:nvCxnSpPr>
        <xdr:cNvPr id="137" name="直線コネクタ 136"/>
        <xdr:cNvCxnSpPr/>
      </xdr:nvCxnSpPr>
      <xdr:spPr>
        <a:xfrm>
          <a:off x="3225800" y="11128224"/>
          <a:ext cx="889000" cy="47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8" name="フローチャート: 判断 137"/>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9" name="テキスト ボックス 138"/>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155424</xdr:rowOff>
    </xdr:from>
    <xdr:to>
      <xdr:col>15</xdr:col>
      <xdr:colOff>82550</xdr:colOff>
      <xdr:row>66</xdr:row>
      <xdr:rowOff>42333</xdr:rowOff>
    </xdr:to>
    <xdr:cxnSp macro="">
      <xdr:nvCxnSpPr>
        <xdr:cNvPr id="140" name="直線コネクタ 139"/>
        <xdr:cNvCxnSpPr/>
      </xdr:nvCxnSpPr>
      <xdr:spPr>
        <a:xfrm flipV="1">
          <a:off x="2336800" y="11128224"/>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10885</xdr:rowOff>
    </xdr:from>
    <xdr:to>
      <xdr:col>15</xdr:col>
      <xdr:colOff>133350</xdr:colOff>
      <xdr:row>62</xdr:row>
      <xdr:rowOff>112485</xdr:rowOff>
    </xdr:to>
    <xdr:sp macro="" textlink="">
      <xdr:nvSpPr>
        <xdr:cNvPr id="141" name="フローチャート: 判断 140"/>
        <xdr:cNvSpPr/>
      </xdr:nvSpPr>
      <xdr:spPr>
        <a:xfrm>
          <a:off x="3175000" y="106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122662</xdr:rowOff>
    </xdr:from>
    <xdr:ext cx="762000" cy="259045"/>
    <xdr:sp macro="" textlink="">
      <xdr:nvSpPr>
        <xdr:cNvPr id="142" name="テキスト ボックス 141"/>
        <xdr:cNvSpPr txBox="1"/>
      </xdr:nvSpPr>
      <xdr:spPr>
        <a:xfrm>
          <a:off x="2844800" y="1040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42333</xdr:rowOff>
    </xdr:from>
    <xdr:to>
      <xdr:col>11</xdr:col>
      <xdr:colOff>31750</xdr:colOff>
      <xdr:row>66</xdr:row>
      <xdr:rowOff>53824</xdr:rowOff>
    </xdr:to>
    <xdr:cxnSp macro="">
      <xdr:nvCxnSpPr>
        <xdr:cNvPr id="143" name="直線コネクタ 142"/>
        <xdr:cNvCxnSpPr/>
      </xdr:nvCxnSpPr>
      <xdr:spPr>
        <a:xfrm flipV="1">
          <a:off x="1447800" y="1135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2117</xdr:rowOff>
    </xdr:from>
    <xdr:to>
      <xdr:col>11</xdr:col>
      <xdr:colOff>82550</xdr:colOff>
      <xdr:row>65</xdr:row>
      <xdr:rowOff>103717</xdr:rowOff>
    </xdr:to>
    <xdr:sp macro="" textlink="">
      <xdr:nvSpPr>
        <xdr:cNvPr id="144" name="フローチャート: 判断 143"/>
        <xdr:cNvSpPr/>
      </xdr:nvSpPr>
      <xdr:spPr>
        <a:xfrm>
          <a:off x="2286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113894</xdr:rowOff>
    </xdr:from>
    <xdr:ext cx="762000" cy="259045"/>
    <xdr:sp macro="" textlink="">
      <xdr:nvSpPr>
        <xdr:cNvPr id="145" name="テキスト ボックス 144"/>
        <xdr:cNvSpPr txBox="1"/>
      </xdr:nvSpPr>
      <xdr:spPr>
        <a:xfrm>
          <a:off x="1955800" y="109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46" name="フローチャート: 判断 145"/>
        <xdr:cNvSpPr/>
      </xdr:nvSpPr>
      <xdr:spPr>
        <a:xfrm>
          <a:off x="1397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113894</xdr:rowOff>
    </xdr:from>
    <xdr:ext cx="762000" cy="259045"/>
    <xdr:sp macro="" textlink="">
      <xdr:nvSpPr>
        <xdr:cNvPr id="147" name="テキスト ボックス 146"/>
        <xdr:cNvSpPr txBox="1"/>
      </xdr:nvSpPr>
      <xdr:spPr>
        <a:xfrm>
          <a:off x="1066800" y="109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140909</xdr:rowOff>
    </xdr:from>
    <xdr:to>
      <xdr:col>23</xdr:col>
      <xdr:colOff>184150</xdr:colOff>
      <xdr:row>67</xdr:row>
      <xdr:rowOff>71059</xdr:rowOff>
    </xdr:to>
    <xdr:sp macro="" textlink="">
      <xdr:nvSpPr>
        <xdr:cNvPr id="153" name="楕円 152"/>
        <xdr:cNvSpPr/>
      </xdr:nvSpPr>
      <xdr:spPr>
        <a:xfrm>
          <a:off x="4902200" y="114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112986</xdr:rowOff>
    </xdr:from>
    <xdr:ext cx="762000" cy="259045"/>
    <xdr:sp macro="" textlink="">
      <xdr:nvSpPr>
        <xdr:cNvPr id="154" name="財政構造の弾力性該当値テキスト"/>
        <xdr:cNvSpPr txBox="1"/>
      </xdr:nvSpPr>
      <xdr:spPr>
        <a:xfrm>
          <a:off x="5041900" y="1142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61383</xdr:rowOff>
    </xdr:from>
    <xdr:to>
      <xdr:col>19</xdr:col>
      <xdr:colOff>184150</xdr:colOff>
      <xdr:row>67</xdr:row>
      <xdr:rowOff>162983</xdr:rowOff>
    </xdr:to>
    <xdr:sp macro="" textlink="">
      <xdr:nvSpPr>
        <xdr:cNvPr id="155" name="楕円 154"/>
        <xdr:cNvSpPr/>
      </xdr:nvSpPr>
      <xdr:spPr>
        <a:xfrm>
          <a:off x="4064000" y="1154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147760</xdr:rowOff>
    </xdr:from>
    <xdr:ext cx="736600" cy="259045"/>
    <xdr:sp macro="" textlink="">
      <xdr:nvSpPr>
        <xdr:cNvPr id="156" name="テキスト ボックス 155"/>
        <xdr:cNvSpPr txBox="1"/>
      </xdr:nvSpPr>
      <xdr:spPr>
        <a:xfrm>
          <a:off x="3733800" y="1163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104624</xdr:rowOff>
    </xdr:from>
    <xdr:to>
      <xdr:col>15</xdr:col>
      <xdr:colOff>133350</xdr:colOff>
      <xdr:row>65</xdr:row>
      <xdr:rowOff>34774</xdr:rowOff>
    </xdr:to>
    <xdr:sp macro="" textlink="">
      <xdr:nvSpPr>
        <xdr:cNvPr id="157" name="楕円 156"/>
        <xdr:cNvSpPr/>
      </xdr:nvSpPr>
      <xdr:spPr>
        <a:xfrm>
          <a:off x="3175000" y="11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19551</xdr:rowOff>
    </xdr:from>
    <xdr:ext cx="762000" cy="259045"/>
    <xdr:sp macro="" textlink="">
      <xdr:nvSpPr>
        <xdr:cNvPr id="158" name="テキスト ボックス 157"/>
        <xdr:cNvSpPr txBox="1"/>
      </xdr:nvSpPr>
      <xdr:spPr>
        <a:xfrm>
          <a:off x="2844800" y="111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162983</xdr:rowOff>
    </xdr:from>
    <xdr:to>
      <xdr:col>11</xdr:col>
      <xdr:colOff>82550</xdr:colOff>
      <xdr:row>66</xdr:row>
      <xdr:rowOff>93133</xdr:rowOff>
    </xdr:to>
    <xdr:sp macro="" textlink="">
      <xdr:nvSpPr>
        <xdr:cNvPr id="159" name="楕円 158"/>
        <xdr:cNvSpPr/>
      </xdr:nvSpPr>
      <xdr:spPr>
        <a:xfrm>
          <a:off x="2286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77910</xdr:rowOff>
    </xdr:from>
    <xdr:ext cx="762000" cy="259045"/>
    <xdr:sp macro="" textlink="">
      <xdr:nvSpPr>
        <xdr:cNvPr id="160" name="テキスト ボックス 159"/>
        <xdr:cNvSpPr txBox="1"/>
      </xdr:nvSpPr>
      <xdr:spPr>
        <a:xfrm>
          <a:off x="1955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3024</xdr:rowOff>
    </xdr:from>
    <xdr:to>
      <xdr:col>7</xdr:col>
      <xdr:colOff>31750</xdr:colOff>
      <xdr:row>66</xdr:row>
      <xdr:rowOff>104624</xdr:rowOff>
    </xdr:to>
    <xdr:sp macro="" textlink="">
      <xdr:nvSpPr>
        <xdr:cNvPr id="161" name="楕円 160"/>
        <xdr:cNvSpPr/>
      </xdr:nvSpPr>
      <xdr:spPr>
        <a:xfrm>
          <a:off x="1397000" y="113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89401</xdr:rowOff>
    </xdr:from>
    <xdr:ext cx="762000" cy="259045"/>
    <xdr:sp macro="" textlink="">
      <xdr:nvSpPr>
        <xdr:cNvPr id="162" name="テキスト ボックス 161"/>
        <xdr:cNvSpPr txBox="1"/>
      </xdr:nvSpPr>
      <xdr:spPr>
        <a:xfrm>
          <a:off x="1066800" y="114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給与適正化にかかる減給補償の一部廃止等により人件費が減少したものの、</a:t>
          </a:r>
          <a:r>
            <a:rPr kumimoji="1" lang="en-US" altLang="ja-JP" sz="1300">
              <a:solidFill>
                <a:schemeClr val="tx1"/>
              </a:solidFill>
              <a:latin typeface="ＭＳ Ｐゴシック" panose="020B0600070205080204" pitchFamily="50" charset="-128"/>
              <a:ea typeface="ＭＳ Ｐゴシック" panose="020B0600070205080204" pitchFamily="50" charset="-128"/>
            </a:rPr>
            <a:t>PFI</a:t>
          </a:r>
          <a:r>
            <a:rPr kumimoji="1" lang="ja-JP" altLang="en-US" sz="1300">
              <a:solidFill>
                <a:schemeClr val="tx1"/>
              </a:solidFill>
              <a:latin typeface="ＭＳ Ｐゴシック" panose="020B0600070205080204" pitchFamily="50" charset="-128"/>
              <a:ea typeface="ＭＳ Ｐゴシック" panose="020B0600070205080204" pitchFamily="50" charset="-128"/>
            </a:rPr>
            <a:t>業務委託料（割賦分）の増による物件費の増額により、当該指標について昨年度に比べて増額となっている。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今後、施設の老朽化に伴い修繕料等の増加が見込まれるが、長寿命化などの取組みによる経費の平準化に努めていく。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70188</xdr:rowOff>
    </xdr:from>
    <xdr:to>
      <xdr:col>23</xdr:col>
      <xdr:colOff>133350</xdr:colOff>
      <xdr:row>90</xdr:row>
      <xdr:rowOff>82214</xdr:rowOff>
    </xdr:to>
    <xdr:cxnSp macro="">
      <xdr:nvCxnSpPr>
        <xdr:cNvPr id="194" name="直線コネクタ 193"/>
        <xdr:cNvCxnSpPr/>
      </xdr:nvCxnSpPr>
      <xdr:spPr>
        <a:xfrm flipV="1">
          <a:off x="4953000" y="13957638"/>
          <a:ext cx="0" cy="1555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54291</xdr:rowOff>
    </xdr:from>
    <xdr:ext cx="762000" cy="259045"/>
    <xdr:sp macro="" textlink="">
      <xdr:nvSpPr>
        <xdr:cNvPr id="195" name="人件費・物件費等の状況最小値テキスト"/>
        <xdr:cNvSpPr txBox="1"/>
      </xdr:nvSpPr>
      <xdr:spPr>
        <a:xfrm>
          <a:off x="5041900" y="1548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82214</xdr:rowOff>
    </xdr:from>
    <xdr:to>
      <xdr:col>24</xdr:col>
      <xdr:colOff>12700</xdr:colOff>
      <xdr:row>90</xdr:row>
      <xdr:rowOff>82214</xdr:rowOff>
    </xdr:to>
    <xdr:cxnSp macro="">
      <xdr:nvCxnSpPr>
        <xdr:cNvPr id="196" name="直線コネクタ 195"/>
        <xdr:cNvCxnSpPr/>
      </xdr:nvCxnSpPr>
      <xdr:spPr>
        <a:xfrm>
          <a:off x="4864100" y="1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156565</xdr:rowOff>
    </xdr:from>
    <xdr:ext cx="762000" cy="259045"/>
    <xdr:sp macro="" textlink="">
      <xdr:nvSpPr>
        <xdr:cNvPr id="197" name="人件費・物件費等の状況最大値テキスト"/>
        <xdr:cNvSpPr txBox="1"/>
      </xdr:nvSpPr>
      <xdr:spPr>
        <a:xfrm>
          <a:off x="5041900" y="1370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70188</xdr:rowOff>
    </xdr:from>
    <xdr:to>
      <xdr:col>24</xdr:col>
      <xdr:colOff>12700</xdr:colOff>
      <xdr:row>81</xdr:row>
      <xdr:rowOff>70188</xdr:rowOff>
    </xdr:to>
    <xdr:cxnSp macro="">
      <xdr:nvCxnSpPr>
        <xdr:cNvPr id="198" name="直線コネクタ 197"/>
        <xdr:cNvCxnSpPr/>
      </xdr:nvCxnSpPr>
      <xdr:spPr>
        <a:xfrm>
          <a:off x="4864100" y="13957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133076</xdr:rowOff>
    </xdr:from>
    <xdr:to>
      <xdr:col>23</xdr:col>
      <xdr:colOff>133350</xdr:colOff>
      <xdr:row>82</xdr:row>
      <xdr:rowOff>150724</xdr:rowOff>
    </xdr:to>
    <xdr:cxnSp macro="">
      <xdr:nvCxnSpPr>
        <xdr:cNvPr id="199" name="直線コネクタ 198"/>
        <xdr:cNvCxnSpPr/>
      </xdr:nvCxnSpPr>
      <xdr:spPr>
        <a:xfrm>
          <a:off x="4114800" y="14191976"/>
          <a:ext cx="8382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30348</xdr:rowOff>
    </xdr:from>
    <xdr:ext cx="762000" cy="259045"/>
    <xdr:sp macro="" textlink="">
      <xdr:nvSpPr>
        <xdr:cNvPr id="200" name="人件費・物件費等の状況平均値テキスト"/>
        <xdr:cNvSpPr txBox="1"/>
      </xdr:nvSpPr>
      <xdr:spPr>
        <a:xfrm>
          <a:off x="5041900" y="14260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58271</xdr:rowOff>
    </xdr:from>
    <xdr:to>
      <xdr:col>23</xdr:col>
      <xdr:colOff>184150</xdr:colOff>
      <xdr:row>83</xdr:row>
      <xdr:rowOff>159871</xdr:rowOff>
    </xdr:to>
    <xdr:sp macro="" textlink="">
      <xdr:nvSpPr>
        <xdr:cNvPr id="201" name="フローチャート: 判断 200"/>
        <xdr:cNvSpPr/>
      </xdr:nvSpPr>
      <xdr:spPr>
        <a:xfrm>
          <a:off x="49022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98960</xdr:rowOff>
    </xdr:from>
    <xdr:to>
      <xdr:col>19</xdr:col>
      <xdr:colOff>133350</xdr:colOff>
      <xdr:row>82</xdr:row>
      <xdr:rowOff>133076</xdr:rowOff>
    </xdr:to>
    <xdr:cxnSp macro="">
      <xdr:nvCxnSpPr>
        <xdr:cNvPr id="202" name="直線コネクタ 201"/>
        <xdr:cNvCxnSpPr/>
      </xdr:nvCxnSpPr>
      <xdr:spPr>
        <a:xfrm>
          <a:off x="3225800" y="14157860"/>
          <a:ext cx="889000" cy="3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136635</xdr:rowOff>
    </xdr:from>
    <xdr:to>
      <xdr:col>19</xdr:col>
      <xdr:colOff>184150</xdr:colOff>
      <xdr:row>84</xdr:row>
      <xdr:rowOff>66785</xdr:rowOff>
    </xdr:to>
    <xdr:sp macro="" textlink="">
      <xdr:nvSpPr>
        <xdr:cNvPr id="203" name="フローチャート: 判断 202"/>
        <xdr:cNvSpPr/>
      </xdr:nvSpPr>
      <xdr:spPr>
        <a:xfrm>
          <a:off x="4064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51562</xdr:rowOff>
    </xdr:from>
    <xdr:ext cx="736600" cy="259045"/>
    <xdr:sp macro="" textlink="">
      <xdr:nvSpPr>
        <xdr:cNvPr id="204" name="テキスト ボックス 203"/>
        <xdr:cNvSpPr txBox="1"/>
      </xdr:nvSpPr>
      <xdr:spPr>
        <a:xfrm>
          <a:off x="3733800" y="1445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59950</xdr:rowOff>
    </xdr:from>
    <xdr:to>
      <xdr:col>15</xdr:col>
      <xdr:colOff>82550</xdr:colOff>
      <xdr:row>82</xdr:row>
      <xdr:rowOff>98960</xdr:rowOff>
    </xdr:to>
    <xdr:cxnSp macro="">
      <xdr:nvCxnSpPr>
        <xdr:cNvPr id="205" name="直線コネクタ 204"/>
        <xdr:cNvCxnSpPr/>
      </xdr:nvCxnSpPr>
      <xdr:spPr>
        <a:xfrm>
          <a:off x="2336800" y="14118850"/>
          <a:ext cx="889000" cy="3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156848</xdr:rowOff>
    </xdr:from>
    <xdr:to>
      <xdr:col>15</xdr:col>
      <xdr:colOff>133350</xdr:colOff>
      <xdr:row>84</xdr:row>
      <xdr:rowOff>86998</xdr:rowOff>
    </xdr:to>
    <xdr:sp macro="" textlink="">
      <xdr:nvSpPr>
        <xdr:cNvPr id="206" name="フローチャート: 判断 205"/>
        <xdr:cNvSpPr/>
      </xdr:nvSpPr>
      <xdr:spPr>
        <a:xfrm>
          <a:off x="3175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71775</xdr:rowOff>
    </xdr:from>
    <xdr:ext cx="762000" cy="259045"/>
    <xdr:sp macro="" textlink="">
      <xdr:nvSpPr>
        <xdr:cNvPr id="207" name="テキスト ボックス 206"/>
        <xdr:cNvSpPr txBox="1"/>
      </xdr:nvSpPr>
      <xdr:spPr>
        <a:xfrm>
          <a:off x="2844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38325</xdr:rowOff>
    </xdr:from>
    <xdr:to>
      <xdr:col>11</xdr:col>
      <xdr:colOff>31750</xdr:colOff>
      <xdr:row>82</xdr:row>
      <xdr:rowOff>59950</xdr:rowOff>
    </xdr:to>
    <xdr:cxnSp macro="">
      <xdr:nvCxnSpPr>
        <xdr:cNvPr id="208" name="直線コネクタ 207"/>
        <xdr:cNvCxnSpPr/>
      </xdr:nvCxnSpPr>
      <xdr:spPr>
        <a:xfrm>
          <a:off x="1447800" y="14097225"/>
          <a:ext cx="889000" cy="2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154595</xdr:rowOff>
    </xdr:from>
    <xdr:to>
      <xdr:col>11</xdr:col>
      <xdr:colOff>82550</xdr:colOff>
      <xdr:row>83</xdr:row>
      <xdr:rowOff>84745</xdr:rowOff>
    </xdr:to>
    <xdr:sp macro="" textlink="">
      <xdr:nvSpPr>
        <xdr:cNvPr id="209" name="フローチャート: 判断 208"/>
        <xdr:cNvSpPr/>
      </xdr:nvSpPr>
      <xdr:spPr>
        <a:xfrm>
          <a:off x="2286000" y="142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69522</xdr:rowOff>
    </xdr:from>
    <xdr:ext cx="762000" cy="259045"/>
    <xdr:sp macro="" textlink="">
      <xdr:nvSpPr>
        <xdr:cNvPr id="210" name="テキスト ボックス 209"/>
        <xdr:cNvSpPr txBox="1"/>
      </xdr:nvSpPr>
      <xdr:spPr>
        <a:xfrm>
          <a:off x="1955800" y="1429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126662</xdr:rowOff>
    </xdr:from>
    <xdr:to>
      <xdr:col>7</xdr:col>
      <xdr:colOff>31750</xdr:colOff>
      <xdr:row>83</xdr:row>
      <xdr:rowOff>56812</xdr:rowOff>
    </xdr:to>
    <xdr:sp macro="" textlink="">
      <xdr:nvSpPr>
        <xdr:cNvPr id="211" name="フローチャート: 判断 210"/>
        <xdr:cNvSpPr/>
      </xdr:nvSpPr>
      <xdr:spPr>
        <a:xfrm>
          <a:off x="1397000" y="1418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41589</xdr:rowOff>
    </xdr:from>
    <xdr:ext cx="762000" cy="259045"/>
    <xdr:sp macro="" textlink="">
      <xdr:nvSpPr>
        <xdr:cNvPr id="212" name="テキスト ボックス 211"/>
        <xdr:cNvSpPr txBox="1"/>
      </xdr:nvSpPr>
      <xdr:spPr>
        <a:xfrm>
          <a:off x="1066800" y="1427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99924</xdr:rowOff>
    </xdr:from>
    <xdr:to>
      <xdr:col>23</xdr:col>
      <xdr:colOff>184150</xdr:colOff>
      <xdr:row>83</xdr:row>
      <xdr:rowOff>30074</xdr:rowOff>
    </xdr:to>
    <xdr:sp macro="" textlink="">
      <xdr:nvSpPr>
        <xdr:cNvPr id="218" name="楕円 217"/>
        <xdr:cNvSpPr/>
      </xdr:nvSpPr>
      <xdr:spPr>
        <a:xfrm>
          <a:off x="4902200" y="1415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116451</xdr:rowOff>
    </xdr:from>
    <xdr:ext cx="762000" cy="259045"/>
    <xdr:sp macro="" textlink="">
      <xdr:nvSpPr>
        <xdr:cNvPr id="219" name="人件費・物件費等の状況該当値テキスト"/>
        <xdr:cNvSpPr txBox="1"/>
      </xdr:nvSpPr>
      <xdr:spPr>
        <a:xfrm>
          <a:off x="5041900" y="1400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82276</xdr:rowOff>
    </xdr:from>
    <xdr:to>
      <xdr:col>19</xdr:col>
      <xdr:colOff>184150</xdr:colOff>
      <xdr:row>83</xdr:row>
      <xdr:rowOff>12426</xdr:rowOff>
    </xdr:to>
    <xdr:sp macro="" textlink="">
      <xdr:nvSpPr>
        <xdr:cNvPr id="220" name="楕円 219"/>
        <xdr:cNvSpPr/>
      </xdr:nvSpPr>
      <xdr:spPr>
        <a:xfrm>
          <a:off x="4064000" y="1414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22603</xdr:rowOff>
    </xdr:from>
    <xdr:ext cx="736600" cy="259045"/>
    <xdr:sp macro="" textlink="">
      <xdr:nvSpPr>
        <xdr:cNvPr id="221" name="テキスト ボックス 220"/>
        <xdr:cNvSpPr txBox="1"/>
      </xdr:nvSpPr>
      <xdr:spPr>
        <a:xfrm>
          <a:off x="3733800" y="1391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48160</xdr:rowOff>
    </xdr:from>
    <xdr:to>
      <xdr:col>15</xdr:col>
      <xdr:colOff>133350</xdr:colOff>
      <xdr:row>82</xdr:row>
      <xdr:rowOff>149760</xdr:rowOff>
    </xdr:to>
    <xdr:sp macro="" textlink="">
      <xdr:nvSpPr>
        <xdr:cNvPr id="222" name="楕円 221"/>
        <xdr:cNvSpPr/>
      </xdr:nvSpPr>
      <xdr:spPr>
        <a:xfrm>
          <a:off x="3175000" y="141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159937</xdr:rowOff>
    </xdr:from>
    <xdr:ext cx="762000" cy="259045"/>
    <xdr:sp macro="" textlink="">
      <xdr:nvSpPr>
        <xdr:cNvPr id="223" name="テキスト ボックス 222"/>
        <xdr:cNvSpPr txBox="1"/>
      </xdr:nvSpPr>
      <xdr:spPr>
        <a:xfrm>
          <a:off x="2844800" y="1387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9150</xdr:rowOff>
    </xdr:from>
    <xdr:to>
      <xdr:col>11</xdr:col>
      <xdr:colOff>82550</xdr:colOff>
      <xdr:row>82</xdr:row>
      <xdr:rowOff>110750</xdr:rowOff>
    </xdr:to>
    <xdr:sp macro="" textlink="">
      <xdr:nvSpPr>
        <xdr:cNvPr id="224" name="楕円 223"/>
        <xdr:cNvSpPr/>
      </xdr:nvSpPr>
      <xdr:spPr>
        <a:xfrm>
          <a:off x="2286000" y="1406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120927</xdr:rowOff>
    </xdr:from>
    <xdr:ext cx="762000" cy="259045"/>
    <xdr:sp macro="" textlink="">
      <xdr:nvSpPr>
        <xdr:cNvPr id="225" name="テキスト ボックス 224"/>
        <xdr:cNvSpPr txBox="1"/>
      </xdr:nvSpPr>
      <xdr:spPr>
        <a:xfrm>
          <a:off x="1955800" y="13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158975</xdr:rowOff>
    </xdr:from>
    <xdr:to>
      <xdr:col>7</xdr:col>
      <xdr:colOff>31750</xdr:colOff>
      <xdr:row>82</xdr:row>
      <xdr:rowOff>89125</xdr:rowOff>
    </xdr:to>
    <xdr:sp macro="" textlink="">
      <xdr:nvSpPr>
        <xdr:cNvPr id="226" name="楕円 225"/>
        <xdr:cNvSpPr/>
      </xdr:nvSpPr>
      <xdr:spPr>
        <a:xfrm>
          <a:off x="1397000" y="140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99302</xdr:rowOff>
    </xdr:from>
    <xdr:ext cx="762000" cy="259045"/>
    <xdr:sp macro="" textlink="">
      <xdr:nvSpPr>
        <xdr:cNvPr id="227" name="テキスト ボックス 226"/>
        <xdr:cNvSpPr txBox="1"/>
      </xdr:nvSpPr>
      <xdr:spPr>
        <a:xfrm>
          <a:off x="1066800" y="138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当市の平成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年度のラスパイレス指数は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100.8</a:t>
          </a:r>
          <a:r>
            <a:rPr kumimoji="1" lang="ja-JP" altLang="en-US" sz="1300">
              <a:solidFill>
                <a:schemeClr val="tx1"/>
              </a:solidFill>
              <a:latin typeface="ＭＳ Ｐゴシック" panose="020B0600070205080204" pitchFamily="50" charset="-128"/>
              <a:ea typeface="ＭＳ Ｐゴシック" panose="020B0600070205080204" pitchFamily="50" charset="-128"/>
            </a:rPr>
            <a:t>であり、依然として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100</a:t>
          </a:r>
          <a:r>
            <a:rPr kumimoji="1" lang="ja-JP" altLang="en-US" sz="1300">
              <a:solidFill>
                <a:schemeClr val="tx1"/>
              </a:solidFill>
              <a:latin typeface="ＭＳ Ｐゴシック" panose="020B0600070205080204" pitchFamily="50" charset="-128"/>
              <a:ea typeface="ＭＳ Ｐゴシック" panose="020B0600070205080204" pitchFamily="50" charset="-128"/>
            </a:rPr>
            <a:t>を上回っている。そのような状況を踏まえ、平成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年度には昇格時期の見直しや職務の級間の給料表水準の重なりの縮小を含む給与体系の見直しを行うとともに、管理職の給与カット（△</a:t>
          </a:r>
          <a:r>
            <a:rPr kumimoji="1" lang="en-US" altLang="ja-JP" sz="1300">
              <a:solidFill>
                <a:schemeClr val="tx1"/>
              </a:solidFill>
              <a:latin typeface="ＭＳ Ｐゴシック" panose="020B0600070205080204" pitchFamily="50" charset="-128"/>
              <a:ea typeface="ＭＳ Ｐゴシック" panose="020B0600070205080204" pitchFamily="50" charset="-128"/>
            </a:rPr>
            <a:t>2.5</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3.5</a:t>
          </a:r>
          <a:r>
            <a:rPr kumimoji="1" lang="ja-JP" altLang="en-US" sz="1300">
              <a:solidFill>
                <a:schemeClr val="tx1"/>
              </a:solidFill>
              <a:latin typeface="ＭＳ Ｐゴシック" panose="020B0600070205080204" pitchFamily="50" charset="-128"/>
              <a:ea typeface="ＭＳ Ｐゴシック" panose="020B0600070205080204" pitchFamily="50" charset="-128"/>
            </a:rPr>
            <a:t>％）を実施している。今後も当市の財政状況等も見据えながら、給与の適正化に努める。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a:p>
          <a:r>
            <a:rPr kumimoji="1" lang="en-US" altLang="ja-JP" sz="1300">
              <a:solidFill>
                <a:schemeClr val="tx1"/>
              </a:solidFill>
              <a:latin typeface="ＭＳ Ｐゴシック" panose="020B0600070205080204" pitchFamily="50" charset="-128"/>
              <a:ea typeface="ＭＳ Ｐゴシック" panose="020B0600070205080204" pitchFamily="50" charset="-128"/>
            </a:rPr>
            <a:t>※H29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年度指数：</a:t>
          </a:r>
          <a:r>
            <a:rPr kumimoji="1" lang="en-US" altLang="ja-JP" sz="1300">
              <a:solidFill>
                <a:schemeClr val="tx1"/>
              </a:solidFill>
              <a:latin typeface="ＭＳ Ｐゴシック" panose="020B0600070205080204" pitchFamily="50" charset="-128"/>
              <a:ea typeface="ＭＳ Ｐゴシック" panose="020B0600070205080204" pitchFamily="50" charset="-128"/>
            </a:rPr>
            <a:t>H29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月</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日時点</a:t>
          </a:r>
          <a:r>
            <a:rPr kumimoji="1" lang="en-US" altLang="ja-JP" sz="1300">
              <a:solidFill>
                <a:schemeClr val="tx1"/>
              </a:solidFill>
              <a:latin typeface="ＭＳ Ｐゴシック" panose="020B0600070205080204" pitchFamily="50" charset="-128"/>
              <a:ea typeface="ＭＳ Ｐゴシック" panose="020B0600070205080204" pitchFamily="50" charset="-128"/>
            </a:rPr>
            <a:t>(H28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年度数値と同数値</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69850</xdr:rowOff>
    </xdr:to>
    <xdr:cxnSp macro="">
      <xdr:nvCxnSpPr>
        <xdr:cNvPr id="256" name="直線コネクタ 255"/>
        <xdr:cNvCxnSpPr/>
      </xdr:nvCxnSpPr>
      <xdr:spPr>
        <a:xfrm flipV="1">
          <a:off x="17018000" y="1400175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9"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60" name="直線コネクタ 259"/>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21166</xdr:rowOff>
    </xdr:to>
    <xdr:cxnSp macro="">
      <xdr:nvCxnSpPr>
        <xdr:cNvPr id="261" name="直線コネクタ 260"/>
        <xdr:cNvCxnSpPr/>
      </xdr:nvCxnSpPr>
      <xdr:spPr>
        <a:xfrm>
          <a:off x="16179800" y="147658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2"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87</xdr:row>
      <xdr:rowOff>111125</xdr:rowOff>
    </xdr:to>
    <xdr:cxnSp macro="">
      <xdr:nvCxnSpPr>
        <xdr:cNvPr id="264" name="直線コネクタ 263"/>
        <xdr:cNvCxnSpPr/>
      </xdr:nvCxnSpPr>
      <xdr:spPr>
        <a:xfrm flipV="1">
          <a:off x="15290800" y="14765866"/>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87</xdr:row>
      <xdr:rowOff>111125</xdr:rowOff>
    </xdr:to>
    <xdr:cxnSp macro="">
      <xdr:nvCxnSpPr>
        <xdr:cNvPr id="267" name="直線コネクタ 266"/>
        <xdr:cNvCxnSpPr/>
      </xdr:nvCxnSpPr>
      <xdr:spPr>
        <a:xfrm>
          <a:off x="14401800" y="14765866"/>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8" name="フローチャート: 判断 267"/>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9" name="テキスト ボックス 268"/>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11641</xdr:rowOff>
    </xdr:from>
    <xdr:to>
      <xdr:col>68</xdr:col>
      <xdr:colOff>152400</xdr:colOff>
      <xdr:row>86</xdr:row>
      <xdr:rowOff>21166</xdr:rowOff>
    </xdr:to>
    <xdr:cxnSp macro="">
      <xdr:nvCxnSpPr>
        <xdr:cNvPr id="270" name="直線コネクタ 269"/>
        <xdr:cNvCxnSpPr/>
      </xdr:nvCxnSpPr>
      <xdr:spPr>
        <a:xfrm>
          <a:off x="13512800" y="14584891"/>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71" name="フローチャート: 判断 270"/>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72" name="テキスト ボックス 271"/>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153459</xdr:rowOff>
    </xdr:from>
    <xdr:to>
      <xdr:col>64</xdr:col>
      <xdr:colOff>152400</xdr:colOff>
      <xdr:row>83</xdr:row>
      <xdr:rowOff>83609</xdr:rowOff>
    </xdr:to>
    <xdr:sp macro="" textlink="">
      <xdr:nvSpPr>
        <xdr:cNvPr id="273" name="フローチャート: 判断 272"/>
        <xdr:cNvSpPr/>
      </xdr:nvSpPr>
      <xdr:spPr>
        <a:xfrm>
          <a:off x="13462000" y="142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93786</xdr:rowOff>
    </xdr:from>
    <xdr:ext cx="762000" cy="259045"/>
    <xdr:sp macro="" textlink="">
      <xdr:nvSpPr>
        <xdr:cNvPr id="274" name="テキスト ボックス 273"/>
        <xdr:cNvSpPr txBox="1"/>
      </xdr:nvSpPr>
      <xdr:spPr>
        <a:xfrm>
          <a:off x="13131800" y="1398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80" name="楕円 279"/>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81" name="給与水準   （国との比較）該当値テキスト"/>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82" name="楕円 281"/>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83" name="テキスト ボックス 282"/>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84" name="楕円 283"/>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85" name="テキスト ボックス 284"/>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6" name="楕円 285"/>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7" name="テキスト ボックス 286"/>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8" name="楕円 287"/>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47218</xdr:rowOff>
    </xdr:from>
    <xdr:ext cx="762000" cy="259045"/>
    <xdr:sp macro="" textlink="">
      <xdr:nvSpPr>
        <xdr:cNvPr id="289" name="テキスト ボックス 288"/>
        <xdr:cNvSpPr txBox="1"/>
      </xdr:nvSpPr>
      <xdr:spPr>
        <a:xfrm>
          <a:off x="13131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育児休業者に対して正職員で補充したこと、また、短時間勤務再任用職員が前年度より減少したため、減少分を正職員で補充したことがポイント増加につながった。</a:t>
          </a:r>
        </a:p>
        <a:p>
          <a:r>
            <a:rPr kumimoji="1" lang="ja-JP" altLang="en-US" sz="1300">
              <a:latin typeface="ＭＳ Ｐゴシック" panose="020B0600070205080204" pitchFamily="50" charset="-128"/>
              <a:ea typeface="ＭＳ Ｐゴシック" panose="020B0600070205080204" pitchFamily="50" charset="-128"/>
            </a:rPr>
            <a:t>　今後も、新たな業務の発生や育児休業者への対応など、弾力的な職員配置に努める。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67</xdr:row>
      <xdr:rowOff>7620</xdr:rowOff>
    </xdr:to>
    <xdr:cxnSp macro="">
      <xdr:nvCxnSpPr>
        <xdr:cNvPr id="321" name="直線コネクタ 320"/>
        <xdr:cNvCxnSpPr/>
      </xdr:nvCxnSpPr>
      <xdr:spPr>
        <a:xfrm flipV="1">
          <a:off x="17018000" y="10077994"/>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2" name="定員管理の状況最小値テキスト"/>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3" name="直線コネクタ 322"/>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24"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25" name="直線コネクタ 324"/>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105591</xdr:rowOff>
    </xdr:from>
    <xdr:to>
      <xdr:col>81</xdr:col>
      <xdr:colOff>44450</xdr:colOff>
      <xdr:row>61</xdr:row>
      <xdr:rowOff>115933</xdr:rowOff>
    </xdr:to>
    <xdr:cxnSp macro="">
      <xdr:nvCxnSpPr>
        <xdr:cNvPr id="326" name="直線コネクタ 325"/>
        <xdr:cNvCxnSpPr/>
      </xdr:nvCxnSpPr>
      <xdr:spPr>
        <a:xfrm>
          <a:off x="16179800" y="10564041"/>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7" name="定員管理の状況平均値テキスト"/>
        <xdr:cNvSpPr txBox="1"/>
      </xdr:nvSpPr>
      <xdr:spPr>
        <a:xfrm>
          <a:off x="17106900" y="10564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8" name="フローチャート: 判断 327"/>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46990</xdr:rowOff>
    </xdr:from>
    <xdr:to>
      <xdr:col>77</xdr:col>
      <xdr:colOff>44450</xdr:colOff>
      <xdr:row>61</xdr:row>
      <xdr:rowOff>105591</xdr:rowOff>
    </xdr:to>
    <xdr:cxnSp macro="">
      <xdr:nvCxnSpPr>
        <xdr:cNvPr id="329" name="直線コネクタ 328"/>
        <xdr:cNvCxnSpPr/>
      </xdr:nvCxnSpPr>
      <xdr:spPr>
        <a:xfrm>
          <a:off x="15290800" y="10505440"/>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30" name="フローチャート: 判断 329"/>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31" name="テキスト ボックス 330"/>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163285</xdr:rowOff>
    </xdr:from>
    <xdr:to>
      <xdr:col>72</xdr:col>
      <xdr:colOff>203200</xdr:colOff>
      <xdr:row>61</xdr:row>
      <xdr:rowOff>46990</xdr:rowOff>
    </xdr:to>
    <xdr:cxnSp macro="">
      <xdr:nvCxnSpPr>
        <xdr:cNvPr id="332" name="直線コネクタ 331"/>
        <xdr:cNvCxnSpPr/>
      </xdr:nvCxnSpPr>
      <xdr:spPr>
        <a:xfrm>
          <a:off x="14401800" y="10450285"/>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14333</xdr:rowOff>
    </xdr:from>
    <xdr:to>
      <xdr:col>73</xdr:col>
      <xdr:colOff>44450</xdr:colOff>
      <xdr:row>62</xdr:row>
      <xdr:rowOff>115933</xdr:rowOff>
    </xdr:to>
    <xdr:sp macro="" textlink="">
      <xdr:nvSpPr>
        <xdr:cNvPr id="333" name="フローチャート: 判断 332"/>
        <xdr:cNvSpPr/>
      </xdr:nvSpPr>
      <xdr:spPr>
        <a:xfrm>
          <a:off x="15240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100710</xdr:rowOff>
    </xdr:from>
    <xdr:ext cx="762000" cy="259045"/>
    <xdr:sp macro="" textlink="">
      <xdr:nvSpPr>
        <xdr:cNvPr id="334" name="テキスト ボックス 333"/>
        <xdr:cNvSpPr txBox="1"/>
      </xdr:nvSpPr>
      <xdr:spPr>
        <a:xfrm>
          <a:off x="14909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142603</xdr:rowOff>
    </xdr:from>
    <xdr:to>
      <xdr:col>68</xdr:col>
      <xdr:colOff>152400</xdr:colOff>
      <xdr:row>60</xdr:row>
      <xdr:rowOff>163285</xdr:rowOff>
    </xdr:to>
    <xdr:cxnSp macro="">
      <xdr:nvCxnSpPr>
        <xdr:cNvPr id="335" name="直線コネクタ 334"/>
        <xdr:cNvCxnSpPr/>
      </xdr:nvCxnSpPr>
      <xdr:spPr>
        <a:xfrm>
          <a:off x="13512800" y="1042960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62593</xdr:rowOff>
    </xdr:from>
    <xdr:to>
      <xdr:col>68</xdr:col>
      <xdr:colOff>203200</xdr:colOff>
      <xdr:row>62</xdr:row>
      <xdr:rowOff>164193</xdr:rowOff>
    </xdr:to>
    <xdr:sp macro="" textlink="">
      <xdr:nvSpPr>
        <xdr:cNvPr id="336" name="フローチャート: 判断 335"/>
        <xdr:cNvSpPr/>
      </xdr:nvSpPr>
      <xdr:spPr>
        <a:xfrm>
          <a:off x="14351000" y="106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148970</xdr:rowOff>
    </xdr:from>
    <xdr:ext cx="762000" cy="259045"/>
    <xdr:sp macro="" textlink="">
      <xdr:nvSpPr>
        <xdr:cNvPr id="337" name="テキスト ボックス 336"/>
        <xdr:cNvSpPr txBox="1"/>
      </xdr:nvSpPr>
      <xdr:spPr>
        <a:xfrm>
          <a:off x="14020800" y="107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69487</xdr:rowOff>
    </xdr:from>
    <xdr:to>
      <xdr:col>64</xdr:col>
      <xdr:colOff>152400</xdr:colOff>
      <xdr:row>62</xdr:row>
      <xdr:rowOff>171087</xdr:rowOff>
    </xdr:to>
    <xdr:sp macro="" textlink="">
      <xdr:nvSpPr>
        <xdr:cNvPr id="338" name="フローチャート: 判断 337"/>
        <xdr:cNvSpPr/>
      </xdr:nvSpPr>
      <xdr:spPr>
        <a:xfrm>
          <a:off x="13462000" y="106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155864</xdr:rowOff>
    </xdr:from>
    <xdr:ext cx="762000" cy="259045"/>
    <xdr:sp macro="" textlink="">
      <xdr:nvSpPr>
        <xdr:cNvPr id="339" name="テキスト ボックス 338"/>
        <xdr:cNvSpPr txBox="1"/>
      </xdr:nvSpPr>
      <xdr:spPr>
        <a:xfrm>
          <a:off x="13131800" y="1078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45" name="楕円 344"/>
        <xdr:cNvSpPr/>
      </xdr:nvSpPr>
      <xdr:spPr>
        <a:xfrm>
          <a:off x="169672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81660</xdr:rowOff>
    </xdr:from>
    <xdr:ext cx="762000" cy="259045"/>
    <xdr:sp macro="" textlink="">
      <xdr:nvSpPr>
        <xdr:cNvPr id="346" name="定員管理の状況該当値テキスト"/>
        <xdr:cNvSpPr txBox="1"/>
      </xdr:nvSpPr>
      <xdr:spPr>
        <a:xfrm>
          <a:off x="17106900" y="1036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54791</xdr:rowOff>
    </xdr:from>
    <xdr:to>
      <xdr:col>77</xdr:col>
      <xdr:colOff>95250</xdr:colOff>
      <xdr:row>61</xdr:row>
      <xdr:rowOff>156391</xdr:rowOff>
    </xdr:to>
    <xdr:sp macro="" textlink="">
      <xdr:nvSpPr>
        <xdr:cNvPr id="347" name="楕円 346"/>
        <xdr:cNvSpPr/>
      </xdr:nvSpPr>
      <xdr:spPr>
        <a:xfrm>
          <a:off x="16129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166568</xdr:rowOff>
    </xdr:from>
    <xdr:ext cx="736600" cy="259045"/>
    <xdr:sp macro="" textlink="">
      <xdr:nvSpPr>
        <xdr:cNvPr id="348" name="テキスト ボックス 347"/>
        <xdr:cNvSpPr txBox="1"/>
      </xdr:nvSpPr>
      <xdr:spPr>
        <a:xfrm>
          <a:off x="15798800" y="10282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167640</xdr:rowOff>
    </xdr:from>
    <xdr:to>
      <xdr:col>73</xdr:col>
      <xdr:colOff>44450</xdr:colOff>
      <xdr:row>61</xdr:row>
      <xdr:rowOff>97790</xdr:rowOff>
    </xdr:to>
    <xdr:sp macro="" textlink="">
      <xdr:nvSpPr>
        <xdr:cNvPr id="349" name="楕円 348"/>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107967</xdr:rowOff>
    </xdr:from>
    <xdr:ext cx="762000" cy="259045"/>
    <xdr:sp macro="" textlink="">
      <xdr:nvSpPr>
        <xdr:cNvPr id="350" name="テキスト ボックス 349"/>
        <xdr:cNvSpPr txBox="1"/>
      </xdr:nvSpPr>
      <xdr:spPr>
        <a:xfrm>
          <a:off x="14909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112485</xdr:rowOff>
    </xdr:from>
    <xdr:to>
      <xdr:col>68</xdr:col>
      <xdr:colOff>203200</xdr:colOff>
      <xdr:row>61</xdr:row>
      <xdr:rowOff>42635</xdr:rowOff>
    </xdr:to>
    <xdr:sp macro="" textlink="">
      <xdr:nvSpPr>
        <xdr:cNvPr id="351" name="楕円 350"/>
        <xdr:cNvSpPr/>
      </xdr:nvSpPr>
      <xdr:spPr>
        <a:xfrm>
          <a:off x="14351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52812</xdr:rowOff>
    </xdr:from>
    <xdr:ext cx="762000" cy="259045"/>
    <xdr:sp macro="" textlink="">
      <xdr:nvSpPr>
        <xdr:cNvPr id="352" name="テキスト ボックス 351"/>
        <xdr:cNvSpPr txBox="1"/>
      </xdr:nvSpPr>
      <xdr:spPr>
        <a:xfrm>
          <a:off x="14020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91803</xdr:rowOff>
    </xdr:from>
    <xdr:to>
      <xdr:col>64</xdr:col>
      <xdr:colOff>152400</xdr:colOff>
      <xdr:row>61</xdr:row>
      <xdr:rowOff>21953</xdr:rowOff>
    </xdr:to>
    <xdr:sp macro="" textlink="">
      <xdr:nvSpPr>
        <xdr:cNvPr id="353" name="楕円 352"/>
        <xdr:cNvSpPr/>
      </xdr:nvSpPr>
      <xdr:spPr>
        <a:xfrm>
          <a:off x="13462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32130</xdr:rowOff>
    </xdr:from>
    <xdr:ext cx="762000" cy="259045"/>
    <xdr:sp macro="" textlink="">
      <xdr:nvSpPr>
        <xdr:cNvPr id="354" name="テキスト ボックス 353"/>
        <xdr:cNvSpPr txBox="1"/>
      </xdr:nvSpPr>
      <xdr:spPr>
        <a:xfrm>
          <a:off x="13131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実質公債費比率は昨年度と比較し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ポイント低下している。これは主に普通交付税の増など償還に充てることができる充当可能特定財源が増加したことによるものである。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今後も、純元利償還金において、都市整備公社に対する補助金、猪名川上流広域ごみ処理施設組合への組合債償還負担金等が多額なまま推移し、一般会計についても、</a:t>
          </a:r>
          <a:r>
            <a:rPr kumimoji="1" lang="en-US" altLang="ja-JP" sz="1300">
              <a:solidFill>
                <a:schemeClr val="tx1"/>
              </a:solidFill>
              <a:latin typeface="ＭＳ Ｐゴシック" panose="020B0600070205080204" pitchFamily="50" charset="-128"/>
              <a:ea typeface="ＭＳ Ｐゴシック" panose="020B0600070205080204" pitchFamily="50" charset="-128"/>
            </a:rPr>
            <a:t>PFI</a:t>
          </a:r>
          <a:r>
            <a:rPr kumimoji="1" lang="ja-JP" altLang="en-US" sz="1300">
              <a:solidFill>
                <a:schemeClr val="tx1"/>
              </a:solidFill>
              <a:latin typeface="ＭＳ Ｐゴシック" panose="020B0600070205080204" pitchFamily="50" charset="-128"/>
              <a:ea typeface="ＭＳ Ｐゴシック" panose="020B0600070205080204" pitchFamily="50" charset="-128"/>
            </a:rPr>
            <a:t>事業の割賦払いの増加や、施設集約化に伴う地方債の償還等が発生するため、実質公債費比率の分子は同程度で推移するものと見込まれる。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62593</xdr:rowOff>
    </xdr:to>
    <xdr:cxnSp macro="">
      <xdr:nvCxnSpPr>
        <xdr:cNvPr id="384" name="直線コネクタ 383"/>
        <xdr:cNvCxnSpPr/>
      </xdr:nvCxnSpPr>
      <xdr:spPr>
        <a:xfrm flipV="1">
          <a:off x="17018000" y="6272590"/>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34670</xdr:rowOff>
    </xdr:from>
    <xdr:ext cx="762000" cy="259045"/>
    <xdr:sp macro="" textlink="">
      <xdr:nvSpPr>
        <xdr:cNvPr id="385"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62593</xdr:rowOff>
    </xdr:from>
    <xdr:to>
      <xdr:col>81</xdr:col>
      <xdr:colOff>133350</xdr:colOff>
      <xdr:row>45</xdr:row>
      <xdr:rowOff>62593</xdr:rowOff>
    </xdr:to>
    <xdr:cxnSp macro="">
      <xdr:nvCxnSpPr>
        <xdr:cNvPr id="386" name="直線コネクタ 385"/>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7"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8" name="直線コネクタ 387"/>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62593</xdr:rowOff>
    </xdr:from>
    <xdr:to>
      <xdr:col>81</xdr:col>
      <xdr:colOff>44450</xdr:colOff>
      <xdr:row>45</xdr:row>
      <xdr:rowOff>108555</xdr:rowOff>
    </xdr:to>
    <xdr:cxnSp macro="">
      <xdr:nvCxnSpPr>
        <xdr:cNvPr id="389" name="直線コネクタ 388"/>
        <xdr:cNvCxnSpPr/>
      </xdr:nvCxnSpPr>
      <xdr:spPr>
        <a:xfrm flipV="1">
          <a:off x="16179800" y="7777843"/>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160762</xdr:rowOff>
    </xdr:from>
    <xdr:ext cx="762000" cy="259045"/>
    <xdr:sp macro="" textlink="">
      <xdr:nvSpPr>
        <xdr:cNvPr id="390" name="公債費負担の状況平均値テキスト"/>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91" name="フローチャート: 判断 390"/>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108555</xdr:rowOff>
    </xdr:from>
    <xdr:to>
      <xdr:col>77</xdr:col>
      <xdr:colOff>44450</xdr:colOff>
      <xdr:row>45</xdr:row>
      <xdr:rowOff>154517</xdr:rowOff>
    </xdr:to>
    <xdr:cxnSp macro="">
      <xdr:nvCxnSpPr>
        <xdr:cNvPr id="392" name="直線コネクタ 391"/>
        <xdr:cNvCxnSpPr/>
      </xdr:nvCxnSpPr>
      <xdr:spPr>
        <a:xfrm flipV="1">
          <a:off x="15290800" y="78238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93" name="フローチャート: 判断 392"/>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94" name="テキスト ボックス 393"/>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120045</xdr:rowOff>
    </xdr:from>
    <xdr:to>
      <xdr:col>72</xdr:col>
      <xdr:colOff>203200</xdr:colOff>
      <xdr:row>45</xdr:row>
      <xdr:rowOff>154517</xdr:rowOff>
    </xdr:to>
    <xdr:cxnSp macro="">
      <xdr:nvCxnSpPr>
        <xdr:cNvPr id="395" name="直線コネクタ 394"/>
        <xdr:cNvCxnSpPr/>
      </xdr:nvCxnSpPr>
      <xdr:spPr>
        <a:xfrm>
          <a:off x="14401800" y="78352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6" name="フローチャート: 判断 395"/>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7" name="テキスト ボックス 396"/>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120045</xdr:rowOff>
    </xdr:from>
    <xdr:to>
      <xdr:col>68</xdr:col>
      <xdr:colOff>152400</xdr:colOff>
      <xdr:row>45</xdr:row>
      <xdr:rowOff>166007</xdr:rowOff>
    </xdr:to>
    <xdr:cxnSp macro="">
      <xdr:nvCxnSpPr>
        <xdr:cNvPr id="398" name="直線コネクタ 397"/>
        <xdr:cNvCxnSpPr/>
      </xdr:nvCxnSpPr>
      <xdr:spPr>
        <a:xfrm flipV="1">
          <a:off x="13512800" y="78352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9" name="フローチャート: 判断 398"/>
        <xdr:cNvSpPr/>
      </xdr:nvSpPr>
      <xdr:spPr>
        <a:xfrm>
          <a:off x="14351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400" name="テキスト ボックス 399"/>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401" name="フローチャート: 判断 400"/>
        <xdr:cNvSpPr/>
      </xdr:nvSpPr>
      <xdr:spPr>
        <a:xfrm>
          <a:off x="13462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108451</xdr:rowOff>
    </xdr:from>
    <xdr:ext cx="762000" cy="259045"/>
    <xdr:sp macro="" textlink="">
      <xdr:nvSpPr>
        <xdr:cNvPr id="402" name="テキスト ボックス 401"/>
        <xdr:cNvSpPr txBox="1"/>
      </xdr:nvSpPr>
      <xdr:spPr>
        <a:xfrm>
          <a:off x="13131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11793</xdr:rowOff>
    </xdr:from>
    <xdr:to>
      <xdr:col>81</xdr:col>
      <xdr:colOff>95250</xdr:colOff>
      <xdr:row>45</xdr:row>
      <xdr:rowOff>113393</xdr:rowOff>
    </xdr:to>
    <xdr:sp macro="" textlink="">
      <xdr:nvSpPr>
        <xdr:cNvPr id="408" name="楕円 407"/>
        <xdr:cNvSpPr/>
      </xdr:nvSpPr>
      <xdr:spPr>
        <a:xfrm>
          <a:off x="169672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79120</xdr:rowOff>
    </xdr:from>
    <xdr:ext cx="762000" cy="259045"/>
    <xdr:sp macro="" textlink="">
      <xdr:nvSpPr>
        <xdr:cNvPr id="409" name="公債費負担の状況該当値テキスト"/>
        <xdr:cNvSpPr txBox="1"/>
      </xdr:nvSpPr>
      <xdr:spPr>
        <a:xfrm>
          <a:off x="17106900" y="76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57755</xdr:rowOff>
    </xdr:from>
    <xdr:to>
      <xdr:col>77</xdr:col>
      <xdr:colOff>95250</xdr:colOff>
      <xdr:row>45</xdr:row>
      <xdr:rowOff>159355</xdr:rowOff>
    </xdr:to>
    <xdr:sp macro="" textlink="">
      <xdr:nvSpPr>
        <xdr:cNvPr id="410" name="楕円 409"/>
        <xdr:cNvSpPr/>
      </xdr:nvSpPr>
      <xdr:spPr>
        <a:xfrm>
          <a:off x="16129000" y="77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144132</xdr:rowOff>
    </xdr:from>
    <xdr:ext cx="736600" cy="259045"/>
    <xdr:sp macro="" textlink="">
      <xdr:nvSpPr>
        <xdr:cNvPr id="411" name="テキスト ボックス 410"/>
        <xdr:cNvSpPr txBox="1"/>
      </xdr:nvSpPr>
      <xdr:spPr>
        <a:xfrm>
          <a:off x="15798800" y="7859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103717</xdr:rowOff>
    </xdr:from>
    <xdr:to>
      <xdr:col>73</xdr:col>
      <xdr:colOff>44450</xdr:colOff>
      <xdr:row>46</xdr:row>
      <xdr:rowOff>33867</xdr:rowOff>
    </xdr:to>
    <xdr:sp macro="" textlink="">
      <xdr:nvSpPr>
        <xdr:cNvPr id="412" name="楕円 411"/>
        <xdr:cNvSpPr/>
      </xdr:nvSpPr>
      <xdr:spPr>
        <a:xfrm>
          <a:off x="152400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46</xdr:row>
      <xdr:rowOff>18644</xdr:rowOff>
    </xdr:from>
    <xdr:ext cx="762000" cy="259045"/>
    <xdr:sp macro="" textlink="">
      <xdr:nvSpPr>
        <xdr:cNvPr id="413" name="テキスト ボックス 412"/>
        <xdr:cNvSpPr txBox="1"/>
      </xdr:nvSpPr>
      <xdr:spPr>
        <a:xfrm>
          <a:off x="14909800" y="790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69245</xdr:rowOff>
    </xdr:from>
    <xdr:to>
      <xdr:col>68</xdr:col>
      <xdr:colOff>203200</xdr:colOff>
      <xdr:row>45</xdr:row>
      <xdr:rowOff>170845</xdr:rowOff>
    </xdr:to>
    <xdr:sp macro="" textlink="">
      <xdr:nvSpPr>
        <xdr:cNvPr id="414" name="楕円 413"/>
        <xdr:cNvSpPr/>
      </xdr:nvSpPr>
      <xdr:spPr>
        <a:xfrm>
          <a:off x="14351000" y="77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155622</xdr:rowOff>
    </xdr:from>
    <xdr:ext cx="762000" cy="259045"/>
    <xdr:sp macro="" textlink="">
      <xdr:nvSpPr>
        <xdr:cNvPr id="415" name="テキスト ボックス 414"/>
        <xdr:cNvSpPr txBox="1"/>
      </xdr:nvSpPr>
      <xdr:spPr>
        <a:xfrm>
          <a:off x="14020800" y="787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115207</xdr:rowOff>
    </xdr:from>
    <xdr:to>
      <xdr:col>64</xdr:col>
      <xdr:colOff>152400</xdr:colOff>
      <xdr:row>46</xdr:row>
      <xdr:rowOff>45357</xdr:rowOff>
    </xdr:to>
    <xdr:sp macro="" textlink="">
      <xdr:nvSpPr>
        <xdr:cNvPr id="416" name="楕円 415"/>
        <xdr:cNvSpPr/>
      </xdr:nvSpPr>
      <xdr:spPr>
        <a:xfrm>
          <a:off x="13462000" y="78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46</xdr:row>
      <xdr:rowOff>30134</xdr:rowOff>
    </xdr:from>
    <xdr:ext cx="762000" cy="259045"/>
    <xdr:sp macro="" textlink="">
      <xdr:nvSpPr>
        <xdr:cNvPr id="417" name="テキスト ボックス 416"/>
        <xdr:cNvSpPr txBox="1"/>
      </xdr:nvSpPr>
      <xdr:spPr>
        <a:xfrm>
          <a:off x="13131800" y="791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将来負担比率は昨年度と比較し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6.6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ポイント増加している。これは老朽化した公共施設の集約化や小中学校及び幼稚園に空調を導入</a:t>
          </a:r>
          <a:r>
            <a:rPr kumimoji="1" lang="en-US" altLang="ja-JP" sz="1300">
              <a:solidFill>
                <a:schemeClr val="tx1"/>
              </a:solidFill>
              <a:latin typeface="ＭＳ Ｐゴシック" panose="020B0600070205080204" pitchFamily="50" charset="-128"/>
              <a:ea typeface="ＭＳ Ｐゴシック" panose="020B0600070205080204" pitchFamily="50" charset="-128"/>
            </a:rPr>
            <a:t>(PFI)</a:t>
          </a:r>
          <a:r>
            <a:rPr kumimoji="1" lang="ja-JP" altLang="en-US" sz="1300">
              <a:solidFill>
                <a:schemeClr val="tx1"/>
              </a:solidFill>
              <a:latin typeface="ＭＳ Ｐゴシック" panose="020B0600070205080204" pitchFamily="50" charset="-128"/>
              <a:ea typeface="ＭＳ Ｐゴシック" panose="020B0600070205080204" pitchFamily="50" charset="-128"/>
            </a:rPr>
            <a:t>したことにより、地方債残高が増加したことによるものである。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今後も老朽化した施設の更新が控えていることから、将来負担比率が悪化する要素がある。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投資的事業の実施にあたっては、国の経済対策による財源を積極的に活用するなど、将来の負担に配慮した財政運営を行っていく。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4" name="直線コネクタ 43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5" name="テキスト ボックス 43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6" name="直線コネクタ 43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7" name="テキスト ボックス 43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8" name="直線コネクタ 43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9" name="テキスト ボックス 43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0" name="直線コネクタ 43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1" name="テキスト ボックス 44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2" name="直線コネクタ 44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3" name="テキスト ボックス 44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4" name="直線コネクタ 44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5" name="テキスト ボックス 44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20</xdr:row>
      <xdr:rowOff>105652</xdr:rowOff>
    </xdr:to>
    <xdr:cxnSp macro="">
      <xdr:nvCxnSpPr>
        <xdr:cNvPr id="448" name="直線コネクタ 447"/>
        <xdr:cNvCxnSpPr/>
      </xdr:nvCxnSpPr>
      <xdr:spPr>
        <a:xfrm flipV="1">
          <a:off x="17018000" y="2313214"/>
          <a:ext cx="0" cy="12214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77729</xdr:rowOff>
    </xdr:from>
    <xdr:ext cx="762000" cy="259045"/>
    <xdr:sp macro="" textlink="">
      <xdr:nvSpPr>
        <xdr:cNvPr id="449" name="将来負担の状況最小値テキスト"/>
        <xdr:cNvSpPr txBox="1"/>
      </xdr:nvSpPr>
      <xdr:spPr>
        <a:xfrm>
          <a:off x="17106900" y="350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105652</xdr:rowOff>
    </xdr:from>
    <xdr:to>
      <xdr:col>81</xdr:col>
      <xdr:colOff>133350</xdr:colOff>
      <xdr:row>20</xdr:row>
      <xdr:rowOff>105652</xdr:rowOff>
    </xdr:to>
    <xdr:cxnSp macro="">
      <xdr:nvCxnSpPr>
        <xdr:cNvPr id="450" name="直線コネクタ 449"/>
        <xdr:cNvCxnSpPr/>
      </xdr:nvCxnSpPr>
      <xdr:spPr>
        <a:xfrm>
          <a:off x="16929100" y="353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2" name="直線コネクタ 45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29815</xdr:rowOff>
    </xdr:from>
    <xdr:to>
      <xdr:col>81</xdr:col>
      <xdr:colOff>44450</xdr:colOff>
      <xdr:row>20</xdr:row>
      <xdr:rowOff>105652</xdr:rowOff>
    </xdr:to>
    <xdr:cxnSp macro="">
      <xdr:nvCxnSpPr>
        <xdr:cNvPr id="453" name="直線コネクタ 452"/>
        <xdr:cNvCxnSpPr/>
      </xdr:nvCxnSpPr>
      <xdr:spPr>
        <a:xfrm>
          <a:off x="16179800" y="3458815"/>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78576</xdr:rowOff>
    </xdr:from>
    <xdr:ext cx="762000" cy="259045"/>
    <xdr:sp macro="" textlink="">
      <xdr:nvSpPr>
        <xdr:cNvPr id="454" name="将来負担の状況平均値テキスト"/>
        <xdr:cNvSpPr txBox="1"/>
      </xdr:nvSpPr>
      <xdr:spPr>
        <a:xfrm>
          <a:off x="17106900" y="230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62049</xdr:rowOff>
    </xdr:from>
    <xdr:to>
      <xdr:col>81</xdr:col>
      <xdr:colOff>95250</xdr:colOff>
      <xdr:row>14</xdr:row>
      <xdr:rowOff>163649</xdr:rowOff>
    </xdr:to>
    <xdr:sp macro="" textlink="">
      <xdr:nvSpPr>
        <xdr:cNvPr id="455" name="フローチャート: 判断 454"/>
        <xdr:cNvSpPr/>
      </xdr:nvSpPr>
      <xdr:spPr>
        <a:xfrm>
          <a:off x="16967200" y="246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29815</xdr:rowOff>
    </xdr:from>
    <xdr:to>
      <xdr:col>77</xdr:col>
      <xdr:colOff>44450</xdr:colOff>
      <xdr:row>21</xdr:row>
      <xdr:rowOff>23828</xdr:rowOff>
    </xdr:to>
    <xdr:cxnSp macro="">
      <xdr:nvCxnSpPr>
        <xdr:cNvPr id="456" name="直線コネクタ 455"/>
        <xdr:cNvCxnSpPr/>
      </xdr:nvCxnSpPr>
      <xdr:spPr>
        <a:xfrm flipV="1">
          <a:off x="15290800" y="3458815"/>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52856</xdr:rowOff>
    </xdr:from>
    <xdr:to>
      <xdr:col>77</xdr:col>
      <xdr:colOff>95250</xdr:colOff>
      <xdr:row>14</xdr:row>
      <xdr:rowOff>154456</xdr:rowOff>
    </xdr:to>
    <xdr:sp macro="" textlink="">
      <xdr:nvSpPr>
        <xdr:cNvPr id="457" name="フローチャート: 判断 456"/>
        <xdr:cNvSpPr/>
      </xdr:nvSpPr>
      <xdr:spPr>
        <a:xfrm>
          <a:off x="16129000" y="245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164633</xdr:rowOff>
    </xdr:from>
    <xdr:ext cx="736600" cy="259045"/>
    <xdr:sp macro="" textlink="">
      <xdr:nvSpPr>
        <xdr:cNvPr id="458" name="テキスト ボックス 457"/>
        <xdr:cNvSpPr txBox="1"/>
      </xdr:nvSpPr>
      <xdr:spPr>
        <a:xfrm>
          <a:off x="15798800" y="222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23828</xdr:rowOff>
    </xdr:from>
    <xdr:to>
      <xdr:col>72</xdr:col>
      <xdr:colOff>203200</xdr:colOff>
      <xdr:row>22</xdr:row>
      <xdr:rowOff>74144</xdr:rowOff>
    </xdr:to>
    <xdr:cxnSp macro="">
      <xdr:nvCxnSpPr>
        <xdr:cNvPr id="459" name="直線コネクタ 458"/>
        <xdr:cNvCxnSpPr/>
      </xdr:nvCxnSpPr>
      <xdr:spPr>
        <a:xfrm flipV="1">
          <a:off x="14401800" y="3624278"/>
          <a:ext cx="889000" cy="2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153972</xdr:rowOff>
    </xdr:from>
    <xdr:to>
      <xdr:col>73</xdr:col>
      <xdr:colOff>44450</xdr:colOff>
      <xdr:row>15</xdr:row>
      <xdr:rowOff>84122</xdr:rowOff>
    </xdr:to>
    <xdr:sp macro="" textlink="">
      <xdr:nvSpPr>
        <xdr:cNvPr id="460" name="フローチャート: 判断 459"/>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94299</xdr:rowOff>
    </xdr:from>
    <xdr:ext cx="762000" cy="259045"/>
    <xdr:sp macro="" textlink="">
      <xdr:nvSpPr>
        <xdr:cNvPr id="461" name="テキスト ボックス 460"/>
        <xdr:cNvSpPr txBox="1"/>
      </xdr:nvSpPr>
      <xdr:spPr>
        <a:xfrm>
          <a:off x="14909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74144</xdr:rowOff>
    </xdr:from>
    <xdr:to>
      <xdr:col>68</xdr:col>
      <xdr:colOff>152400</xdr:colOff>
      <xdr:row>23</xdr:row>
      <xdr:rowOff>62411</xdr:rowOff>
    </xdr:to>
    <xdr:cxnSp macro="">
      <xdr:nvCxnSpPr>
        <xdr:cNvPr id="462" name="直線コネクタ 461"/>
        <xdr:cNvCxnSpPr/>
      </xdr:nvCxnSpPr>
      <xdr:spPr>
        <a:xfrm flipV="1">
          <a:off x="13512800" y="3846044"/>
          <a:ext cx="889000" cy="15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53279</xdr:rowOff>
    </xdr:from>
    <xdr:to>
      <xdr:col>68</xdr:col>
      <xdr:colOff>203200</xdr:colOff>
      <xdr:row>17</xdr:row>
      <xdr:rowOff>154879</xdr:rowOff>
    </xdr:to>
    <xdr:sp macro="" textlink="">
      <xdr:nvSpPr>
        <xdr:cNvPr id="463" name="フローチャート: 判断 462"/>
        <xdr:cNvSpPr/>
      </xdr:nvSpPr>
      <xdr:spPr>
        <a:xfrm>
          <a:off x="14351000" y="296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165056</xdr:rowOff>
    </xdr:from>
    <xdr:ext cx="762000" cy="259045"/>
    <xdr:sp macro="" textlink="">
      <xdr:nvSpPr>
        <xdr:cNvPr id="464" name="テキスト ボックス 463"/>
        <xdr:cNvSpPr txBox="1"/>
      </xdr:nvSpPr>
      <xdr:spPr>
        <a:xfrm>
          <a:off x="14020800" y="273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95552</xdr:rowOff>
    </xdr:from>
    <xdr:to>
      <xdr:col>64</xdr:col>
      <xdr:colOff>152400</xdr:colOff>
      <xdr:row>19</xdr:row>
      <xdr:rowOff>25702</xdr:rowOff>
    </xdr:to>
    <xdr:sp macro="" textlink="">
      <xdr:nvSpPr>
        <xdr:cNvPr id="465" name="フローチャート: 判断 464"/>
        <xdr:cNvSpPr/>
      </xdr:nvSpPr>
      <xdr:spPr>
        <a:xfrm>
          <a:off x="13462000" y="318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35879</xdr:rowOff>
    </xdr:from>
    <xdr:ext cx="762000" cy="259045"/>
    <xdr:sp macro="" textlink="">
      <xdr:nvSpPr>
        <xdr:cNvPr id="466" name="テキスト ボックス 465"/>
        <xdr:cNvSpPr txBox="1"/>
      </xdr:nvSpPr>
      <xdr:spPr>
        <a:xfrm>
          <a:off x="13131800" y="295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7" name="テキスト ボックス 46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8" name="テキスト ボックス 46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9" name="テキスト ボックス 46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0" name="テキスト ボックス 46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1" name="テキスト ボックス 47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54852</xdr:rowOff>
    </xdr:from>
    <xdr:to>
      <xdr:col>81</xdr:col>
      <xdr:colOff>95250</xdr:colOff>
      <xdr:row>20</xdr:row>
      <xdr:rowOff>156452</xdr:rowOff>
    </xdr:to>
    <xdr:sp macro="" textlink="">
      <xdr:nvSpPr>
        <xdr:cNvPr id="472" name="楕円 471"/>
        <xdr:cNvSpPr/>
      </xdr:nvSpPr>
      <xdr:spPr>
        <a:xfrm>
          <a:off x="16967200" y="348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122179</xdr:rowOff>
    </xdr:from>
    <xdr:ext cx="762000" cy="259045"/>
    <xdr:sp macro="" textlink="">
      <xdr:nvSpPr>
        <xdr:cNvPr id="473" name="将来負担の状況該当値テキスト"/>
        <xdr:cNvSpPr txBox="1"/>
      </xdr:nvSpPr>
      <xdr:spPr>
        <a:xfrm>
          <a:off x="17106900" y="337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150465</xdr:rowOff>
    </xdr:from>
    <xdr:to>
      <xdr:col>77</xdr:col>
      <xdr:colOff>95250</xdr:colOff>
      <xdr:row>20</xdr:row>
      <xdr:rowOff>80615</xdr:rowOff>
    </xdr:to>
    <xdr:sp macro="" textlink="">
      <xdr:nvSpPr>
        <xdr:cNvPr id="474" name="楕円 473"/>
        <xdr:cNvSpPr/>
      </xdr:nvSpPr>
      <xdr:spPr>
        <a:xfrm>
          <a:off x="16129000" y="34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65392</xdr:rowOff>
    </xdr:from>
    <xdr:ext cx="736600" cy="259045"/>
    <xdr:sp macro="" textlink="">
      <xdr:nvSpPr>
        <xdr:cNvPr id="475" name="テキスト ボックス 474"/>
        <xdr:cNvSpPr txBox="1"/>
      </xdr:nvSpPr>
      <xdr:spPr>
        <a:xfrm>
          <a:off x="15798800" y="349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144478</xdr:rowOff>
    </xdr:from>
    <xdr:to>
      <xdr:col>73</xdr:col>
      <xdr:colOff>44450</xdr:colOff>
      <xdr:row>21</xdr:row>
      <xdr:rowOff>74628</xdr:rowOff>
    </xdr:to>
    <xdr:sp macro="" textlink="">
      <xdr:nvSpPr>
        <xdr:cNvPr id="476" name="楕円 475"/>
        <xdr:cNvSpPr/>
      </xdr:nvSpPr>
      <xdr:spPr>
        <a:xfrm>
          <a:off x="15240000" y="35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59405</xdr:rowOff>
    </xdr:from>
    <xdr:ext cx="762000" cy="259045"/>
    <xdr:sp macro="" textlink="">
      <xdr:nvSpPr>
        <xdr:cNvPr id="477" name="テキスト ボックス 476"/>
        <xdr:cNvSpPr txBox="1"/>
      </xdr:nvSpPr>
      <xdr:spPr>
        <a:xfrm>
          <a:off x="14909800" y="365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23344</xdr:rowOff>
    </xdr:from>
    <xdr:to>
      <xdr:col>68</xdr:col>
      <xdr:colOff>203200</xdr:colOff>
      <xdr:row>22</xdr:row>
      <xdr:rowOff>124944</xdr:rowOff>
    </xdr:to>
    <xdr:sp macro="" textlink="">
      <xdr:nvSpPr>
        <xdr:cNvPr id="478" name="楕円 477"/>
        <xdr:cNvSpPr/>
      </xdr:nvSpPr>
      <xdr:spPr>
        <a:xfrm>
          <a:off x="14351000" y="37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109721</xdr:rowOff>
    </xdr:from>
    <xdr:ext cx="762000" cy="259045"/>
    <xdr:sp macro="" textlink="">
      <xdr:nvSpPr>
        <xdr:cNvPr id="479" name="テキスト ボックス 478"/>
        <xdr:cNvSpPr txBox="1"/>
      </xdr:nvSpPr>
      <xdr:spPr>
        <a:xfrm>
          <a:off x="14020800" y="388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11611</xdr:rowOff>
    </xdr:from>
    <xdr:to>
      <xdr:col>64</xdr:col>
      <xdr:colOff>152400</xdr:colOff>
      <xdr:row>23</xdr:row>
      <xdr:rowOff>113211</xdr:rowOff>
    </xdr:to>
    <xdr:sp macro="" textlink="">
      <xdr:nvSpPr>
        <xdr:cNvPr id="480" name="楕円 479"/>
        <xdr:cNvSpPr/>
      </xdr:nvSpPr>
      <xdr:spPr>
        <a:xfrm>
          <a:off x="13462000" y="395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97988</xdr:rowOff>
    </xdr:from>
    <xdr:ext cx="762000" cy="259045"/>
    <xdr:sp macro="" textlink="">
      <xdr:nvSpPr>
        <xdr:cNvPr id="481" name="テキスト ボックス 480"/>
        <xdr:cNvSpPr txBox="1"/>
      </xdr:nvSpPr>
      <xdr:spPr>
        <a:xfrm>
          <a:off x="13131800" y="404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158,873
157,602
53.44
58,445,981
58,092,549
319,869
30,410,383
67,696,994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課長補佐級以上現給補償の廃止などにより当該指標について昨年度と比較し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ポイント低下した。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今後も当市の財政状況等も見据えながら、定員管理・給与の適正化に努める。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79375</xdr:rowOff>
    </xdr:from>
    <xdr:to>
      <xdr:col>24</xdr:col>
      <xdr:colOff>25400</xdr:colOff>
      <xdr:row>41</xdr:row>
      <xdr:rowOff>107950</xdr:rowOff>
    </xdr:to>
    <xdr:cxnSp macro="">
      <xdr:nvCxnSpPr>
        <xdr:cNvPr id="65" name="直線コネクタ 64"/>
        <xdr:cNvCxnSpPr/>
      </xdr:nvCxnSpPr>
      <xdr:spPr>
        <a:xfrm flipV="1">
          <a:off x="4826000" y="57372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80027</xdr:rowOff>
    </xdr:from>
    <xdr:ext cx="762000" cy="259045"/>
    <xdr:sp macro="" textlink="">
      <xdr:nvSpPr>
        <xdr:cNvPr id="66" name="人件費最小値テキスト"/>
        <xdr:cNvSpPr txBox="1"/>
      </xdr:nvSpPr>
      <xdr:spPr>
        <a:xfrm>
          <a:off x="4914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107950</xdr:rowOff>
    </xdr:from>
    <xdr:to>
      <xdr:col>24</xdr:col>
      <xdr:colOff>114300</xdr:colOff>
      <xdr:row>41</xdr:row>
      <xdr:rowOff>107950</xdr:rowOff>
    </xdr:to>
    <xdr:cxnSp macro="">
      <xdr:nvCxnSpPr>
        <xdr:cNvPr id="67" name="直線コネクタ 66"/>
        <xdr:cNvCxnSpPr/>
      </xdr:nvCxnSpPr>
      <xdr:spPr>
        <a:xfrm>
          <a:off x="4737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165752</xdr:rowOff>
    </xdr:from>
    <xdr:ext cx="762000" cy="259045"/>
    <xdr:sp macro="" textlink="">
      <xdr:nvSpPr>
        <xdr:cNvPr id="68" name="人件費最大値テキスト"/>
        <xdr:cNvSpPr txBox="1"/>
      </xdr:nvSpPr>
      <xdr:spPr>
        <a:xfrm>
          <a:off x="4914900" y="54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79375</xdr:rowOff>
    </xdr:from>
    <xdr:to>
      <xdr:col>24</xdr:col>
      <xdr:colOff>114300</xdr:colOff>
      <xdr:row>33</xdr:row>
      <xdr:rowOff>79375</xdr:rowOff>
    </xdr:to>
    <xdr:cxnSp macro="">
      <xdr:nvCxnSpPr>
        <xdr:cNvPr id="69" name="直線コネクタ 68"/>
        <xdr:cNvCxnSpPr/>
      </xdr:nvCxnSpPr>
      <xdr:spPr>
        <a:xfrm>
          <a:off x="4737100" y="573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41275</xdr:rowOff>
    </xdr:from>
    <xdr:to>
      <xdr:col>24</xdr:col>
      <xdr:colOff>25400</xdr:colOff>
      <xdr:row>39</xdr:row>
      <xdr:rowOff>127000</xdr:rowOff>
    </xdr:to>
    <xdr:cxnSp macro="">
      <xdr:nvCxnSpPr>
        <xdr:cNvPr id="70" name="直線コネクタ 69"/>
        <xdr:cNvCxnSpPr/>
      </xdr:nvCxnSpPr>
      <xdr:spPr>
        <a:xfrm flipV="1">
          <a:off x="3987800" y="672782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7002</xdr:rowOff>
    </xdr:from>
    <xdr:ext cx="762000" cy="259045"/>
    <xdr:sp macro="" textlink="">
      <xdr:nvSpPr>
        <xdr:cNvPr id="71" name="人件費平均値テキスト"/>
        <xdr:cNvSpPr txBox="1"/>
      </xdr:nvSpPr>
      <xdr:spPr>
        <a:xfrm>
          <a:off x="4914900" y="6350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161925</xdr:rowOff>
    </xdr:from>
    <xdr:to>
      <xdr:col>24</xdr:col>
      <xdr:colOff>76200</xdr:colOff>
      <xdr:row>38</xdr:row>
      <xdr:rowOff>92075</xdr:rowOff>
    </xdr:to>
    <xdr:sp macro="" textlink="">
      <xdr:nvSpPr>
        <xdr:cNvPr id="72" name="フローチャート: 判断 71"/>
        <xdr:cNvSpPr/>
      </xdr:nvSpPr>
      <xdr:spPr>
        <a:xfrm>
          <a:off x="47752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127000</xdr:rowOff>
    </xdr:to>
    <xdr:cxnSp macro="">
      <xdr:nvCxnSpPr>
        <xdr:cNvPr id="73" name="直線コネクタ 72"/>
        <xdr:cNvCxnSpPr/>
      </xdr:nvCxnSpPr>
      <xdr:spPr>
        <a:xfrm>
          <a:off x="3098800" y="6718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28575</xdr:rowOff>
    </xdr:from>
    <xdr:to>
      <xdr:col>20</xdr:col>
      <xdr:colOff>38100</xdr:colOff>
      <xdr:row>38</xdr:row>
      <xdr:rowOff>130175</xdr:rowOff>
    </xdr:to>
    <xdr:sp macro="" textlink="">
      <xdr:nvSpPr>
        <xdr:cNvPr id="74" name="フローチャート: 判断 73"/>
        <xdr:cNvSpPr/>
      </xdr:nvSpPr>
      <xdr:spPr>
        <a:xfrm>
          <a:off x="3937000" y="65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140352</xdr:rowOff>
    </xdr:from>
    <xdr:ext cx="736600" cy="259045"/>
    <xdr:sp macro="" textlink="">
      <xdr:nvSpPr>
        <xdr:cNvPr id="75" name="テキスト ボックス 74"/>
        <xdr:cNvSpPr txBox="1"/>
      </xdr:nvSpPr>
      <xdr:spPr>
        <a:xfrm>
          <a:off x="3606800" y="631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39</xdr:row>
      <xdr:rowOff>79375</xdr:rowOff>
    </xdr:to>
    <xdr:cxnSp macro="">
      <xdr:nvCxnSpPr>
        <xdr:cNvPr id="76" name="直線コネクタ 75"/>
        <xdr:cNvCxnSpPr/>
      </xdr:nvCxnSpPr>
      <xdr:spPr>
        <a:xfrm flipV="1">
          <a:off x="2209800" y="67183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38100</xdr:rowOff>
    </xdr:from>
    <xdr:to>
      <xdr:col>15</xdr:col>
      <xdr:colOff>149225</xdr:colOff>
      <xdr:row>38</xdr:row>
      <xdr:rowOff>139700</xdr:rowOff>
    </xdr:to>
    <xdr:sp macro="" textlink="">
      <xdr:nvSpPr>
        <xdr:cNvPr id="77" name="フローチャート: 判断 76"/>
        <xdr:cNvSpPr/>
      </xdr:nvSpPr>
      <xdr:spPr>
        <a:xfrm>
          <a:off x="3048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149877</xdr:rowOff>
    </xdr:from>
    <xdr:ext cx="762000" cy="259045"/>
    <xdr:sp macro="" textlink="">
      <xdr:nvSpPr>
        <xdr:cNvPr id="78" name="テキスト ボックス 77"/>
        <xdr:cNvSpPr txBox="1"/>
      </xdr:nvSpPr>
      <xdr:spPr>
        <a:xfrm>
          <a:off x="2717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79375</xdr:rowOff>
    </xdr:from>
    <xdr:to>
      <xdr:col>11</xdr:col>
      <xdr:colOff>9525</xdr:colOff>
      <xdr:row>39</xdr:row>
      <xdr:rowOff>136525</xdr:rowOff>
    </xdr:to>
    <xdr:cxnSp macro="">
      <xdr:nvCxnSpPr>
        <xdr:cNvPr id="79" name="直線コネクタ 78"/>
        <xdr:cNvCxnSpPr/>
      </xdr:nvCxnSpPr>
      <xdr:spPr>
        <a:xfrm flipV="1">
          <a:off x="1320800" y="67659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41</xdr:row>
      <xdr:rowOff>19050</xdr:rowOff>
    </xdr:from>
    <xdr:to>
      <xdr:col>11</xdr:col>
      <xdr:colOff>60325</xdr:colOff>
      <xdr:row>41</xdr:row>
      <xdr:rowOff>120650</xdr:rowOff>
    </xdr:to>
    <xdr:sp macro="" textlink="">
      <xdr:nvSpPr>
        <xdr:cNvPr id="80" name="フローチャート: 判断 79"/>
        <xdr:cNvSpPr/>
      </xdr:nvSpPr>
      <xdr:spPr>
        <a:xfrm>
          <a:off x="2159000" y="704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105427</xdr:rowOff>
    </xdr:from>
    <xdr:ext cx="762000" cy="259045"/>
    <xdr:sp macro="" textlink="">
      <xdr:nvSpPr>
        <xdr:cNvPr id="81" name="テキスト ボックス 80"/>
        <xdr:cNvSpPr txBox="1"/>
      </xdr:nvSpPr>
      <xdr:spPr>
        <a:xfrm>
          <a:off x="1828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38100</xdr:rowOff>
    </xdr:from>
    <xdr:to>
      <xdr:col>6</xdr:col>
      <xdr:colOff>171450</xdr:colOff>
      <xdr:row>41</xdr:row>
      <xdr:rowOff>139700</xdr:rowOff>
    </xdr:to>
    <xdr:sp macro="" textlink="">
      <xdr:nvSpPr>
        <xdr:cNvPr id="82" name="フローチャート: 判断 81"/>
        <xdr:cNvSpPr/>
      </xdr:nvSpPr>
      <xdr:spPr>
        <a:xfrm>
          <a:off x="1270000" y="706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124477</xdr:rowOff>
    </xdr:from>
    <xdr:ext cx="762000" cy="259045"/>
    <xdr:sp macro="" textlink="">
      <xdr:nvSpPr>
        <xdr:cNvPr id="83" name="テキスト ボックス 82"/>
        <xdr:cNvSpPr txBox="1"/>
      </xdr:nvSpPr>
      <xdr:spPr>
        <a:xfrm>
          <a:off x="939800" y="715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161925</xdr:rowOff>
    </xdr:from>
    <xdr:to>
      <xdr:col>24</xdr:col>
      <xdr:colOff>76200</xdr:colOff>
      <xdr:row>39</xdr:row>
      <xdr:rowOff>92075</xdr:rowOff>
    </xdr:to>
    <xdr:sp macro="" textlink="">
      <xdr:nvSpPr>
        <xdr:cNvPr id="89" name="楕円 88"/>
        <xdr:cNvSpPr/>
      </xdr:nvSpPr>
      <xdr:spPr>
        <a:xfrm>
          <a:off x="47752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134002</xdr:rowOff>
    </xdr:from>
    <xdr:ext cx="762000" cy="259045"/>
    <xdr:sp macro="" textlink="">
      <xdr:nvSpPr>
        <xdr:cNvPr id="90" name="人件費該当値テキスト"/>
        <xdr:cNvSpPr txBox="1"/>
      </xdr:nvSpPr>
      <xdr:spPr>
        <a:xfrm>
          <a:off x="49149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76200</xdr:rowOff>
    </xdr:from>
    <xdr:to>
      <xdr:col>20</xdr:col>
      <xdr:colOff>38100</xdr:colOff>
      <xdr:row>40</xdr:row>
      <xdr:rowOff>6350</xdr:rowOff>
    </xdr:to>
    <xdr:sp macro="" textlink="">
      <xdr:nvSpPr>
        <xdr:cNvPr id="91" name="楕円 90"/>
        <xdr:cNvSpPr/>
      </xdr:nvSpPr>
      <xdr:spPr>
        <a:xfrm>
          <a:off x="3937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162577</xdr:rowOff>
    </xdr:from>
    <xdr:ext cx="736600" cy="259045"/>
    <xdr:sp macro="" textlink="">
      <xdr:nvSpPr>
        <xdr:cNvPr id="92" name="テキスト ボックス 91"/>
        <xdr:cNvSpPr txBox="1"/>
      </xdr:nvSpPr>
      <xdr:spPr>
        <a:xfrm>
          <a:off x="3606800" y="684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93" name="楕円 92"/>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4" name="テキスト ボックス 93"/>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28575</xdr:rowOff>
    </xdr:from>
    <xdr:to>
      <xdr:col>11</xdr:col>
      <xdr:colOff>60325</xdr:colOff>
      <xdr:row>39</xdr:row>
      <xdr:rowOff>130175</xdr:rowOff>
    </xdr:to>
    <xdr:sp macro="" textlink="">
      <xdr:nvSpPr>
        <xdr:cNvPr id="95" name="楕円 94"/>
        <xdr:cNvSpPr/>
      </xdr:nvSpPr>
      <xdr:spPr>
        <a:xfrm>
          <a:off x="2159000" y="671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140352</xdr:rowOff>
    </xdr:from>
    <xdr:ext cx="762000" cy="259045"/>
    <xdr:sp macro="" textlink="">
      <xdr:nvSpPr>
        <xdr:cNvPr id="96" name="テキスト ボックス 95"/>
        <xdr:cNvSpPr txBox="1"/>
      </xdr:nvSpPr>
      <xdr:spPr>
        <a:xfrm>
          <a:off x="1828800" y="648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85725</xdr:rowOff>
    </xdr:from>
    <xdr:to>
      <xdr:col>6</xdr:col>
      <xdr:colOff>171450</xdr:colOff>
      <xdr:row>40</xdr:row>
      <xdr:rowOff>15875</xdr:rowOff>
    </xdr:to>
    <xdr:sp macro="" textlink="">
      <xdr:nvSpPr>
        <xdr:cNvPr id="97" name="楕円 96"/>
        <xdr:cNvSpPr/>
      </xdr:nvSpPr>
      <xdr:spPr>
        <a:xfrm>
          <a:off x="1270000" y="67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26052</xdr:rowOff>
    </xdr:from>
    <xdr:ext cx="762000" cy="259045"/>
    <xdr:sp macro="" textlink="">
      <xdr:nvSpPr>
        <xdr:cNvPr id="98" name="テキスト ボックス 97"/>
        <xdr:cNvSpPr txBox="1"/>
      </xdr:nvSpPr>
      <xdr:spPr>
        <a:xfrm>
          <a:off x="9398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業務委託料の増等により、当該指標について昨年度と比較し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今後も消費税増税が予定されていることや、職員定数削減の代替として外部への委託料が増加していくことも考えられるため、歳出全体のバランスを考慮しながら適正化に努める。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101854</xdr:rowOff>
    </xdr:from>
    <xdr:to>
      <xdr:col>82</xdr:col>
      <xdr:colOff>107950</xdr:colOff>
      <xdr:row>19</xdr:row>
      <xdr:rowOff>143002</xdr:rowOff>
    </xdr:to>
    <xdr:cxnSp macro="">
      <xdr:nvCxnSpPr>
        <xdr:cNvPr id="124" name="直線コネクタ 123"/>
        <xdr:cNvCxnSpPr/>
      </xdr:nvCxnSpPr>
      <xdr:spPr>
        <a:xfrm flipV="1">
          <a:off x="16510000" y="23307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115079</xdr:rowOff>
    </xdr:from>
    <xdr:ext cx="762000" cy="259045"/>
    <xdr:sp macro="" textlink="">
      <xdr:nvSpPr>
        <xdr:cNvPr id="125" name="物件費最小値テキスト"/>
        <xdr:cNvSpPr txBox="1"/>
      </xdr:nvSpPr>
      <xdr:spPr>
        <a:xfrm>
          <a:off x="16598900" y="337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143002</xdr:rowOff>
    </xdr:from>
    <xdr:to>
      <xdr:col>82</xdr:col>
      <xdr:colOff>196850</xdr:colOff>
      <xdr:row>19</xdr:row>
      <xdr:rowOff>143002</xdr:rowOff>
    </xdr:to>
    <xdr:cxnSp macro="">
      <xdr:nvCxnSpPr>
        <xdr:cNvPr id="126" name="直線コネクタ 125"/>
        <xdr:cNvCxnSpPr/>
      </xdr:nvCxnSpPr>
      <xdr:spPr>
        <a:xfrm>
          <a:off x="16421100" y="340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16781</xdr:rowOff>
    </xdr:from>
    <xdr:ext cx="762000" cy="259045"/>
    <xdr:sp macro="" textlink="">
      <xdr:nvSpPr>
        <xdr:cNvPr id="127" name="物件費最大値テキスト"/>
        <xdr:cNvSpPr txBox="1"/>
      </xdr:nvSpPr>
      <xdr:spPr>
        <a:xfrm>
          <a:off x="16598900" y="20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101854</xdr:rowOff>
    </xdr:from>
    <xdr:to>
      <xdr:col>82</xdr:col>
      <xdr:colOff>196850</xdr:colOff>
      <xdr:row>13</xdr:row>
      <xdr:rowOff>101854</xdr:rowOff>
    </xdr:to>
    <xdr:cxnSp macro="">
      <xdr:nvCxnSpPr>
        <xdr:cNvPr id="128" name="直線コネクタ 127"/>
        <xdr:cNvCxnSpPr/>
      </xdr:nvCxnSpPr>
      <xdr:spPr>
        <a:xfrm>
          <a:off x="16421100" y="233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76708</xdr:rowOff>
    </xdr:from>
    <xdr:to>
      <xdr:col>82</xdr:col>
      <xdr:colOff>107950</xdr:colOff>
      <xdr:row>14</xdr:row>
      <xdr:rowOff>81280</xdr:rowOff>
    </xdr:to>
    <xdr:cxnSp macro="">
      <xdr:nvCxnSpPr>
        <xdr:cNvPr id="129" name="直線コネクタ 128"/>
        <xdr:cNvCxnSpPr/>
      </xdr:nvCxnSpPr>
      <xdr:spPr>
        <a:xfrm>
          <a:off x="15671800" y="24770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9415</xdr:rowOff>
    </xdr:from>
    <xdr:ext cx="762000" cy="259045"/>
    <xdr:sp macro="" textlink="">
      <xdr:nvSpPr>
        <xdr:cNvPr id="130" name="物件費平均値テキスト"/>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31" name="フローチャート: 判断 130"/>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30988</xdr:rowOff>
    </xdr:from>
    <xdr:to>
      <xdr:col>78</xdr:col>
      <xdr:colOff>69850</xdr:colOff>
      <xdr:row>14</xdr:row>
      <xdr:rowOff>76708</xdr:rowOff>
    </xdr:to>
    <xdr:cxnSp macro="">
      <xdr:nvCxnSpPr>
        <xdr:cNvPr id="132" name="直線コネクタ 131"/>
        <xdr:cNvCxnSpPr/>
      </xdr:nvCxnSpPr>
      <xdr:spPr>
        <a:xfrm>
          <a:off x="14782800" y="24312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33" name="フローチャート: 判断 132"/>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123715</xdr:rowOff>
    </xdr:from>
    <xdr:ext cx="736600" cy="259045"/>
    <xdr:sp macro="" textlink="">
      <xdr:nvSpPr>
        <xdr:cNvPr id="134" name="テキスト ボックス 133"/>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30988</xdr:rowOff>
    </xdr:from>
    <xdr:to>
      <xdr:col>73</xdr:col>
      <xdr:colOff>180975</xdr:colOff>
      <xdr:row>14</xdr:row>
      <xdr:rowOff>40132</xdr:rowOff>
    </xdr:to>
    <xdr:cxnSp macro="">
      <xdr:nvCxnSpPr>
        <xdr:cNvPr id="135" name="直線コネクタ 134"/>
        <xdr:cNvCxnSpPr/>
      </xdr:nvCxnSpPr>
      <xdr:spPr>
        <a:xfrm flipV="1">
          <a:off x="13893800" y="24312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6" name="フローチャート: 判断 135"/>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7" name="テキスト ボックス 136"/>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xdr:rowOff>
    </xdr:from>
    <xdr:to>
      <xdr:col>69</xdr:col>
      <xdr:colOff>92075</xdr:colOff>
      <xdr:row>14</xdr:row>
      <xdr:rowOff>40132</xdr:rowOff>
    </xdr:to>
    <xdr:cxnSp macro="">
      <xdr:nvCxnSpPr>
        <xdr:cNvPr id="138" name="直線コネクタ 137"/>
        <xdr:cNvCxnSpPr/>
      </xdr:nvCxnSpPr>
      <xdr:spPr>
        <a:xfrm>
          <a:off x="13004800" y="24084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135636</xdr:rowOff>
    </xdr:from>
    <xdr:to>
      <xdr:col>69</xdr:col>
      <xdr:colOff>142875</xdr:colOff>
      <xdr:row>15</xdr:row>
      <xdr:rowOff>65786</xdr:rowOff>
    </xdr:to>
    <xdr:sp macro="" textlink="">
      <xdr:nvSpPr>
        <xdr:cNvPr id="139" name="フローチャート: 判断 138"/>
        <xdr:cNvSpPr/>
      </xdr:nvSpPr>
      <xdr:spPr>
        <a:xfrm>
          <a:off x="13843000" y="253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50563</xdr:rowOff>
    </xdr:from>
    <xdr:ext cx="762000" cy="259045"/>
    <xdr:sp macro="" textlink="">
      <xdr:nvSpPr>
        <xdr:cNvPr id="140" name="テキスト ボックス 139"/>
        <xdr:cNvSpPr txBox="1"/>
      </xdr:nvSpPr>
      <xdr:spPr>
        <a:xfrm>
          <a:off x="13512800" y="262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126492</xdr:rowOff>
    </xdr:from>
    <xdr:to>
      <xdr:col>65</xdr:col>
      <xdr:colOff>53975</xdr:colOff>
      <xdr:row>15</xdr:row>
      <xdr:rowOff>56642</xdr:rowOff>
    </xdr:to>
    <xdr:sp macro="" textlink="">
      <xdr:nvSpPr>
        <xdr:cNvPr id="141" name="フローチャート: 判断 140"/>
        <xdr:cNvSpPr/>
      </xdr:nvSpPr>
      <xdr:spPr>
        <a:xfrm>
          <a:off x="12954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41419</xdr:rowOff>
    </xdr:from>
    <xdr:ext cx="762000" cy="259045"/>
    <xdr:sp macro="" textlink="">
      <xdr:nvSpPr>
        <xdr:cNvPr id="142" name="テキスト ボックス 141"/>
        <xdr:cNvSpPr txBox="1"/>
      </xdr:nvSpPr>
      <xdr:spPr>
        <a:xfrm>
          <a:off x="12623800" y="261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30480</xdr:rowOff>
    </xdr:from>
    <xdr:to>
      <xdr:col>82</xdr:col>
      <xdr:colOff>158750</xdr:colOff>
      <xdr:row>14</xdr:row>
      <xdr:rowOff>132080</xdr:rowOff>
    </xdr:to>
    <xdr:sp macro="" textlink="">
      <xdr:nvSpPr>
        <xdr:cNvPr id="148" name="楕円 147"/>
        <xdr:cNvSpPr/>
      </xdr:nvSpPr>
      <xdr:spPr>
        <a:xfrm>
          <a:off x="164592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47007</xdr:rowOff>
    </xdr:from>
    <xdr:ext cx="762000" cy="259045"/>
    <xdr:sp macro="" textlink="">
      <xdr:nvSpPr>
        <xdr:cNvPr id="149" name="物件費該当値テキスト"/>
        <xdr:cNvSpPr txBox="1"/>
      </xdr:nvSpPr>
      <xdr:spPr>
        <a:xfrm>
          <a:off x="165989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25908</xdr:rowOff>
    </xdr:from>
    <xdr:to>
      <xdr:col>78</xdr:col>
      <xdr:colOff>120650</xdr:colOff>
      <xdr:row>14</xdr:row>
      <xdr:rowOff>127508</xdr:rowOff>
    </xdr:to>
    <xdr:sp macro="" textlink="">
      <xdr:nvSpPr>
        <xdr:cNvPr id="150" name="楕円 149"/>
        <xdr:cNvSpPr/>
      </xdr:nvSpPr>
      <xdr:spPr>
        <a:xfrm>
          <a:off x="156210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137685</xdr:rowOff>
    </xdr:from>
    <xdr:ext cx="736600" cy="259045"/>
    <xdr:sp macro="" textlink="">
      <xdr:nvSpPr>
        <xdr:cNvPr id="151" name="テキスト ボックス 150"/>
        <xdr:cNvSpPr txBox="1"/>
      </xdr:nvSpPr>
      <xdr:spPr>
        <a:xfrm>
          <a:off x="15290800" y="2195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151638</xdr:rowOff>
    </xdr:from>
    <xdr:to>
      <xdr:col>74</xdr:col>
      <xdr:colOff>31750</xdr:colOff>
      <xdr:row>14</xdr:row>
      <xdr:rowOff>81788</xdr:rowOff>
    </xdr:to>
    <xdr:sp macro="" textlink="">
      <xdr:nvSpPr>
        <xdr:cNvPr id="152" name="楕円 151"/>
        <xdr:cNvSpPr/>
      </xdr:nvSpPr>
      <xdr:spPr>
        <a:xfrm>
          <a:off x="14732000" y="23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91965</xdr:rowOff>
    </xdr:from>
    <xdr:ext cx="762000" cy="259045"/>
    <xdr:sp macro="" textlink="">
      <xdr:nvSpPr>
        <xdr:cNvPr id="153" name="テキスト ボックス 152"/>
        <xdr:cNvSpPr txBox="1"/>
      </xdr:nvSpPr>
      <xdr:spPr>
        <a:xfrm>
          <a:off x="14401800" y="214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160782</xdr:rowOff>
    </xdr:from>
    <xdr:to>
      <xdr:col>69</xdr:col>
      <xdr:colOff>142875</xdr:colOff>
      <xdr:row>14</xdr:row>
      <xdr:rowOff>90932</xdr:rowOff>
    </xdr:to>
    <xdr:sp macro="" textlink="">
      <xdr:nvSpPr>
        <xdr:cNvPr id="154" name="楕円 153"/>
        <xdr:cNvSpPr/>
      </xdr:nvSpPr>
      <xdr:spPr>
        <a:xfrm>
          <a:off x="13843000" y="23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101109</xdr:rowOff>
    </xdr:from>
    <xdr:ext cx="762000" cy="259045"/>
    <xdr:sp macro="" textlink="">
      <xdr:nvSpPr>
        <xdr:cNvPr id="155" name="テキスト ボックス 154"/>
        <xdr:cNvSpPr txBox="1"/>
      </xdr:nvSpPr>
      <xdr:spPr>
        <a:xfrm>
          <a:off x="13512800" y="215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128778</xdr:rowOff>
    </xdr:from>
    <xdr:to>
      <xdr:col>65</xdr:col>
      <xdr:colOff>53975</xdr:colOff>
      <xdr:row>14</xdr:row>
      <xdr:rowOff>58928</xdr:rowOff>
    </xdr:to>
    <xdr:sp macro="" textlink="">
      <xdr:nvSpPr>
        <xdr:cNvPr id="156" name="楕円 155"/>
        <xdr:cNvSpPr/>
      </xdr:nvSpPr>
      <xdr:spPr>
        <a:xfrm>
          <a:off x="12954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69105</xdr:rowOff>
    </xdr:from>
    <xdr:ext cx="762000" cy="259045"/>
    <xdr:sp macro="" textlink="">
      <xdr:nvSpPr>
        <xdr:cNvPr id="157" name="テキスト ボックス 156"/>
        <xdr:cNvSpPr txBox="1"/>
      </xdr:nvSpPr>
      <xdr:spPr>
        <a:xfrm>
          <a:off x="12623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障害者総合支援事業費の増などにより、それらに充当すべき経常一般財源が増加したため、当該指標について昨年度と比較し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今後も、扶助費の増が見込まれるため、自立支援の促進などにより、扶助費の適正化に向けた取り組みを行っていく。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69850</xdr:rowOff>
    </xdr:to>
    <xdr:cxnSp macro="">
      <xdr:nvCxnSpPr>
        <xdr:cNvPr id="185" name="直線コネクタ 184"/>
        <xdr:cNvCxnSpPr/>
      </xdr:nvCxnSpPr>
      <xdr:spPr>
        <a:xfrm flipV="1">
          <a:off x="4826000" y="9023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8"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9" name="直線コネクタ 188"/>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107950</xdr:rowOff>
    </xdr:to>
    <xdr:cxnSp macro="">
      <xdr:nvCxnSpPr>
        <xdr:cNvPr id="190" name="直線コネクタ 189"/>
        <xdr:cNvCxnSpPr/>
      </xdr:nvCxnSpPr>
      <xdr:spPr>
        <a:xfrm>
          <a:off x="3987800" y="9347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146050</xdr:rowOff>
    </xdr:from>
    <xdr:to>
      <xdr:col>19</xdr:col>
      <xdr:colOff>187325</xdr:colOff>
      <xdr:row>54</xdr:row>
      <xdr:rowOff>88900</xdr:rowOff>
    </xdr:to>
    <xdr:cxnSp macro="">
      <xdr:nvCxnSpPr>
        <xdr:cNvPr id="193" name="直線コネクタ 192"/>
        <xdr:cNvCxnSpPr/>
      </xdr:nvCxnSpPr>
      <xdr:spPr>
        <a:xfrm>
          <a:off x="3098800" y="90614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4" name="フローチャート: 判断 193"/>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5" name="テキスト ボックス 194"/>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146050</xdr:rowOff>
    </xdr:from>
    <xdr:to>
      <xdr:col>15</xdr:col>
      <xdr:colOff>98425</xdr:colOff>
      <xdr:row>53</xdr:row>
      <xdr:rowOff>12700</xdr:rowOff>
    </xdr:to>
    <xdr:cxnSp macro="">
      <xdr:nvCxnSpPr>
        <xdr:cNvPr id="196" name="直線コネクタ 195"/>
        <xdr:cNvCxnSpPr/>
      </xdr:nvCxnSpPr>
      <xdr:spPr>
        <a:xfrm flipV="1">
          <a:off x="2209800" y="9061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7" name="フローチャート: 判断 196"/>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8" name="テキスト ボックス 197"/>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127000</xdr:rowOff>
    </xdr:from>
    <xdr:to>
      <xdr:col>11</xdr:col>
      <xdr:colOff>9525</xdr:colOff>
      <xdr:row>53</xdr:row>
      <xdr:rowOff>12700</xdr:rowOff>
    </xdr:to>
    <xdr:cxnSp macro="">
      <xdr:nvCxnSpPr>
        <xdr:cNvPr id="199" name="直線コネクタ 198"/>
        <xdr:cNvCxnSpPr/>
      </xdr:nvCxnSpPr>
      <xdr:spPr>
        <a:xfrm>
          <a:off x="1320800" y="9042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52</xdr:row>
      <xdr:rowOff>76200</xdr:rowOff>
    </xdr:from>
    <xdr:to>
      <xdr:col>11</xdr:col>
      <xdr:colOff>60325</xdr:colOff>
      <xdr:row>53</xdr:row>
      <xdr:rowOff>6350</xdr:rowOff>
    </xdr:to>
    <xdr:sp macro="" textlink="">
      <xdr:nvSpPr>
        <xdr:cNvPr id="200" name="フローチャート: 判断 199"/>
        <xdr:cNvSpPr/>
      </xdr:nvSpPr>
      <xdr:spPr>
        <a:xfrm>
          <a:off x="2159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16527</xdr:rowOff>
    </xdr:from>
    <xdr:ext cx="762000" cy="259045"/>
    <xdr:sp macro="" textlink="">
      <xdr:nvSpPr>
        <xdr:cNvPr id="201" name="テキスト ボックス 200"/>
        <xdr:cNvSpPr txBox="1"/>
      </xdr:nvSpPr>
      <xdr:spPr>
        <a:xfrm>
          <a:off x="1828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38100</xdr:rowOff>
    </xdr:from>
    <xdr:to>
      <xdr:col>6</xdr:col>
      <xdr:colOff>171450</xdr:colOff>
      <xdr:row>52</xdr:row>
      <xdr:rowOff>139700</xdr:rowOff>
    </xdr:to>
    <xdr:sp macro="" textlink="">
      <xdr:nvSpPr>
        <xdr:cNvPr id="202" name="フローチャート: 判断 201"/>
        <xdr:cNvSpPr/>
      </xdr:nvSpPr>
      <xdr:spPr>
        <a:xfrm>
          <a:off x="1270000" y="895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149877</xdr:rowOff>
    </xdr:from>
    <xdr:ext cx="762000" cy="259045"/>
    <xdr:sp macro="" textlink="">
      <xdr:nvSpPr>
        <xdr:cNvPr id="203" name="テキスト ボックス 202"/>
        <xdr:cNvSpPr txBox="1"/>
      </xdr:nvSpPr>
      <xdr:spPr>
        <a:xfrm>
          <a:off x="939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9" name="楕円 208"/>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10"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11" name="楕円 210"/>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12" name="テキスト ボックス 211"/>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95250</xdr:rowOff>
    </xdr:from>
    <xdr:to>
      <xdr:col>15</xdr:col>
      <xdr:colOff>149225</xdr:colOff>
      <xdr:row>53</xdr:row>
      <xdr:rowOff>25400</xdr:rowOff>
    </xdr:to>
    <xdr:sp macro="" textlink="">
      <xdr:nvSpPr>
        <xdr:cNvPr id="213" name="楕円 212"/>
        <xdr:cNvSpPr/>
      </xdr:nvSpPr>
      <xdr:spPr>
        <a:xfrm>
          <a:off x="3048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35577</xdr:rowOff>
    </xdr:from>
    <xdr:ext cx="762000" cy="259045"/>
    <xdr:sp macro="" textlink="">
      <xdr:nvSpPr>
        <xdr:cNvPr id="214" name="テキスト ボックス 213"/>
        <xdr:cNvSpPr txBox="1"/>
      </xdr:nvSpPr>
      <xdr:spPr>
        <a:xfrm>
          <a:off x="2717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133350</xdr:rowOff>
    </xdr:from>
    <xdr:to>
      <xdr:col>11</xdr:col>
      <xdr:colOff>60325</xdr:colOff>
      <xdr:row>53</xdr:row>
      <xdr:rowOff>63500</xdr:rowOff>
    </xdr:to>
    <xdr:sp macro="" textlink="">
      <xdr:nvSpPr>
        <xdr:cNvPr id="215" name="楕円 214"/>
        <xdr:cNvSpPr/>
      </xdr:nvSpPr>
      <xdr:spPr>
        <a:xfrm>
          <a:off x="2159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48277</xdr:rowOff>
    </xdr:from>
    <xdr:ext cx="762000" cy="259045"/>
    <xdr:sp macro="" textlink="">
      <xdr:nvSpPr>
        <xdr:cNvPr id="216" name="テキスト ボックス 215"/>
        <xdr:cNvSpPr txBox="1"/>
      </xdr:nvSpPr>
      <xdr:spPr>
        <a:xfrm>
          <a:off x="1828800" y="913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76200</xdr:rowOff>
    </xdr:from>
    <xdr:to>
      <xdr:col>6</xdr:col>
      <xdr:colOff>171450</xdr:colOff>
      <xdr:row>53</xdr:row>
      <xdr:rowOff>6350</xdr:rowOff>
    </xdr:to>
    <xdr:sp macro="" textlink="">
      <xdr:nvSpPr>
        <xdr:cNvPr id="217" name="楕円 216"/>
        <xdr:cNvSpPr/>
      </xdr:nvSpPr>
      <xdr:spPr>
        <a:xfrm>
          <a:off x="1270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162577</xdr:rowOff>
    </xdr:from>
    <xdr:ext cx="762000" cy="259045"/>
    <xdr:sp macro="" textlink="">
      <xdr:nvSpPr>
        <xdr:cNvPr id="218" name="テキスト ボックス 217"/>
        <xdr:cNvSpPr txBox="1"/>
      </xdr:nvSpPr>
      <xdr:spPr>
        <a:xfrm>
          <a:off x="939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繰出金について、後期高齢者医療事業費負担金等の増加により、当該指標について昨年度と比較し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今後、高齢化率の上昇に伴い保険給付費の増加が見込まれるため、後期高齢者医療・介護保険では、繰出金も増加する見込みである。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154215</xdr:rowOff>
    </xdr:from>
    <xdr:to>
      <xdr:col>82</xdr:col>
      <xdr:colOff>107950</xdr:colOff>
      <xdr:row>61</xdr:row>
      <xdr:rowOff>58965</xdr:rowOff>
    </xdr:to>
    <xdr:cxnSp macro="">
      <xdr:nvCxnSpPr>
        <xdr:cNvPr id="248" name="直線コネクタ 247"/>
        <xdr:cNvCxnSpPr/>
      </xdr:nvCxnSpPr>
      <xdr:spPr>
        <a:xfrm flipV="1">
          <a:off x="16510000" y="9069615"/>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9"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50" name="直線コネクタ 249"/>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154215</xdr:rowOff>
    </xdr:from>
    <xdr:to>
      <xdr:col>82</xdr:col>
      <xdr:colOff>196850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156935</xdr:rowOff>
    </xdr:to>
    <xdr:cxnSp macro="">
      <xdr:nvCxnSpPr>
        <xdr:cNvPr id="253" name="直線コネクタ 252"/>
        <xdr:cNvCxnSpPr/>
      </xdr:nvCxnSpPr>
      <xdr:spPr>
        <a:xfrm>
          <a:off x="15671800" y="98425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54" name="その他平均値テキスト"/>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5" name="フローチャート: 判断 254"/>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69850</xdr:rowOff>
    </xdr:to>
    <xdr:cxnSp macro="">
      <xdr:nvCxnSpPr>
        <xdr:cNvPr id="256" name="直線コネクタ 255"/>
        <xdr:cNvCxnSpPr/>
      </xdr:nvCxnSpPr>
      <xdr:spPr>
        <a:xfrm>
          <a:off x="14782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7" name="フローチャート: 判断 256"/>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8" name="テキスト ボックス 257"/>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48078</xdr:rowOff>
    </xdr:to>
    <xdr:cxnSp macro="">
      <xdr:nvCxnSpPr>
        <xdr:cNvPr id="259" name="直線コネクタ 258"/>
        <xdr:cNvCxnSpPr/>
      </xdr:nvCxnSpPr>
      <xdr:spPr>
        <a:xfrm flipV="1">
          <a:off x="13893800" y="97663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60" name="フローチャート: 判断 259"/>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61" name="テキスト ボックス 260"/>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48078</xdr:rowOff>
    </xdr:to>
    <xdr:cxnSp macro="">
      <xdr:nvCxnSpPr>
        <xdr:cNvPr id="262" name="直線コネクタ 261"/>
        <xdr:cNvCxnSpPr/>
      </xdr:nvCxnSpPr>
      <xdr:spPr>
        <a:xfrm>
          <a:off x="13004800" y="97663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3" name="フローチャート: 判断 262"/>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4" name="テキスト ボックス 263"/>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65" name="フローチャート: 判断 264"/>
        <xdr:cNvSpPr/>
      </xdr:nvSpPr>
      <xdr:spPr>
        <a:xfrm>
          <a:off x="12954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83655</xdr:rowOff>
    </xdr:from>
    <xdr:ext cx="762000" cy="259045"/>
    <xdr:sp macro="" textlink="">
      <xdr:nvSpPr>
        <xdr:cNvPr id="266" name="テキスト ボックス 265"/>
        <xdr:cNvSpPr txBox="1"/>
      </xdr:nvSpPr>
      <xdr:spPr>
        <a:xfrm>
          <a:off x="12623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2" name="楕円 271"/>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73" name="その他該当値テキスト"/>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4" name="楕円 273"/>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5" name="テキスト ボックス 274"/>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6" name="楕円 275"/>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7" name="テキスト ボックス 27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168728</xdr:rowOff>
    </xdr:from>
    <xdr:to>
      <xdr:col>69</xdr:col>
      <xdr:colOff>142875</xdr:colOff>
      <xdr:row>57</xdr:row>
      <xdr:rowOff>98878</xdr:rowOff>
    </xdr:to>
    <xdr:sp macro="" textlink="">
      <xdr:nvSpPr>
        <xdr:cNvPr id="278" name="楕円 277"/>
        <xdr:cNvSpPr/>
      </xdr:nvSpPr>
      <xdr:spPr>
        <a:xfrm>
          <a:off x="13843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109055</xdr:rowOff>
    </xdr:from>
    <xdr:ext cx="762000" cy="259045"/>
    <xdr:sp macro="" textlink="">
      <xdr:nvSpPr>
        <xdr:cNvPr id="279" name="テキスト ボックス 278"/>
        <xdr:cNvSpPr txBox="1"/>
      </xdr:nvSpPr>
      <xdr:spPr>
        <a:xfrm>
          <a:off x="13512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0" name="楕円 279"/>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81" name="テキスト ボックス 280"/>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補助費のうち、多くの割合を占める公営企業や一部事務組合への補助金については、公債費など経常的な経費に対する補助が中心となっている。今後は病院の経営改革による効果とともに逓減していくものと見込んでい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67128</xdr:rowOff>
    </xdr:from>
    <xdr:to>
      <xdr:col>82</xdr:col>
      <xdr:colOff>107950</xdr:colOff>
      <xdr:row>41</xdr:row>
      <xdr:rowOff>113393</xdr:rowOff>
    </xdr:to>
    <xdr:cxnSp macro="">
      <xdr:nvCxnSpPr>
        <xdr:cNvPr id="311" name="直線コネクタ 310"/>
        <xdr:cNvCxnSpPr/>
      </xdr:nvCxnSpPr>
      <xdr:spPr>
        <a:xfrm flipV="1">
          <a:off x="16510000" y="5553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85470</xdr:rowOff>
    </xdr:from>
    <xdr:ext cx="762000" cy="259045"/>
    <xdr:sp macro="" textlink="">
      <xdr:nvSpPr>
        <xdr:cNvPr id="312" name="補助費等最小値テキスト"/>
        <xdr:cNvSpPr txBox="1"/>
      </xdr:nvSpPr>
      <xdr:spPr>
        <a:xfrm>
          <a:off x="16598900" y="711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113393</xdr:rowOff>
    </xdr:from>
    <xdr:to>
      <xdr:col>82</xdr:col>
      <xdr:colOff>196850</xdr:colOff>
      <xdr:row>41</xdr:row>
      <xdr:rowOff>113393</xdr:rowOff>
    </xdr:to>
    <xdr:cxnSp macro="">
      <xdr:nvCxnSpPr>
        <xdr:cNvPr id="313" name="直線コネクタ 312"/>
        <xdr:cNvCxnSpPr/>
      </xdr:nvCxnSpPr>
      <xdr:spPr>
        <a:xfrm>
          <a:off x="16421100" y="71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153505</xdr:rowOff>
    </xdr:from>
    <xdr:ext cx="762000" cy="259045"/>
    <xdr:sp macro="" textlink="">
      <xdr:nvSpPr>
        <xdr:cNvPr id="314" name="補助費等最大値テキスト"/>
        <xdr:cNvSpPr txBox="1"/>
      </xdr:nvSpPr>
      <xdr:spPr>
        <a:xfrm>
          <a:off x="16598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67128</xdr:rowOff>
    </xdr:from>
    <xdr:to>
      <xdr:col>82</xdr:col>
      <xdr:colOff>196850</xdr:colOff>
      <xdr:row>32</xdr:row>
      <xdr:rowOff>67128</xdr:rowOff>
    </xdr:to>
    <xdr:cxnSp macro="">
      <xdr:nvCxnSpPr>
        <xdr:cNvPr id="315" name="直線コネクタ 314"/>
        <xdr:cNvCxnSpPr/>
      </xdr:nvCxnSpPr>
      <xdr:spPr>
        <a:xfrm>
          <a:off x="16421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129722</xdr:rowOff>
    </xdr:from>
    <xdr:to>
      <xdr:col>82</xdr:col>
      <xdr:colOff>107950</xdr:colOff>
      <xdr:row>39</xdr:row>
      <xdr:rowOff>162378</xdr:rowOff>
    </xdr:to>
    <xdr:cxnSp macro="">
      <xdr:nvCxnSpPr>
        <xdr:cNvPr id="316" name="直線コネクタ 315"/>
        <xdr:cNvCxnSpPr/>
      </xdr:nvCxnSpPr>
      <xdr:spPr>
        <a:xfrm flipV="1">
          <a:off x="15671800" y="6816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199</xdr:rowOff>
    </xdr:from>
    <xdr:ext cx="762000" cy="259045"/>
    <xdr:sp macro="" textlink="">
      <xdr:nvSpPr>
        <xdr:cNvPr id="317" name="補助費等平均値テキスト"/>
        <xdr:cNvSpPr txBox="1"/>
      </xdr:nvSpPr>
      <xdr:spPr>
        <a:xfrm>
          <a:off x="16598900" y="6000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155122</xdr:rowOff>
    </xdr:from>
    <xdr:to>
      <xdr:col>82</xdr:col>
      <xdr:colOff>158750</xdr:colOff>
      <xdr:row>36</xdr:row>
      <xdr:rowOff>85272</xdr:rowOff>
    </xdr:to>
    <xdr:sp macro="" textlink="">
      <xdr:nvSpPr>
        <xdr:cNvPr id="318" name="フローチャート: 判断 317"/>
        <xdr:cNvSpPr/>
      </xdr:nvSpPr>
      <xdr:spPr>
        <a:xfrm>
          <a:off x="164592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97065</xdr:rowOff>
    </xdr:from>
    <xdr:to>
      <xdr:col>78</xdr:col>
      <xdr:colOff>69850</xdr:colOff>
      <xdr:row>39</xdr:row>
      <xdr:rowOff>162378</xdr:rowOff>
    </xdr:to>
    <xdr:cxnSp macro="">
      <xdr:nvCxnSpPr>
        <xdr:cNvPr id="319" name="直線コネクタ 318"/>
        <xdr:cNvCxnSpPr/>
      </xdr:nvCxnSpPr>
      <xdr:spPr>
        <a:xfrm>
          <a:off x="14782800" y="6783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166007</xdr:rowOff>
    </xdr:from>
    <xdr:to>
      <xdr:col>78</xdr:col>
      <xdr:colOff>120650</xdr:colOff>
      <xdr:row>36</xdr:row>
      <xdr:rowOff>96157</xdr:rowOff>
    </xdr:to>
    <xdr:sp macro="" textlink="">
      <xdr:nvSpPr>
        <xdr:cNvPr id="320" name="フローチャート: 判断 319"/>
        <xdr:cNvSpPr/>
      </xdr:nvSpPr>
      <xdr:spPr>
        <a:xfrm>
          <a:off x="15621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106334</xdr:rowOff>
    </xdr:from>
    <xdr:ext cx="736600" cy="259045"/>
    <xdr:sp macro="" textlink="">
      <xdr:nvSpPr>
        <xdr:cNvPr id="321" name="テキスト ボックス 320"/>
        <xdr:cNvSpPr txBox="1"/>
      </xdr:nvSpPr>
      <xdr:spPr>
        <a:xfrm>
          <a:off x="15290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97065</xdr:rowOff>
    </xdr:from>
    <xdr:to>
      <xdr:col>73</xdr:col>
      <xdr:colOff>180975</xdr:colOff>
      <xdr:row>39</xdr:row>
      <xdr:rowOff>162378</xdr:rowOff>
    </xdr:to>
    <xdr:cxnSp macro="">
      <xdr:nvCxnSpPr>
        <xdr:cNvPr id="322" name="直線コネクタ 321"/>
        <xdr:cNvCxnSpPr/>
      </xdr:nvCxnSpPr>
      <xdr:spPr>
        <a:xfrm flipV="1">
          <a:off x="13893800" y="6783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57150</xdr:rowOff>
    </xdr:from>
    <xdr:to>
      <xdr:col>74</xdr:col>
      <xdr:colOff>31750</xdr:colOff>
      <xdr:row>35</xdr:row>
      <xdr:rowOff>158750</xdr:rowOff>
    </xdr:to>
    <xdr:sp macro="" textlink="">
      <xdr:nvSpPr>
        <xdr:cNvPr id="323" name="フローチャート: 判断 322"/>
        <xdr:cNvSpPr/>
      </xdr:nvSpPr>
      <xdr:spPr>
        <a:xfrm>
          <a:off x="14732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24" name="テキスト ボックス 323"/>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151493</xdr:rowOff>
    </xdr:from>
    <xdr:to>
      <xdr:col>69</xdr:col>
      <xdr:colOff>92075</xdr:colOff>
      <xdr:row>39</xdr:row>
      <xdr:rowOff>162378</xdr:rowOff>
    </xdr:to>
    <xdr:cxnSp macro="">
      <xdr:nvCxnSpPr>
        <xdr:cNvPr id="325" name="直線コネクタ 324"/>
        <xdr:cNvCxnSpPr/>
      </xdr:nvCxnSpPr>
      <xdr:spPr>
        <a:xfrm>
          <a:off x="13004800" y="6838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166007</xdr:rowOff>
    </xdr:from>
    <xdr:to>
      <xdr:col>69</xdr:col>
      <xdr:colOff>142875</xdr:colOff>
      <xdr:row>36</xdr:row>
      <xdr:rowOff>96157</xdr:rowOff>
    </xdr:to>
    <xdr:sp macro="" textlink="">
      <xdr:nvSpPr>
        <xdr:cNvPr id="326" name="フローチャート: 判断 325"/>
        <xdr:cNvSpPr/>
      </xdr:nvSpPr>
      <xdr:spPr>
        <a:xfrm>
          <a:off x="13843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106334</xdr:rowOff>
    </xdr:from>
    <xdr:ext cx="762000" cy="259045"/>
    <xdr:sp macro="" textlink="">
      <xdr:nvSpPr>
        <xdr:cNvPr id="327" name="テキスト ボックス 326"/>
        <xdr:cNvSpPr txBox="1"/>
      </xdr:nvSpPr>
      <xdr:spPr>
        <a:xfrm>
          <a:off x="13512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5443</xdr:rowOff>
    </xdr:from>
    <xdr:to>
      <xdr:col>65</xdr:col>
      <xdr:colOff>53975</xdr:colOff>
      <xdr:row>36</xdr:row>
      <xdr:rowOff>107043</xdr:rowOff>
    </xdr:to>
    <xdr:sp macro="" textlink="">
      <xdr:nvSpPr>
        <xdr:cNvPr id="328" name="フローチャート: 判断 327"/>
        <xdr:cNvSpPr/>
      </xdr:nvSpPr>
      <xdr:spPr>
        <a:xfrm>
          <a:off x="12954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117220</xdr:rowOff>
    </xdr:from>
    <xdr:ext cx="762000" cy="259045"/>
    <xdr:sp macro="" textlink="">
      <xdr:nvSpPr>
        <xdr:cNvPr id="329" name="テキスト ボックス 328"/>
        <xdr:cNvSpPr txBox="1"/>
      </xdr:nvSpPr>
      <xdr:spPr>
        <a:xfrm>
          <a:off x="12623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78922</xdr:rowOff>
    </xdr:from>
    <xdr:to>
      <xdr:col>82</xdr:col>
      <xdr:colOff>158750</xdr:colOff>
      <xdr:row>40</xdr:row>
      <xdr:rowOff>9072</xdr:rowOff>
    </xdr:to>
    <xdr:sp macro="" textlink="">
      <xdr:nvSpPr>
        <xdr:cNvPr id="335" name="楕円 334"/>
        <xdr:cNvSpPr/>
      </xdr:nvSpPr>
      <xdr:spPr>
        <a:xfrm>
          <a:off x="16459200" y="6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50999</xdr:rowOff>
    </xdr:from>
    <xdr:ext cx="762000" cy="259045"/>
    <xdr:sp macro="" textlink="">
      <xdr:nvSpPr>
        <xdr:cNvPr id="336" name="補助費等該当値テキスト"/>
        <xdr:cNvSpPr txBox="1"/>
      </xdr:nvSpPr>
      <xdr:spPr>
        <a:xfrm>
          <a:off x="165989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111578</xdr:rowOff>
    </xdr:from>
    <xdr:to>
      <xdr:col>78</xdr:col>
      <xdr:colOff>120650</xdr:colOff>
      <xdr:row>40</xdr:row>
      <xdr:rowOff>41728</xdr:rowOff>
    </xdr:to>
    <xdr:sp macro="" textlink="">
      <xdr:nvSpPr>
        <xdr:cNvPr id="337" name="楕円 336"/>
        <xdr:cNvSpPr/>
      </xdr:nvSpPr>
      <xdr:spPr>
        <a:xfrm>
          <a:off x="15621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26505</xdr:rowOff>
    </xdr:from>
    <xdr:ext cx="736600" cy="259045"/>
    <xdr:sp macro="" textlink="">
      <xdr:nvSpPr>
        <xdr:cNvPr id="338" name="テキスト ボックス 337"/>
        <xdr:cNvSpPr txBox="1"/>
      </xdr:nvSpPr>
      <xdr:spPr>
        <a:xfrm>
          <a:off x="15290800" y="688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46265</xdr:rowOff>
    </xdr:from>
    <xdr:to>
      <xdr:col>74</xdr:col>
      <xdr:colOff>31750</xdr:colOff>
      <xdr:row>39</xdr:row>
      <xdr:rowOff>147865</xdr:rowOff>
    </xdr:to>
    <xdr:sp macro="" textlink="">
      <xdr:nvSpPr>
        <xdr:cNvPr id="339" name="楕円 338"/>
        <xdr:cNvSpPr/>
      </xdr:nvSpPr>
      <xdr:spPr>
        <a:xfrm>
          <a:off x="14732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132642</xdr:rowOff>
    </xdr:from>
    <xdr:ext cx="762000" cy="259045"/>
    <xdr:sp macro="" textlink="">
      <xdr:nvSpPr>
        <xdr:cNvPr id="340" name="テキスト ボックス 339"/>
        <xdr:cNvSpPr txBox="1"/>
      </xdr:nvSpPr>
      <xdr:spPr>
        <a:xfrm>
          <a:off x="14401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111578</xdr:rowOff>
    </xdr:from>
    <xdr:to>
      <xdr:col>69</xdr:col>
      <xdr:colOff>142875</xdr:colOff>
      <xdr:row>40</xdr:row>
      <xdr:rowOff>41728</xdr:rowOff>
    </xdr:to>
    <xdr:sp macro="" textlink="">
      <xdr:nvSpPr>
        <xdr:cNvPr id="341" name="楕円 340"/>
        <xdr:cNvSpPr/>
      </xdr:nvSpPr>
      <xdr:spPr>
        <a:xfrm>
          <a:off x="13843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26505</xdr:rowOff>
    </xdr:from>
    <xdr:ext cx="762000" cy="259045"/>
    <xdr:sp macro="" textlink="">
      <xdr:nvSpPr>
        <xdr:cNvPr id="342" name="テキスト ボックス 341"/>
        <xdr:cNvSpPr txBox="1"/>
      </xdr:nvSpPr>
      <xdr:spPr>
        <a:xfrm>
          <a:off x="13512800" y="68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100693</xdr:rowOff>
    </xdr:from>
    <xdr:to>
      <xdr:col>65</xdr:col>
      <xdr:colOff>53975</xdr:colOff>
      <xdr:row>40</xdr:row>
      <xdr:rowOff>30843</xdr:rowOff>
    </xdr:to>
    <xdr:sp macro="" textlink="">
      <xdr:nvSpPr>
        <xdr:cNvPr id="343" name="楕円 342"/>
        <xdr:cNvSpPr/>
      </xdr:nvSpPr>
      <xdr:spPr>
        <a:xfrm>
          <a:off x="12954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15620</xdr:rowOff>
    </xdr:from>
    <xdr:ext cx="762000" cy="259045"/>
    <xdr:sp macro="" textlink="">
      <xdr:nvSpPr>
        <xdr:cNvPr id="344" name="テキスト ボックス 343"/>
        <xdr:cNvSpPr txBox="1"/>
      </xdr:nvSpPr>
      <xdr:spPr>
        <a:xfrm>
          <a:off x="12623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過去に発行した地方債にかかる償還が一部完了したこと等により、昨年度に比べ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減少傾向にあるが、公共施設の集約化・複合化に取り組んでいるため、今後も一定水準で推移していく見込みである。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123190</xdr:rowOff>
    </xdr:from>
    <xdr:to>
      <xdr:col>24</xdr:col>
      <xdr:colOff>25400</xdr:colOff>
      <xdr:row>81</xdr:row>
      <xdr:rowOff>1270</xdr:rowOff>
    </xdr:to>
    <xdr:cxnSp macro="">
      <xdr:nvCxnSpPr>
        <xdr:cNvPr id="372" name="直線コネクタ 371"/>
        <xdr:cNvCxnSpPr/>
      </xdr:nvCxnSpPr>
      <xdr:spPr>
        <a:xfrm flipV="1">
          <a:off x="4826000" y="1263904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73"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4" name="直線コネクタ 373"/>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38117</xdr:rowOff>
    </xdr:from>
    <xdr:ext cx="762000" cy="259045"/>
    <xdr:sp macro="" textlink="">
      <xdr:nvSpPr>
        <xdr:cNvPr id="375" name="公債費最大値テキスト"/>
        <xdr:cNvSpPr txBox="1"/>
      </xdr:nvSpPr>
      <xdr:spPr>
        <a:xfrm>
          <a:off x="4914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123190</xdr:rowOff>
    </xdr:from>
    <xdr:to>
      <xdr:col>24</xdr:col>
      <xdr:colOff>114300</xdr:colOff>
      <xdr:row>73</xdr:row>
      <xdr:rowOff>123190</xdr:rowOff>
    </xdr:to>
    <xdr:cxnSp macro="">
      <xdr:nvCxnSpPr>
        <xdr:cNvPr id="376" name="直線コネクタ 375"/>
        <xdr:cNvCxnSpPr/>
      </xdr:nvCxnSpPr>
      <xdr:spPr>
        <a:xfrm>
          <a:off x="4737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50800</xdr:rowOff>
    </xdr:to>
    <xdr:cxnSp macro="">
      <xdr:nvCxnSpPr>
        <xdr:cNvPr id="377" name="直線コネクタ 376"/>
        <xdr:cNvCxnSpPr/>
      </xdr:nvCxnSpPr>
      <xdr:spPr>
        <a:xfrm flipV="1">
          <a:off x="3987800" y="13378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78"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9" name="フローチャート: 判断 378"/>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50800</xdr:rowOff>
    </xdr:from>
    <xdr:to>
      <xdr:col>19</xdr:col>
      <xdr:colOff>187325</xdr:colOff>
      <xdr:row>78</xdr:row>
      <xdr:rowOff>104139</xdr:rowOff>
    </xdr:to>
    <xdr:cxnSp macro="">
      <xdr:nvCxnSpPr>
        <xdr:cNvPr id="380" name="直線コネクタ 379"/>
        <xdr:cNvCxnSpPr/>
      </xdr:nvCxnSpPr>
      <xdr:spPr>
        <a:xfrm flipV="1">
          <a:off x="3098800" y="134239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81" name="フローチャート: 判断 380"/>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2" name="テキスト ボックス 381"/>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78</xdr:row>
      <xdr:rowOff>104139</xdr:rowOff>
    </xdr:to>
    <xdr:cxnSp macro="">
      <xdr:nvCxnSpPr>
        <xdr:cNvPr id="383" name="直線コネクタ 382"/>
        <xdr:cNvCxnSpPr/>
      </xdr:nvCxnSpPr>
      <xdr:spPr>
        <a:xfrm>
          <a:off x="2209800" y="13477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83820</xdr:rowOff>
    </xdr:from>
    <xdr:to>
      <xdr:col>15</xdr:col>
      <xdr:colOff>149225</xdr:colOff>
      <xdr:row>77</xdr:row>
      <xdr:rowOff>13970</xdr:rowOff>
    </xdr:to>
    <xdr:sp macro="" textlink="">
      <xdr:nvSpPr>
        <xdr:cNvPr id="384" name="フローチャート: 判断 383"/>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85" name="テキスト ボックス 384"/>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79</xdr:row>
      <xdr:rowOff>16511</xdr:rowOff>
    </xdr:to>
    <xdr:cxnSp macro="">
      <xdr:nvCxnSpPr>
        <xdr:cNvPr id="386" name="直線コネクタ 385"/>
        <xdr:cNvCxnSpPr/>
      </xdr:nvCxnSpPr>
      <xdr:spPr>
        <a:xfrm flipV="1">
          <a:off x="1320800" y="134772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8" name="テキスト ボックス 387"/>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80011</xdr:rowOff>
    </xdr:from>
    <xdr:to>
      <xdr:col>6</xdr:col>
      <xdr:colOff>171450</xdr:colOff>
      <xdr:row>78</xdr:row>
      <xdr:rowOff>10161</xdr:rowOff>
    </xdr:to>
    <xdr:sp macro="" textlink="">
      <xdr:nvSpPr>
        <xdr:cNvPr id="389" name="フローチャート: 判断 388"/>
        <xdr:cNvSpPr/>
      </xdr:nvSpPr>
      <xdr:spPr>
        <a:xfrm>
          <a:off x="1270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20338</xdr:rowOff>
    </xdr:from>
    <xdr:ext cx="762000" cy="259045"/>
    <xdr:sp macro="" textlink="">
      <xdr:nvSpPr>
        <xdr:cNvPr id="390" name="テキスト ボックス 389"/>
        <xdr:cNvSpPr txBox="1"/>
      </xdr:nvSpPr>
      <xdr:spPr>
        <a:xfrm>
          <a:off x="939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96" name="楕円 395"/>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97807</xdr:rowOff>
    </xdr:from>
    <xdr:ext cx="762000" cy="259045"/>
    <xdr:sp macro="" textlink="">
      <xdr:nvSpPr>
        <xdr:cNvPr id="397" name="公債費該当値テキスト"/>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0</xdr:rowOff>
    </xdr:from>
    <xdr:to>
      <xdr:col>20</xdr:col>
      <xdr:colOff>38100</xdr:colOff>
      <xdr:row>78</xdr:row>
      <xdr:rowOff>101600</xdr:rowOff>
    </xdr:to>
    <xdr:sp macro="" textlink="">
      <xdr:nvSpPr>
        <xdr:cNvPr id="398" name="楕円 397"/>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99" name="テキスト ボックス 398"/>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53339</xdr:rowOff>
    </xdr:from>
    <xdr:to>
      <xdr:col>15</xdr:col>
      <xdr:colOff>149225</xdr:colOff>
      <xdr:row>78</xdr:row>
      <xdr:rowOff>154939</xdr:rowOff>
    </xdr:to>
    <xdr:sp macro="" textlink="">
      <xdr:nvSpPr>
        <xdr:cNvPr id="400" name="楕円 399"/>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139716</xdr:rowOff>
    </xdr:from>
    <xdr:ext cx="762000" cy="259045"/>
    <xdr:sp macro="" textlink="">
      <xdr:nvSpPr>
        <xdr:cNvPr id="401" name="テキスト ボックス 400"/>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402" name="楕円 401"/>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403" name="テキスト ボックス 402"/>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404" name="楕円 403"/>
        <xdr:cNvSpPr/>
      </xdr:nvSpPr>
      <xdr:spPr>
        <a:xfrm>
          <a:off x="1270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52088</xdr:rowOff>
    </xdr:from>
    <xdr:ext cx="762000" cy="259045"/>
    <xdr:sp macro="" textlink="">
      <xdr:nvSpPr>
        <xdr:cNvPr id="405" name="テキスト ボックス 404"/>
        <xdr:cNvSpPr txBox="1"/>
      </xdr:nvSpPr>
      <xdr:spPr>
        <a:xfrm>
          <a:off x="939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全体として、普通交付税や臨時財政対策債等の経常一般財源総額が増加したことにより当該指標について昨年度と比較して低下している。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扶助費、物件費、他会計への繰出金など増加する傾向にあるため、今後は行財政改革による経常経費の削減についてこれまで以上に取り組んでいく。</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62230</xdr:rowOff>
    </xdr:from>
    <xdr:to>
      <xdr:col>82</xdr:col>
      <xdr:colOff>107950</xdr:colOff>
      <xdr:row>80</xdr:row>
      <xdr:rowOff>142239</xdr:rowOff>
    </xdr:to>
    <xdr:cxnSp macro="">
      <xdr:nvCxnSpPr>
        <xdr:cNvPr id="433" name="直線コネクタ 432"/>
        <xdr:cNvCxnSpPr/>
      </xdr:nvCxnSpPr>
      <xdr:spPr>
        <a:xfrm flipV="1">
          <a:off x="16510000" y="125780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34"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35" name="直線コネクタ 434"/>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148607</xdr:rowOff>
    </xdr:from>
    <xdr:ext cx="762000" cy="259045"/>
    <xdr:sp macro="" textlink="">
      <xdr:nvSpPr>
        <xdr:cNvPr id="436" name="公債費以外最大値テキスト"/>
        <xdr:cNvSpPr txBox="1"/>
      </xdr:nvSpPr>
      <xdr:spPr>
        <a:xfrm>
          <a:off x="16598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62230</xdr:rowOff>
    </xdr:from>
    <xdr:to>
      <xdr:col>82</xdr:col>
      <xdr:colOff>196850</xdr:colOff>
      <xdr:row>73</xdr:row>
      <xdr:rowOff>62230</xdr:rowOff>
    </xdr:to>
    <xdr:cxnSp macro="">
      <xdr:nvCxnSpPr>
        <xdr:cNvPr id="437" name="直線コネクタ 436"/>
        <xdr:cNvCxnSpPr/>
      </xdr:nvCxnSpPr>
      <xdr:spPr>
        <a:xfrm>
          <a:off x="16421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78</xdr:row>
      <xdr:rowOff>12700</xdr:rowOff>
    </xdr:to>
    <xdr:cxnSp macro="">
      <xdr:nvCxnSpPr>
        <xdr:cNvPr id="438" name="直線コネクタ 437"/>
        <xdr:cNvCxnSpPr/>
      </xdr:nvCxnSpPr>
      <xdr:spPr>
        <a:xfrm flipV="1">
          <a:off x="15671800" y="133705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168927</xdr:rowOff>
    </xdr:from>
    <xdr:ext cx="762000" cy="259045"/>
    <xdr:sp macro="" textlink="">
      <xdr:nvSpPr>
        <xdr:cNvPr id="439" name="公債費以外平均値テキスト"/>
        <xdr:cNvSpPr txBox="1"/>
      </xdr:nvSpPr>
      <xdr:spPr>
        <a:xfrm>
          <a:off x="16598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0" name="フローチャート: 判断 439"/>
        <xdr:cNvSpPr/>
      </xdr:nvSpPr>
      <xdr:spPr>
        <a:xfrm>
          <a:off x="16459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78</xdr:row>
      <xdr:rowOff>12700</xdr:rowOff>
    </xdr:to>
    <xdr:cxnSp macro="">
      <xdr:nvCxnSpPr>
        <xdr:cNvPr id="441" name="直線コネクタ 440"/>
        <xdr:cNvCxnSpPr/>
      </xdr:nvCxnSpPr>
      <xdr:spPr>
        <a:xfrm>
          <a:off x="14782800" y="13020039"/>
          <a:ext cx="8890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2" name="フローチャート: 判断 441"/>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3" name="テキスト ボックス 442"/>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142239</xdr:rowOff>
    </xdr:to>
    <xdr:cxnSp macro="">
      <xdr:nvCxnSpPr>
        <xdr:cNvPr id="444" name="直線コネクタ 443"/>
        <xdr:cNvCxnSpPr/>
      </xdr:nvCxnSpPr>
      <xdr:spPr>
        <a:xfrm flipV="1">
          <a:off x="13893800" y="1302003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45" name="フローチャート: 判断 44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46" name="テキスト ボックス 445"/>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66039</xdr:rowOff>
    </xdr:from>
    <xdr:to>
      <xdr:col>69</xdr:col>
      <xdr:colOff>92075</xdr:colOff>
      <xdr:row>76</xdr:row>
      <xdr:rowOff>142239</xdr:rowOff>
    </xdr:to>
    <xdr:cxnSp macro="">
      <xdr:nvCxnSpPr>
        <xdr:cNvPr id="447" name="直線コネクタ 446"/>
        <xdr:cNvCxnSpPr/>
      </xdr:nvCxnSpPr>
      <xdr:spPr>
        <a:xfrm>
          <a:off x="13004800" y="130962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11430</xdr:rowOff>
    </xdr:from>
    <xdr:to>
      <xdr:col>69</xdr:col>
      <xdr:colOff>142875</xdr:colOff>
      <xdr:row>77</xdr:row>
      <xdr:rowOff>113030</xdr:rowOff>
    </xdr:to>
    <xdr:sp macro="" textlink="">
      <xdr:nvSpPr>
        <xdr:cNvPr id="448" name="フローチャート: 判断 447"/>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97807</xdr:rowOff>
    </xdr:from>
    <xdr:ext cx="762000" cy="259045"/>
    <xdr:sp macro="" textlink="">
      <xdr:nvSpPr>
        <xdr:cNvPr id="449" name="テキスト ボックス 448"/>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0" name="フローチャート: 判断 449"/>
        <xdr:cNvSpPr/>
      </xdr:nvSpPr>
      <xdr:spPr>
        <a:xfrm>
          <a:off x="12954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51" name="テキスト ボックス 450"/>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118111</xdr:rowOff>
    </xdr:from>
    <xdr:to>
      <xdr:col>82</xdr:col>
      <xdr:colOff>158750</xdr:colOff>
      <xdr:row>78</xdr:row>
      <xdr:rowOff>48261</xdr:rowOff>
    </xdr:to>
    <xdr:sp macro="" textlink="">
      <xdr:nvSpPr>
        <xdr:cNvPr id="457" name="楕円 456"/>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90188</xdr:rowOff>
    </xdr:from>
    <xdr:ext cx="762000" cy="259045"/>
    <xdr:sp macro="" textlink="">
      <xdr:nvSpPr>
        <xdr:cNvPr id="458" name="公債費以外該当値テキスト"/>
        <xdr:cNvSpPr txBox="1"/>
      </xdr:nvSpPr>
      <xdr:spPr>
        <a:xfrm>
          <a:off x="16598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9" name="楕円 458"/>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60" name="テキスト ボックス 459"/>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61" name="楕円 460"/>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62" name="テキスト ボックス 461"/>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91439</xdr:rowOff>
    </xdr:from>
    <xdr:to>
      <xdr:col>69</xdr:col>
      <xdr:colOff>142875</xdr:colOff>
      <xdr:row>77</xdr:row>
      <xdr:rowOff>21589</xdr:rowOff>
    </xdr:to>
    <xdr:sp macro="" textlink="">
      <xdr:nvSpPr>
        <xdr:cNvPr id="463" name="楕円 462"/>
        <xdr:cNvSpPr/>
      </xdr:nvSpPr>
      <xdr:spPr>
        <a:xfrm>
          <a:off x="13843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64" name="テキスト ボックス 463"/>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15239</xdr:rowOff>
    </xdr:from>
    <xdr:to>
      <xdr:col>65</xdr:col>
      <xdr:colOff>53975</xdr:colOff>
      <xdr:row>76</xdr:row>
      <xdr:rowOff>116839</xdr:rowOff>
    </xdr:to>
    <xdr:sp macro="" textlink="">
      <xdr:nvSpPr>
        <xdr:cNvPr id="465" name="楕円 464"/>
        <xdr:cNvSpPr/>
      </xdr:nvSpPr>
      <xdr:spPr>
        <a:xfrm>
          <a:off x="12954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127017</xdr:rowOff>
    </xdr:from>
    <xdr:ext cx="762000" cy="259045"/>
    <xdr:sp macro="" textlink="">
      <xdr:nvSpPr>
        <xdr:cNvPr id="466" name="テキスト ボックス 465"/>
        <xdr:cNvSpPr txBox="1"/>
      </xdr:nvSpPr>
      <xdr:spPr>
        <a:xfrm>
          <a:off x="12623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101656</xdr:rowOff>
    </xdr:from>
    <xdr:to>
      <xdr:col>29</xdr:col>
      <xdr:colOff>127000</xdr:colOff>
      <xdr:row>20</xdr:row>
      <xdr:rowOff>105085</xdr:rowOff>
    </xdr:to>
    <xdr:cxnSp macro="">
      <xdr:nvCxnSpPr>
        <xdr:cNvPr id="43" name="直線コネクタ 42"/>
        <xdr:cNvCxnSpPr/>
      </xdr:nvCxnSpPr>
      <xdr:spPr bwMode="auto">
        <a:xfrm flipV="1">
          <a:off x="5651500" y="2035231"/>
          <a:ext cx="0" cy="1546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77162</xdr:rowOff>
    </xdr:from>
    <xdr:ext cx="762000" cy="259045"/>
    <xdr:sp macro="" textlink="">
      <xdr:nvSpPr>
        <xdr:cNvPr id="44" name="人口1人当たり決算額の推移最小値テキスト130"/>
        <xdr:cNvSpPr txBox="1"/>
      </xdr:nvSpPr>
      <xdr:spPr>
        <a:xfrm>
          <a:off x="5740400" y="355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105085</xdr:rowOff>
    </xdr:from>
    <xdr:to>
      <xdr:col>30</xdr:col>
      <xdr:colOff>25400</xdr:colOff>
      <xdr:row>20</xdr:row>
      <xdr:rowOff>105085</xdr:rowOff>
    </xdr:to>
    <xdr:cxnSp macro="">
      <xdr:nvCxnSpPr>
        <xdr:cNvPr id="45" name="直線コネクタ 44"/>
        <xdr:cNvCxnSpPr/>
      </xdr:nvCxnSpPr>
      <xdr:spPr bwMode="auto">
        <a:xfrm>
          <a:off x="5562600" y="35817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16583</xdr:rowOff>
    </xdr:from>
    <xdr:ext cx="762000" cy="259045"/>
    <xdr:sp macro="" textlink="">
      <xdr:nvSpPr>
        <xdr:cNvPr id="46" name="人口1人当たり決算額の推移最大値テキスト130"/>
        <xdr:cNvSpPr txBox="1"/>
      </xdr:nvSpPr>
      <xdr:spPr>
        <a:xfrm>
          <a:off x="5740400" y="177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101656</xdr:rowOff>
    </xdr:from>
    <xdr:to>
      <xdr:col>30</xdr:col>
      <xdr:colOff>25400</xdr:colOff>
      <xdr:row>11</xdr:row>
      <xdr:rowOff>101656</xdr:rowOff>
    </xdr:to>
    <xdr:cxnSp macro="">
      <xdr:nvCxnSpPr>
        <xdr:cNvPr id="47" name="直線コネクタ 46"/>
        <xdr:cNvCxnSpPr/>
      </xdr:nvCxnSpPr>
      <xdr:spPr bwMode="auto">
        <a:xfrm>
          <a:off x="5562600" y="203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76647</xdr:rowOff>
    </xdr:from>
    <xdr:to>
      <xdr:col>29</xdr:col>
      <xdr:colOff>127000</xdr:colOff>
      <xdr:row>15</xdr:row>
      <xdr:rowOff>115966</xdr:rowOff>
    </xdr:to>
    <xdr:cxnSp macro="">
      <xdr:nvCxnSpPr>
        <xdr:cNvPr id="48" name="直線コネクタ 47"/>
        <xdr:cNvCxnSpPr/>
      </xdr:nvCxnSpPr>
      <xdr:spPr bwMode="auto">
        <a:xfrm flipV="1">
          <a:off x="5003800" y="2696022"/>
          <a:ext cx="647700" cy="3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58503</xdr:rowOff>
    </xdr:from>
    <xdr:ext cx="762000" cy="259045"/>
    <xdr:sp macro="" textlink="">
      <xdr:nvSpPr>
        <xdr:cNvPr id="49" name="人口1人当たり決算額の推移平均値テキスト130"/>
        <xdr:cNvSpPr txBox="1"/>
      </xdr:nvSpPr>
      <xdr:spPr>
        <a:xfrm>
          <a:off x="5740400" y="2849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86426</xdr:rowOff>
    </xdr:from>
    <xdr:to>
      <xdr:col>29</xdr:col>
      <xdr:colOff>177800</xdr:colOff>
      <xdr:row>17</xdr:row>
      <xdr:rowOff>16576</xdr:rowOff>
    </xdr:to>
    <xdr:sp macro="" textlink="">
      <xdr:nvSpPr>
        <xdr:cNvPr id="50" name="フローチャート: 判断 49"/>
        <xdr:cNvSpPr/>
      </xdr:nvSpPr>
      <xdr:spPr bwMode="auto">
        <a:xfrm>
          <a:off x="56007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115966</xdr:rowOff>
    </xdr:from>
    <xdr:to>
      <xdr:col>26</xdr:col>
      <xdr:colOff>50800</xdr:colOff>
      <xdr:row>16</xdr:row>
      <xdr:rowOff>6696</xdr:rowOff>
    </xdr:to>
    <xdr:cxnSp macro="">
      <xdr:nvCxnSpPr>
        <xdr:cNvPr id="51" name="直線コネクタ 50"/>
        <xdr:cNvCxnSpPr/>
      </xdr:nvCxnSpPr>
      <xdr:spPr bwMode="auto">
        <a:xfrm flipV="1">
          <a:off x="4305300" y="2735341"/>
          <a:ext cx="698500" cy="62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106177</xdr:rowOff>
    </xdr:from>
    <xdr:to>
      <xdr:col>26</xdr:col>
      <xdr:colOff>101600</xdr:colOff>
      <xdr:row>17</xdr:row>
      <xdr:rowOff>36327</xdr:rowOff>
    </xdr:to>
    <xdr:sp macro="" textlink="">
      <xdr:nvSpPr>
        <xdr:cNvPr id="52" name="フローチャート: 判断 51"/>
        <xdr:cNvSpPr/>
      </xdr:nvSpPr>
      <xdr:spPr bwMode="auto">
        <a:xfrm>
          <a:off x="4953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21104</xdr:rowOff>
    </xdr:from>
    <xdr:ext cx="736600" cy="259045"/>
    <xdr:sp macro="" textlink="">
      <xdr:nvSpPr>
        <xdr:cNvPr id="53" name="テキスト ボックス 52"/>
        <xdr:cNvSpPr txBox="1"/>
      </xdr:nvSpPr>
      <xdr:spPr>
        <a:xfrm>
          <a:off x="4622800" y="298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6696</xdr:rowOff>
    </xdr:from>
    <xdr:to>
      <xdr:col>22</xdr:col>
      <xdr:colOff>114300</xdr:colOff>
      <xdr:row>16</xdr:row>
      <xdr:rowOff>91506</xdr:rowOff>
    </xdr:to>
    <xdr:cxnSp macro="">
      <xdr:nvCxnSpPr>
        <xdr:cNvPr id="54" name="直線コネクタ 53"/>
        <xdr:cNvCxnSpPr/>
      </xdr:nvCxnSpPr>
      <xdr:spPr bwMode="auto">
        <a:xfrm flipV="1">
          <a:off x="3606800" y="2797521"/>
          <a:ext cx="698500" cy="84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53416</xdr:rowOff>
    </xdr:from>
    <xdr:to>
      <xdr:col>22</xdr:col>
      <xdr:colOff>165100</xdr:colOff>
      <xdr:row>16</xdr:row>
      <xdr:rowOff>155016</xdr:rowOff>
    </xdr:to>
    <xdr:sp macro="" textlink="">
      <xdr:nvSpPr>
        <xdr:cNvPr id="55" name="フローチャート: 判断 54"/>
        <xdr:cNvSpPr/>
      </xdr:nvSpPr>
      <xdr:spPr bwMode="auto">
        <a:xfrm>
          <a:off x="42545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139793</xdr:rowOff>
    </xdr:from>
    <xdr:ext cx="762000" cy="259045"/>
    <xdr:sp macro="" textlink="">
      <xdr:nvSpPr>
        <xdr:cNvPr id="56" name="テキスト ボックス 55"/>
        <xdr:cNvSpPr txBox="1"/>
      </xdr:nvSpPr>
      <xdr:spPr>
        <a:xfrm>
          <a:off x="39243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91506</xdr:rowOff>
    </xdr:from>
    <xdr:to>
      <xdr:col>18</xdr:col>
      <xdr:colOff>177800</xdr:colOff>
      <xdr:row>16</xdr:row>
      <xdr:rowOff>97312</xdr:rowOff>
    </xdr:to>
    <xdr:cxnSp macro="">
      <xdr:nvCxnSpPr>
        <xdr:cNvPr id="57" name="直線コネクタ 56"/>
        <xdr:cNvCxnSpPr/>
      </xdr:nvCxnSpPr>
      <xdr:spPr bwMode="auto">
        <a:xfrm flipV="1">
          <a:off x="2908300" y="2882331"/>
          <a:ext cx="698500" cy="5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53919</xdr:rowOff>
    </xdr:from>
    <xdr:to>
      <xdr:col>19</xdr:col>
      <xdr:colOff>38100</xdr:colOff>
      <xdr:row>15</xdr:row>
      <xdr:rowOff>155519</xdr:rowOff>
    </xdr:to>
    <xdr:sp macro="" textlink="">
      <xdr:nvSpPr>
        <xdr:cNvPr id="58" name="フローチャート: 判断 57"/>
        <xdr:cNvSpPr/>
      </xdr:nvSpPr>
      <xdr:spPr bwMode="auto">
        <a:xfrm>
          <a:off x="3556000" y="2673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165696</xdr:rowOff>
    </xdr:from>
    <xdr:ext cx="762000" cy="259045"/>
    <xdr:sp macro="" textlink="">
      <xdr:nvSpPr>
        <xdr:cNvPr id="59" name="テキスト ボックス 58"/>
        <xdr:cNvSpPr txBox="1"/>
      </xdr:nvSpPr>
      <xdr:spPr>
        <a:xfrm>
          <a:off x="3225800" y="244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94427</xdr:rowOff>
    </xdr:from>
    <xdr:to>
      <xdr:col>15</xdr:col>
      <xdr:colOff>101600</xdr:colOff>
      <xdr:row>16</xdr:row>
      <xdr:rowOff>24577</xdr:rowOff>
    </xdr:to>
    <xdr:sp macro="" textlink="">
      <xdr:nvSpPr>
        <xdr:cNvPr id="60" name="フローチャート: 判断 59"/>
        <xdr:cNvSpPr/>
      </xdr:nvSpPr>
      <xdr:spPr bwMode="auto">
        <a:xfrm>
          <a:off x="2857500" y="27138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34754</xdr:rowOff>
    </xdr:from>
    <xdr:ext cx="762000" cy="259045"/>
    <xdr:sp macro="" textlink="">
      <xdr:nvSpPr>
        <xdr:cNvPr id="61" name="テキスト ボックス 60"/>
        <xdr:cNvSpPr txBox="1"/>
      </xdr:nvSpPr>
      <xdr:spPr>
        <a:xfrm>
          <a:off x="2527300" y="2482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25847</xdr:rowOff>
    </xdr:from>
    <xdr:to>
      <xdr:col>29</xdr:col>
      <xdr:colOff>177800</xdr:colOff>
      <xdr:row>15</xdr:row>
      <xdr:rowOff>127447</xdr:rowOff>
    </xdr:to>
    <xdr:sp macro="" textlink="">
      <xdr:nvSpPr>
        <xdr:cNvPr id="67" name="楕円 66"/>
        <xdr:cNvSpPr/>
      </xdr:nvSpPr>
      <xdr:spPr bwMode="auto">
        <a:xfrm>
          <a:off x="5600700" y="2645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42374</xdr:rowOff>
    </xdr:from>
    <xdr:ext cx="762000" cy="259045"/>
    <xdr:sp macro="" textlink="">
      <xdr:nvSpPr>
        <xdr:cNvPr id="68" name="人口1人当たり決算額の推移該当値テキスト130"/>
        <xdr:cNvSpPr txBox="1"/>
      </xdr:nvSpPr>
      <xdr:spPr>
        <a:xfrm>
          <a:off x="5740400" y="249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65166</xdr:rowOff>
    </xdr:from>
    <xdr:to>
      <xdr:col>26</xdr:col>
      <xdr:colOff>101600</xdr:colOff>
      <xdr:row>15</xdr:row>
      <xdr:rowOff>166766</xdr:rowOff>
    </xdr:to>
    <xdr:sp macro="" textlink="">
      <xdr:nvSpPr>
        <xdr:cNvPr id="69" name="楕円 68"/>
        <xdr:cNvSpPr/>
      </xdr:nvSpPr>
      <xdr:spPr bwMode="auto">
        <a:xfrm>
          <a:off x="4953000" y="2684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5493</xdr:rowOff>
    </xdr:from>
    <xdr:ext cx="736600" cy="259045"/>
    <xdr:sp macro="" textlink="">
      <xdr:nvSpPr>
        <xdr:cNvPr id="70" name="テキスト ボックス 69"/>
        <xdr:cNvSpPr txBox="1"/>
      </xdr:nvSpPr>
      <xdr:spPr>
        <a:xfrm>
          <a:off x="4622800" y="2453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127346</xdr:rowOff>
    </xdr:from>
    <xdr:to>
      <xdr:col>22</xdr:col>
      <xdr:colOff>165100</xdr:colOff>
      <xdr:row>16</xdr:row>
      <xdr:rowOff>57496</xdr:rowOff>
    </xdr:to>
    <xdr:sp macro="" textlink="">
      <xdr:nvSpPr>
        <xdr:cNvPr id="71" name="楕円 70"/>
        <xdr:cNvSpPr/>
      </xdr:nvSpPr>
      <xdr:spPr bwMode="auto">
        <a:xfrm>
          <a:off x="4254500" y="2746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67673</xdr:rowOff>
    </xdr:from>
    <xdr:ext cx="762000" cy="259045"/>
    <xdr:sp macro="" textlink="">
      <xdr:nvSpPr>
        <xdr:cNvPr id="72" name="テキスト ボックス 71"/>
        <xdr:cNvSpPr txBox="1"/>
      </xdr:nvSpPr>
      <xdr:spPr>
        <a:xfrm>
          <a:off x="3924300" y="251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40706</xdr:rowOff>
    </xdr:from>
    <xdr:to>
      <xdr:col>19</xdr:col>
      <xdr:colOff>38100</xdr:colOff>
      <xdr:row>16</xdr:row>
      <xdr:rowOff>142306</xdr:rowOff>
    </xdr:to>
    <xdr:sp macro="" textlink="">
      <xdr:nvSpPr>
        <xdr:cNvPr id="73" name="楕円 72"/>
        <xdr:cNvSpPr/>
      </xdr:nvSpPr>
      <xdr:spPr bwMode="auto">
        <a:xfrm>
          <a:off x="3556000" y="283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127083</xdr:rowOff>
    </xdr:from>
    <xdr:ext cx="762000" cy="259045"/>
    <xdr:sp macro="" textlink="">
      <xdr:nvSpPr>
        <xdr:cNvPr id="74" name="テキスト ボックス 73"/>
        <xdr:cNvSpPr txBox="1"/>
      </xdr:nvSpPr>
      <xdr:spPr>
        <a:xfrm>
          <a:off x="3225800" y="291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46512</xdr:rowOff>
    </xdr:from>
    <xdr:to>
      <xdr:col>15</xdr:col>
      <xdr:colOff>101600</xdr:colOff>
      <xdr:row>16</xdr:row>
      <xdr:rowOff>148112</xdr:rowOff>
    </xdr:to>
    <xdr:sp macro="" textlink="">
      <xdr:nvSpPr>
        <xdr:cNvPr id="75" name="楕円 74"/>
        <xdr:cNvSpPr/>
      </xdr:nvSpPr>
      <xdr:spPr bwMode="auto">
        <a:xfrm>
          <a:off x="2857500" y="2837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132889</xdr:rowOff>
    </xdr:from>
    <xdr:ext cx="762000" cy="259045"/>
    <xdr:sp macro="" textlink="">
      <xdr:nvSpPr>
        <xdr:cNvPr id="76" name="テキスト ボックス 75"/>
        <xdr:cNvSpPr txBox="1"/>
      </xdr:nvSpPr>
      <xdr:spPr>
        <a:xfrm>
          <a:off x="2527300" y="29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291135</xdr:rowOff>
    </xdr:from>
    <xdr:to>
      <xdr:col>29</xdr:col>
      <xdr:colOff>127000</xdr:colOff>
      <xdr:row>37</xdr:row>
      <xdr:rowOff>208458</xdr:rowOff>
    </xdr:to>
    <xdr:cxnSp macro="">
      <xdr:nvCxnSpPr>
        <xdr:cNvPr id="104" name="直線コネクタ 103"/>
        <xdr:cNvCxnSpPr/>
      </xdr:nvCxnSpPr>
      <xdr:spPr bwMode="auto">
        <a:xfrm flipV="1">
          <a:off x="5651500" y="6215685"/>
          <a:ext cx="0" cy="11174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180535</xdr:rowOff>
    </xdr:from>
    <xdr:ext cx="762000" cy="259045"/>
    <xdr:sp macro="" textlink="">
      <xdr:nvSpPr>
        <xdr:cNvPr id="105" name="人口1人当たり決算額の推移最小値テキスト445"/>
        <xdr:cNvSpPr txBox="1"/>
      </xdr:nvSpPr>
      <xdr:spPr>
        <a:xfrm>
          <a:off x="5740400" y="730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208458</xdr:rowOff>
    </xdr:from>
    <xdr:to>
      <xdr:col>30</xdr:col>
      <xdr:colOff>25400</xdr:colOff>
      <xdr:row>37</xdr:row>
      <xdr:rowOff>208458</xdr:rowOff>
    </xdr:to>
    <xdr:cxnSp macro="">
      <xdr:nvCxnSpPr>
        <xdr:cNvPr id="106" name="直線コネクタ 105"/>
        <xdr:cNvCxnSpPr/>
      </xdr:nvCxnSpPr>
      <xdr:spPr bwMode="auto">
        <a:xfrm>
          <a:off x="5562600" y="73331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34612</xdr:rowOff>
    </xdr:from>
    <xdr:ext cx="762000" cy="259045"/>
    <xdr:sp macro="" textlink="">
      <xdr:nvSpPr>
        <xdr:cNvPr id="107" name="人口1人当たり決算額の推移最大値テキスト445"/>
        <xdr:cNvSpPr txBox="1"/>
      </xdr:nvSpPr>
      <xdr:spPr>
        <a:xfrm>
          <a:off x="5740400" y="595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291135</xdr:rowOff>
    </xdr:from>
    <xdr:to>
      <xdr:col>30</xdr:col>
      <xdr:colOff>25400</xdr:colOff>
      <xdr:row>33</xdr:row>
      <xdr:rowOff>291135</xdr:rowOff>
    </xdr:to>
    <xdr:cxnSp macro="">
      <xdr:nvCxnSpPr>
        <xdr:cNvPr id="108" name="直線コネクタ 107"/>
        <xdr:cNvCxnSpPr/>
      </xdr:nvCxnSpPr>
      <xdr:spPr bwMode="auto">
        <a:xfrm>
          <a:off x="5562600" y="6215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169672</xdr:rowOff>
    </xdr:from>
    <xdr:to>
      <xdr:col>29</xdr:col>
      <xdr:colOff>127000</xdr:colOff>
      <xdr:row>34</xdr:row>
      <xdr:rowOff>254864</xdr:rowOff>
    </xdr:to>
    <xdr:cxnSp macro="">
      <xdr:nvCxnSpPr>
        <xdr:cNvPr id="109" name="直線コネクタ 108"/>
        <xdr:cNvCxnSpPr/>
      </xdr:nvCxnSpPr>
      <xdr:spPr bwMode="auto">
        <a:xfrm>
          <a:off x="5003800" y="6437122"/>
          <a:ext cx="647700" cy="85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246625</xdr:rowOff>
    </xdr:from>
    <xdr:ext cx="762000" cy="259045"/>
    <xdr:sp macro="" textlink="">
      <xdr:nvSpPr>
        <xdr:cNvPr id="110" name="人口1人当たり決算額の推移平均値テキスト445"/>
        <xdr:cNvSpPr txBox="1"/>
      </xdr:nvSpPr>
      <xdr:spPr>
        <a:xfrm>
          <a:off x="5740400" y="6856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274548</xdr:rowOff>
    </xdr:from>
    <xdr:to>
      <xdr:col>29</xdr:col>
      <xdr:colOff>177800</xdr:colOff>
      <xdr:row>36</xdr:row>
      <xdr:rowOff>33248</xdr:rowOff>
    </xdr:to>
    <xdr:sp macro="" textlink="">
      <xdr:nvSpPr>
        <xdr:cNvPr id="111" name="フローチャート: 判断 110"/>
        <xdr:cNvSpPr/>
      </xdr:nvSpPr>
      <xdr:spPr bwMode="auto">
        <a:xfrm>
          <a:off x="56007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131191</xdr:rowOff>
    </xdr:from>
    <xdr:to>
      <xdr:col>26</xdr:col>
      <xdr:colOff>50800</xdr:colOff>
      <xdr:row>34</xdr:row>
      <xdr:rowOff>169672</xdr:rowOff>
    </xdr:to>
    <xdr:cxnSp macro="">
      <xdr:nvCxnSpPr>
        <xdr:cNvPr id="112" name="直線コネクタ 111"/>
        <xdr:cNvCxnSpPr/>
      </xdr:nvCxnSpPr>
      <xdr:spPr bwMode="auto">
        <a:xfrm>
          <a:off x="4305300" y="6398641"/>
          <a:ext cx="698500" cy="3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272948</xdr:rowOff>
    </xdr:from>
    <xdr:to>
      <xdr:col>26</xdr:col>
      <xdr:colOff>101600</xdr:colOff>
      <xdr:row>36</xdr:row>
      <xdr:rowOff>31648</xdr:rowOff>
    </xdr:to>
    <xdr:sp macro="" textlink="">
      <xdr:nvSpPr>
        <xdr:cNvPr id="113" name="フローチャート: 判断 112"/>
        <xdr:cNvSpPr/>
      </xdr:nvSpPr>
      <xdr:spPr bwMode="auto">
        <a:xfrm>
          <a:off x="4953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16425</xdr:rowOff>
    </xdr:from>
    <xdr:ext cx="736600" cy="259045"/>
    <xdr:sp macro="" textlink="">
      <xdr:nvSpPr>
        <xdr:cNvPr id="114" name="テキスト ボックス 113"/>
        <xdr:cNvSpPr txBox="1"/>
      </xdr:nvSpPr>
      <xdr:spPr>
        <a:xfrm>
          <a:off x="4622800" y="6969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131191</xdr:rowOff>
    </xdr:from>
    <xdr:to>
      <xdr:col>22</xdr:col>
      <xdr:colOff>114300</xdr:colOff>
      <xdr:row>34</xdr:row>
      <xdr:rowOff>232499</xdr:rowOff>
    </xdr:to>
    <xdr:cxnSp macro="">
      <xdr:nvCxnSpPr>
        <xdr:cNvPr id="115" name="直線コネクタ 114"/>
        <xdr:cNvCxnSpPr/>
      </xdr:nvCxnSpPr>
      <xdr:spPr bwMode="auto">
        <a:xfrm flipV="1">
          <a:off x="3606800" y="6398641"/>
          <a:ext cx="698500" cy="101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224942</xdr:rowOff>
    </xdr:from>
    <xdr:to>
      <xdr:col>22</xdr:col>
      <xdr:colOff>165100</xdr:colOff>
      <xdr:row>35</xdr:row>
      <xdr:rowOff>326542</xdr:rowOff>
    </xdr:to>
    <xdr:sp macro="" textlink="">
      <xdr:nvSpPr>
        <xdr:cNvPr id="116" name="フローチャート: 判断 115"/>
        <xdr:cNvSpPr/>
      </xdr:nvSpPr>
      <xdr:spPr bwMode="auto">
        <a:xfrm>
          <a:off x="42545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311319</xdr:rowOff>
    </xdr:from>
    <xdr:ext cx="762000" cy="259045"/>
    <xdr:sp macro="" textlink="">
      <xdr:nvSpPr>
        <xdr:cNvPr id="117" name="テキスト ボックス 116"/>
        <xdr:cNvSpPr txBox="1"/>
      </xdr:nvSpPr>
      <xdr:spPr>
        <a:xfrm>
          <a:off x="3924300" y="69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116065</xdr:rowOff>
    </xdr:from>
    <xdr:to>
      <xdr:col>18</xdr:col>
      <xdr:colOff>177800</xdr:colOff>
      <xdr:row>34</xdr:row>
      <xdr:rowOff>232499</xdr:rowOff>
    </xdr:to>
    <xdr:cxnSp macro="">
      <xdr:nvCxnSpPr>
        <xdr:cNvPr id="118" name="直線コネクタ 117"/>
        <xdr:cNvCxnSpPr/>
      </xdr:nvCxnSpPr>
      <xdr:spPr bwMode="auto">
        <a:xfrm>
          <a:off x="2908300" y="6383515"/>
          <a:ext cx="698500" cy="116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225552</xdr:rowOff>
    </xdr:from>
    <xdr:to>
      <xdr:col>19</xdr:col>
      <xdr:colOff>38100</xdr:colOff>
      <xdr:row>35</xdr:row>
      <xdr:rowOff>327152</xdr:rowOff>
    </xdr:to>
    <xdr:sp macro="" textlink="">
      <xdr:nvSpPr>
        <xdr:cNvPr id="119" name="フローチャート: 判断 118"/>
        <xdr:cNvSpPr/>
      </xdr:nvSpPr>
      <xdr:spPr bwMode="auto">
        <a:xfrm>
          <a:off x="3556000" y="6835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311929</xdr:rowOff>
    </xdr:from>
    <xdr:ext cx="762000" cy="259045"/>
    <xdr:sp macro="" textlink="">
      <xdr:nvSpPr>
        <xdr:cNvPr id="120" name="テキスト ボックス 119"/>
        <xdr:cNvSpPr txBox="1"/>
      </xdr:nvSpPr>
      <xdr:spPr>
        <a:xfrm>
          <a:off x="3225800" y="692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175375</xdr:rowOff>
    </xdr:from>
    <xdr:to>
      <xdr:col>15</xdr:col>
      <xdr:colOff>101600</xdr:colOff>
      <xdr:row>35</xdr:row>
      <xdr:rowOff>276975</xdr:rowOff>
    </xdr:to>
    <xdr:sp macro="" textlink="">
      <xdr:nvSpPr>
        <xdr:cNvPr id="121" name="フローチャート: 判断 120"/>
        <xdr:cNvSpPr/>
      </xdr:nvSpPr>
      <xdr:spPr bwMode="auto">
        <a:xfrm>
          <a:off x="2857500" y="67857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261752</xdr:rowOff>
    </xdr:from>
    <xdr:ext cx="762000" cy="259045"/>
    <xdr:sp macro="" textlink="">
      <xdr:nvSpPr>
        <xdr:cNvPr id="122" name="テキスト ボックス 121"/>
        <xdr:cNvSpPr txBox="1"/>
      </xdr:nvSpPr>
      <xdr:spPr>
        <a:xfrm>
          <a:off x="2527300" y="687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204064</xdr:rowOff>
    </xdr:from>
    <xdr:to>
      <xdr:col>29</xdr:col>
      <xdr:colOff>177800</xdr:colOff>
      <xdr:row>34</xdr:row>
      <xdr:rowOff>305664</xdr:rowOff>
    </xdr:to>
    <xdr:sp macro="" textlink="">
      <xdr:nvSpPr>
        <xdr:cNvPr id="128" name="楕円 127"/>
        <xdr:cNvSpPr/>
      </xdr:nvSpPr>
      <xdr:spPr bwMode="auto">
        <a:xfrm>
          <a:off x="5600700" y="6471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49141</xdr:rowOff>
    </xdr:from>
    <xdr:ext cx="762000" cy="259045"/>
    <xdr:sp macro="" textlink="">
      <xdr:nvSpPr>
        <xdr:cNvPr id="129" name="人口1人当たり決算額の推移該当値テキスト445"/>
        <xdr:cNvSpPr txBox="1"/>
      </xdr:nvSpPr>
      <xdr:spPr>
        <a:xfrm>
          <a:off x="5740400" y="631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118872</xdr:rowOff>
    </xdr:from>
    <xdr:to>
      <xdr:col>26</xdr:col>
      <xdr:colOff>101600</xdr:colOff>
      <xdr:row>34</xdr:row>
      <xdr:rowOff>220472</xdr:rowOff>
    </xdr:to>
    <xdr:sp macro="" textlink="">
      <xdr:nvSpPr>
        <xdr:cNvPr id="130" name="楕円 129"/>
        <xdr:cNvSpPr/>
      </xdr:nvSpPr>
      <xdr:spPr bwMode="auto">
        <a:xfrm>
          <a:off x="4953000" y="6386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230649</xdr:rowOff>
    </xdr:from>
    <xdr:ext cx="736600" cy="259045"/>
    <xdr:sp macro="" textlink="">
      <xdr:nvSpPr>
        <xdr:cNvPr id="131" name="テキスト ボックス 130"/>
        <xdr:cNvSpPr txBox="1"/>
      </xdr:nvSpPr>
      <xdr:spPr>
        <a:xfrm>
          <a:off x="4622800" y="6155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80391</xdr:rowOff>
    </xdr:from>
    <xdr:to>
      <xdr:col>22</xdr:col>
      <xdr:colOff>165100</xdr:colOff>
      <xdr:row>34</xdr:row>
      <xdr:rowOff>181991</xdr:rowOff>
    </xdr:to>
    <xdr:sp macro="" textlink="">
      <xdr:nvSpPr>
        <xdr:cNvPr id="132" name="楕円 131"/>
        <xdr:cNvSpPr/>
      </xdr:nvSpPr>
      <xdr:spPr bwMode="auto">
        <a:xfrm>
          <a:off x="4254500" y="6347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192168</xdr:rowOff>
    </xdr:from>
    <xdr:ext cx="762000" cy="259045"/>
    <xdr:sp macro="" textlink="">
      <xdr:nvSpPr>
        <xdr:cNvPr id="133" name="テキスト ボックス 132"/>
        <xdr:cNvSpPr txBox="1"/>
      </xdr:nvSpPr>
      <xdr:spPr>
        <a:xfrm>
          <a:off x="3924300" y="611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181699</xdr:rowOff>
    </xdr:from>
    <xdr:to>
      <xdr:col>19</xdr:col>
      <xdr:colOff>38100</xdr:colOff>
      <xdr:row>34</xdr:row>
      <xdr:rowOff>283299</xdr:rowOff>
    </xdr:to>
    <xdr:sp macro="" textlink="">
      <xdr:nvSpPr>
        <xdr:cNvPr id="134" name="楕円 133"/>
        <xdr:cNvSpPr/>
      </xdr:nvSpPr>
      <xdr:spPr bwMode="auto">
        <a:xfrm>
          <a:off x="3556000" y="6449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293476</xdr:rowOff>
    </xdr:from>
    <xdr:ext cx="762000" cy="259045"/>
    <xdr:sp macro="" textlink="">
      <xdr:nvSpPr>
        <xdr:cNvPr id="135" name="テキスト ボックス 134"/>
        <xdr:cNvSpPr txBox="1"/>
      </xdr:nvSpPr>
      <xdr:spPr>
        <a:xfrm>
          <a:off x="3225800" y="621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65265</xdr:rowOff>
    </xdr:from>
    <xdr:to>
      <xdr:col>15</xdr:col>
      <xdr:colOff>101600</xdr:colOff>
      <xdr:row>34</xdr:row>
      <xdr:rowOff>166865</xdr:rowOff>
    </xdr:to>
    <xdr:sp macro="" textlink="">
      <xdr:nvSpPr>
        <xdr:cNvPr id="136" name="楕円 135"/>
        <xdr:cNvSpPr/>
      </xdr:nvSpPr>
      <xdr:spPr bwMode="auto">
        <a:xfrm>
          <a:off x="2857500" y="633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177042</xdr:rowOff>
    </xdr:from>
    <xdr:ext cx="762000" cy="259045"/>
    <xdr:sp macro="" textlink="">
      <xdr:nvSpPr>
        <xdr:cNvPr id="137" name="テキスト ボックス 136"/>
        <xdr:cNvSpPr txBox="1"/>
      </xdr:nvSpPr>
      <xdr:spPr>
        <a:xfrm>
          <a:off x="2527300" y="610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158,873
157,602
53.44
58,445,981
58,092,549
319,869
30,410,383
67,696,994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127317</xdr:rowOff>
    </xdr:from>
    <xdr:to>
      <xdr:col>24</xdr:col>
      <xdr:colOff>62865</xdr:colOff>
      <xdr:row>39</xdr:row>
      <xdr:rowOff>10731</xdr:rowOff>
    </xdr:to>
    <xdr:cxnSp macro="">
      <xdr:nvCxnSpPr>
        <xdr:cNvPr id="56" name="直線コネクタ 55"/>
        <xdr:cNvCxnSpPr/>
      </xdr:nvCxnSpPr>
      <xdr:spPr>
        <a:xfrm flipV="1">
          <a:off x="4633595" y="5442267"/>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14558</xdr:rowOff>
    </xdr:from>
    <xdr:ext cx="534377" cy="259045"/>
    <xdr:sp macro="" textlink="">
      <xdr:nvSpPr>
        <xdr:cNvPr id="57" name="人件費最小値テキスト"/>
        <xdr:cNvSpPr txBox="1"/>
      </xdr:nvSpPr>
      <xdr:spPr>
        <a:xfrm>
          <a:off x="4686300" y="67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10731</xdr:rowOff>
    </xdr:from>
    <xdr:to>
      <xdr:col>24</xdr:col>
      <xdr:colOff>152400</xdr:colOff>
      <xdr:row>39</xdr:row>
      <xdr:rowOff>10731</xdr:rowOff>
    </xdr:to>
    <xdr:cxnSp macro="">
      <xdr:nvCxnSpPr>
        <xdr:cNvPr id="58" name="直線コネクタ 57"/>
        <xdr:cNvCxnSpPr/>
      </xdr:nvCxnSpPr>
      <xdr:spPr>
        <a:xfrm>
          <a:off x="4546600" y="669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73994</xdr:rowOff>
    </xdr:from>
    <xdr:ext cx="534377" cy="259045"/>
    <xdr:sp macro="" textlink="">
      <xdr:nvSpPr>
        <xdr:cNvPr id="59" name="人件費最大値テキスト"/>
        <xdr:cNvSpPr txBox="1"/>
      </xdr:nvSpPr>
      <xdr:spPr>
        <a:xfrm>
          <a:off x="4686300" y="521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127317</xdr:rowOff>
    </xdr:from>
    <xdr:to>
      <xdr:col>24</xdr:col>
      <xdr:colOff>152400</xdr:colOff>
      <xdr:row>31</xdr:row>
      <xdr:rowOff>127317</xdr:rowOff>
    </xdr:to>
    <xdr:cxnSp macro="">
      <xdr:nvCxnSpPr>
        <xdr:cNvPr id="60" name="直線コネクタ 59"/>
        <xdr:cNvCxnSpPr/>
      </xdr:nvCxnSpPr>
      <xdr:spPr>
        <a:xfrm>
          <a:off x="4546600" y="5442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45822</xdr:rowOff>
    </xdr:from>
    <xdr:to>
      <xdr:col>24</xdr:col>
      <xdr:colOff>63500</xdr:colOff>
      <xdr:row>34</xdr:row>
      <xdr:rowOff>49213</xdr:rowOff>
    </xdr:to>
    <xdr:cxnSp macro="">
      <xdr:nvCxnSpPr>
        <xdr:cNvPr id="61" name="直線コネクタ 60"/>
        <xdr:cNvCxnSpPr/>
      </xdr:nvCxnSpPr>
      <xdr:spPr>
        <a:xfrm flipV="1">
          <a:off x="3797300" y="5875122"/>
          <a:ext cx="8382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43819</xdr:rowOff>
    </xdr:from>
    <xdr:ext cx="534377" cy="259045"/>
    <xdr:sp macro="" textlink="">
      <xdr:nvSpPr>
        <xdr:cNvPr id="62" name="人件費平均値テキスト"/>
        <xdr:cNvSpPr txBox="1"/>
      </xdr:nvSpPr>
      <xdr:spPr>
        <a:xfrm>
          <a:off x="4686300" y="604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65392</xdr:rowOff>
    </xdr:from>
    <xdr:to>
      <xdr:col>24</xdr:col>
      <xdr:colOff>114300</xdr:colOff>
      <xdr:row>35</xdr:row>
      <xdr:rowOff>166992</xdr:rowOff>
    </xdr:to>
    <xdr:sp macro="" textlink="">
      <xdr:nvSpPr>
        <xdr:cNvPr id="63" name="フローチャート: 判断 62"/>
        <xdr:cNvSpPr/>
      </xdr:nvSpPr>
      <xdr:spPr>
        <a:xfrm>
          <a:off x="45847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49213</xdr:rowOff>
    </xdr:from>
    <xdr:to>
      <xdr:col>19</xdr:col>
      <xdr:colOff>177800</xdr:colOff>
      <xdr:row>34</xdr:row>
      <xdr:rowOff>117526</xdr:rowOff>
    </xdr:to>
    <xdr:cxnSp macro="">
      <xdr:nvCxnSpPr>
        <xdr:cNvPr id="64" name="直線コネクタ 63"/>
        <xdr:cNvCxnSpPr/>
      </xdr:nvCxnSpPr>
      <xdr:spPr>
        <a:xfrm flipV="1">
          <a:off x="2908300" y="5878513"/>
          <a:ext cx="889000" cy="6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62763</xdr:rowOff>
    </xdr:from>
    <xdr:to>
      <xdr:col>20</xdr:col>
      <xdr:colOff>38100</xdr:colOff>
      <xdr:row>35</xdr:row>
      <xdr:rowOff>164363</xdr:rowOff>
    </xdr:to>
    <xdr:sp macro="" textlink="">
      <xdr:nvSpPr>
        <xdr:cNvPr id="65" name="フローチャート: 判断 64"/>
        <xdr:cNvSpPr/>
      </xdr:nvSpPr>
      <xdr:spPr>
        <a:xfrm>
          <a:off x="3746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155490</xdr:rowOff>
    </xdr:from>
    <xdr:ext cx="534377" cy="259045"/>
    <xdr:sp macro="" textlink="">
      <xdr:nvSpPr>
        <xdr:cNvPr id="66" name="テキスト ボックス 65"/>
        <xdr:cNvSpPr txBox="1"/>
      </xdr:nvSpPr>
      <xdr:spPr>
        <a:xfrm>
          <a:off x="3530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117526</xdr:rowOff>
    </xdr:from>
    <xdr:to>
      <xdr:col>15</xdr:col>
      <xdr:colOff>50800</xdr:colOff>
      <xdr:row>35</xdr:row>
      <xdr:rowOff>8598</xdr:rowOff>
    </xdr:to>
    <xdr:cxnSp macro="">
      <xdr:nvCxnSpPr>
        <xdr:cNvPr id="67" name="直線コネクタ 66"/>
        <xdr:cNvCxnSpPr/>
      </xdr:nvCxnSpPr>
      <xdr:spPr>
        <a:xfrm flipV="1">
          <a:off x="2019300" y="5946826"/>
          <a:ext cx="8890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12624</xdr:rowOff>
    </xdr:from>
    <xdr:to>
      <xdr:col>15</xdr:col>
      <xdr:colOff>101600</xdr:colOff>
      <xdr:row>35</xdr:row>
      <xdr:rowOff>114224</xdr:rowOff>
    </xdr:to>
    <xdr:sp macro="" textlink="">
      <xdr:nvSpPr>
        <xdr:cNvPr id="68" name="フローチャート: 判断 67"/>
        <xdr:cNvSpPr/>
      </xdr:nvSpPr>
      <xdr:spPr>
        <a:xfrm>
          <a:off x="2857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105351</xdr:rowOff>
    </xdr:from>
    <xdr:ext cx="534377" cy="259045"/>
    <xdr:sp macro="" textlink="">
      <xdr:nvSpPr>
        <xdr:cNvPr id="69" name="テキスト ボックス 68"/>
        <xdr:cNvSpPr txBox="1"/>
      </xdr:nvSpPr>
      <xdr:spPr>
        <a:xfrm>
          <a:off x="2641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141148</xdr:rowOff>
    </xdr:from>
    <xdr:to>
      <xdr:col>10</xdr:col>
      <xdr:colOff>114300</xdr:colOff>
      <xdr:row>35</xdr:row>
      <xdr:rowOff>8598</xdr:rowOff>
    </xdr:to>
    <xdr:cxnSp macro="">
      <xdr:nvCxnSpPr>
        <xdr:cNvPr id="70" name="直線コネクタ 69"/>
        <xdr:cNvCxnSpPr/>
      </xdr:nvCxnSpPr>
      <xdr:spPr>
        <a:xfrm>
          <a:off x="1130300" y="5970448"/>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10147</xdr:rowOff>
    </xdr:from>
    <xdr:to>
      <xdr:col>10</xdr:col>
      <xdr:colOff>165100</xdr:colOff>
      <xdr:row>33</xdr:row>
      <xdr:rowOff>111747</xdr:rowOff>
    </xdr:to>
    <xdr:sp macro="" textlink="">
      <xdr:nvSpPr>
        <xdr:cNvPr id="71" name="フローチャート: 判断 70"/>
        <xdr:cNvSpPr/>
      </xdr:nvSpPr>
      <xdr:spPr>
        <a:xfrm>
          <a:off x="1968500" y="566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128274</xdr:rowOff>
    </xdr:from>
    <xdr:ext cx="534377" cy="259045"/>
    <xdr:sp macro="" textlink="">
      <xdr:nvSpPr>
        <xdr:cNvPr id="72" name="テキスト ボックス 71"/>
        <xdr:cNvSpPr txBox="1"/>
      </xdr:nvSpPr>
      <xdr:spPr>
        <a:xfrm>
          <a:off x="1752111" y="544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26149</xdr:rowOff>
    </xdr:from>
    <xdr:to>
      <xdr:col>6</xdr:col>
      <xdr:colOff>38100</xdr:colOff>
      <xdr:row>33</xdr:row>
      <xdr:rowOff>127749</xdr:rowOff>
    </xdr:to>
    <xdr:sp macro="" textlink="">
      <xdr:nvSpPr>
        <xdr:cNvPr id="73" name="フローチャート: 判断 72"/>
        <xdr:cNvSpPr/>
      </xdr:nvSpPr>
      <xdr:spPr>
        <a:xfrm>
          <a:off x="1079500" y="56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144276</xdr:rowOff>
    </xdr:from>
    <xdr:ext cx="534377" cy="259045"/>
    <xdr:sp macro="" textlink="">
      <xdr:nvSpPr>
        <xdr:cNvPr id="74" name="テキスト ボックス 73"/>
        <xdr:cNvSpPr txBox="1"/>
      </xdr:nvSpPr>
      <xdr:spPr>
        <a:xfrm>
          <a:off x="863111" y="545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166472</xdr:rowOff>
    </xdr:from>
    <xdr:to>
      <xdr:col>24</xdr:col>
      <xdr:colOff>114300</xdr:colOff>
      <xdr:row>34</xdr:row>
      <xdr:rowOff>96622</xdr:rowOff>
    </xdr:to>
    <xdr:sp macro="" textlink="">
      <xdr:nvSpPr>
        <xdr:cNvPr id="80" name="楕円 79"/>
        <xdr:cNvSpPr/>
      </xdr:nvSpPr>
      <xdr:spPr>
        <a:xfrm>
          <a:off x="4584700" y="582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17899</xdr:rowOff>
    </xdr:from>
    <xdr:ext cx="534377" cy="259045"/>
    <xdr:sp macro="" textlink="">
      <xdr:nvSpPr>
        <xdr:cNvPr id="81" name="人件費該当値テキスト"/>
        <xdr:cNvSpPr txBox="1"/>
      </xdr:nvSpPr>
      <xdr:spPr>
        <a:xfrm>
          <a:off x="4686300" y="567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169863</xdr:rowOff>
    </xdr:from>
    <xdr:to>
      <xdr:col>20</xdr:col>
      <xdr:colOff>38100</xdr:colOff>
      <xdr:row>34</xdr:row>
      <xdr:rowOff>100013</xdr:rowOff>
    </xdr:to>
    <xdr:sp macro="" textlink="">
      <xdr:nvSpPr>
        <xdr:cNvPr id="82" name="楕円 81"/>
        <xdr:cNvSpPr/>
      </xdr:nvSpPr>
      <xdr:spPr>
        <a:xfrm>
          <a:off x="3746500" y="58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116540</xdr:rowOff>
    </xdr:from>
    <xdr:ext cx="534377" cy="259045"/>
    <xdr:sp macro="" textlink="">
      <xdr:nvSpPr>
        <xdr:cNvPr id="83" name="テキスト ボックス 82"/>
        <xdr:cNvSpPr txBox="1"/>
      </xdr:nvSpPr>
      <xdr:spPr>
        <a:xfrm>
          <a:off x="3530111" y="56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66726</xdr:rowOff>
    </xdr:from>
    <xdr:to>
      <xdr:col>15</xdr:col>
      <xdr:colOff>101600</xdr:colOff>
      <xdr:row>34</xdr:row>
      <xdr:rowOff>168326</xdr:rowOff>
    </xdr:to>
    <xdr:sp macro="" textlink="">
      <xdr:nvSpPr>
        <xdr:cNvPr id="84" name="楕円 83"/>
        <xdr:cNvSpPr/>
      </xdr:nvSpPr>
      <xdr:spPr>
        <a:xfrm>
          <a:off x="2857500" y="58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13403</xdr:rowOff>
    </xdr:from>
    <xdr:ext cx="534377" cy="259045"/>
    <xdr:sp macro="" textlink="">
      <xdr:nvSpPr>
        <xdr:cNvPr id="85" name="テキスト ボックス 84"/>
        <xdr:cNvSpPr txBox="1"/>
      </xdr:nvSpPr>
      <xdr:spPr>
        <a:xfrm>
          <a:off x="2641111" y="567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129248</xdr:rowOff>
    </xdr:from>
    <xdr:to>
      <xdr:col>10</xdr:col>
      <xdr:colOff>165100</xdr:colOff>
      <xdr:row>35</xdr:row>
      <xdr:rowOff>59398</xdr:rowOff>
    </xdr:to>
    <xdr:sp macro="" textlink="">
      <xdr:nvSpPr>
        <xdr:cNvPr id="86" name="楕円 85"/>
        <xdr:cNvSpPr/>
      </xdr:nvSpPr>
      <xdr:spPr>
        <a:xfrm>
          <a:off x="1968500" y="595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50525</xdr:rowOff>
    </xdr:from>
    <xdr:ext cx="534377" cy="259045"/>
    <xdr:sp macro="" textlink="">
      <xdr:nvSpPr>
        <xdr:cNvPr id="87" name="テキスト ボックス 86"/>
        <xdr:cNvSpPr txBox="1"/>
      </xdr:nvSpPr>
      <xdr:spPr>
        <a:xfrm>
          <a:off x="1752111" y="60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90348</xdr:rowOff>
    </xdr:from>
    <xdr:to>
      <xdr:col>6</xdr:col>
      <xdr:colOff>38100</xdr:colOff>
      <xdr:row>35</xdr:row>
      <xdr:rowOff>20498</xdr:rowOff>
    </xdr:to>
    <xdr:sp macro="" textlink="">
      <xdr:nvSpPr>
        <xdr:cNvPr id="88" name="楕円 87"/>
        <xdr:cNvSpPr/>
      </xdr:nvSpPr>
      <xdr:spPr>
        <a:xfrm>
          <a:off x="1079500" y="591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11625</xdr:rowOff>
    </xdr:from>
    <xdr:ext cx="534377" cy="259045"/>
    <xdr:sp macro="" textlink="">
      <xdr:nvSpPr>
        <xdr:cNvPr id="89" name="テキスト ボックス 88"/>
        <xdr:cNvSpPr txBox="1"/>
      </xdr:nvSpPr>
      <xdr:spPr>
        <a:xfrm>
          <a:off x="863111" y="601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4597</xdr:rowOff>
    </xdr:from>
    <xdr:to>
      <xdr:col>24</xdr:col>
      <xdr:colOff>62865</xdr:colOff>
      <xdr:row>59</xdr:row>
      <xdr:rowOff>30950</xdr:rowOff>
    </xdr:to>
    <xdr:cxnSp macro="">
      <xdr:nvCxnSpPr>
        <xdr:cNvPr id="114" name="直線コネクタ 113"/>
        <xdr:cNvCxnSpPr/>
      </xdr:nvCxnSpPr>
      <xdr:spPr>
        <a:xfrm flipV="1">
          <a:off x="4633595" y="8577097"/>
          <a:ext cx="1270" cy="1569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34777</xdr:rowOff>
    </xdr:from>
    <xdr:ext cx="534377" cy="259045"/>
    <xdr:sp macro="" textlink="">
      <xdr:nvSpPr>
        <xdr:cNvPr id="115" name="物件費最小値テキスト"/>
        <xdr:cNvSpPr txBox="1"/>
      </xdr:nvSpPr>
      <xdr:spPr>
        <a:xfrm>
          <a:off x="4686300" y="101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30950</xdr:rowOff>
    </xdr:from>
    <xdr:to>
      <xdr:col>24</xdr:col>
      <xdr:colOff>152400</xdr:colOff>
      <xdr:row>59</xdr:row>
      <xdr:rowOff>30950</xdr:rowOff>
    </xdr:to>
    <xdr:cxnSp macro="">
      <xdr:nvCxnSpPr>
        <xdr:cNvPr id="116" name="直線コネクタ 115"/>
        <xdr:cNvCxnSpPr/>
      </xdr:nvCxnSpPr>
      <xdr:spPr>
        <a:xfrm>
          <a:off x="4546600" y="101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122724</xdr:rowOff>
    </xdr:from>
    <xdr:ext cx="599010" cy="259045"/>
    <xdr:sp macro="" textlink="">
      <xdr:nvSpPr>
        <xdr:cNvPr id="117" name="物件費最大値テキスト"/>
        <xdr:cNvSpPr txBox="1"/>
      </xdr:nvSpPr>
      <xdr:spPr>
        <a:xfrm>
          <a:off x="4686300" y="8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4597</xdr:rowOff>
    </xdr:from>
    <xdr:to>
      <xdr:col>24</xdr:col>
      <xdr:colOff>152400</xdr:colOff>
      <xdr:row>50</xdr:row>
      <xdr:rowOff>4597</xdr:rowOff>
    </xdr:to>
    <xdr:cxnSp macro="">
      <xdr:nvCxnSpPr>
        <xdr:cNvPr id="118" name="直線コネクタ 117"/>
        <xdr:cNvCxnSpPr/>
      </xdr:nvCxnSpPr>
      <xdr:spPr>
        <a:xfrm>
          <a:off x="4546600" y="857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85801</xdr:rowOff>
    </xdr:from>
    <xdr:to>
      <xdr:col>24</xdr:col>
      <xdr:colOff>63500</xdr:colOff>
      <xdr:row>58</xdr:row>
      <xdr:rowOff>105258</xdr:rowOff>
    </xdr:to>
    <xdr:cxnSp macro="">
      <xdr:nvCxnSpPr>
        <xdr:cNvPr id="119" name="直線コネクタ 118"/>
        <xdr:cNvCxnSpPr/>
      </xdr:nvCxnSpPr>
      <xdr:spPr>
        <a:xfrm flipV="1">
          <a:off x="3797300" y="10029901"/>
          <a:ext cx="838200" cy="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37482</xdr:rowOff>
    </xdr:from>
    <xdr:ext cx="534377" cy="259045"/>
    <xdr:sp macro="" textlink="">
      <xdr:nvSpPr>
        <xdr:cNvPr id="120" name="物件費平均値テキスト"/>
        <xdr:cNvSpPr txBox="1"/>
      </xdr:nvSpPr>
      <xdr:spPr>
        <a:xfrm>
          <a:off x="4686300" y="9638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14605</xdr:rowOff>
    </xdr:from>
    <xdr:to>
      <xdr:col>24</xdr:col>
      <xdr:colOff>114300</xdr:colOff>
      <xdr:row>57</xdr:row>
      <xdr:rowOff>116205</xdr:rowOff>
    </xdr:to>
    <xdr:sp macro="" textlink="">
      <xdr:nvSpPr>
        <xdr:cNvPr id="121" name="フローチャート: 判断 120"/>
        <xdr:cNvSpPr/>
      </xdr:nvSpPr>
      <xdr:spPr>
        <a:xfrm>
          <a:off x="4584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105258</xdr:rowOff>
    </xdr:from>
    <xdr:to>
      <xdr:col>19</xdr:col>
      <xdr:colOff>177800</xdr:colOff>
      <xdr:row>58</xdr:row>
      <xdr:rowOff>115532</xdr:rowOff>
    </xdr:to>
    <xdr:cxnSp macro="">
      <xdr:nvCxnSpPr>
        <xdr:cNvPr id="122" name="直線コネクタ 121"/>
        <xdr:cNvCxnSpPr/>
      </xdr:nvCxnSpPr>
      <xdr:spPr>
        <a:xfrm flipV="1">
          <a:off x="2908300" y="10049358"/>
          <a:ext cx="889000" cy="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97498</xdr:rowOff>
    </xdr:from>
    <xdr:to>
      <xdr:col>20</xdr:col>
      <xdr:colOff>38100</xdr:colOff>
      <xdr:row>57</xdr:row>
      <xdr:rowOff>27648</xdr:rowOff>
    </xdr:to>
    <xdr:sp macro="" textlink="">
      <xdr:nvSpPr>
        <xdr:cNvPr id="123" name="フローチャート: 判断 122"/>
        <xdr:cNvSpPr/>
      </xdr:nvSpPr>
      <xdr:spPr>
        <a:xfrm>
          <a:off x="3746500" y="969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44175</xdr:rowOff>
    </xdr:from>
    <xdr:ext cx="534377" cy="259045"/>
    <xdr:sp macro="" textlink="">
      <xdr:nvSpPr>
        <xdr:cNvPr id="124" name="テキスト ボックス 123"/>
        <xdr:cNvSpPr txBox="1"/>
      </xdr:nvSpPr>
      <xdr:spPr>
        <a:xfrm>
          <a:off x="3530111" y="94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115532</xdr:rowOff>
    </xdr:from>
    <xdr:to>
      <xdr:col>15</xdr:col>
      <xdr:colOff>50800</xdr:colOff>
      <xdr:row>58</xdr:row>
      <xdr:rowOff>141325</xdr:rowOff>
    </xdr:to>
    <xdr:cxnSp macro="">
      <xdr:nvCxnSpPr>
        <xdr:cNvPr id="125" name="直線コネクタ 124"/>
        <xdr:cNvCxnSpPr/>
      </xdr:nvCxnSpPr>
      <xdr:spPr>
        <a:xfrm flipV="1">
          <a:off x="2019300" y="10059632"/>
          <a:ext cx="8890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82576</xdr:rowOff>
    </xdr:from>
    <xdr:to>
      <xdr:col>15</xdr:col>
      <xdr:colOff>101600</xdr:colOff>
      <xdr:row>57</xdr:row>
      <xdr:rowOff>12726</xdr:rowOff>
    </xdr:to>
    <xdr:sp macro="" textlink="">
      <xdr:nvSpPr>
        <xdr:cNvPr id="126" name="フローチャート: 判断 125"/>
        <xdr:cNvSpPr/>
      </xdr:nvSpPr>
      <xdr:spPr>
        <a:xfrm>
          <a:off x="2857500" y="968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29253</xdr:rowOff>
    </xdr:from>
    <xdr:ext cx="534377" cy="259045"/>
    <xdr:sp macro="" textlink="">
      <xdr:nvSpPr>
        <xdr:cNvPr id="127" name="テキスト ボックス 126"/>
        <xdr:cNvSpPr txBox="1"/>
      </xdr:nvSpPr>
      <xdr:spPr>
        <a:xfrm>
          <a:off x="2641111" y="945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141325</xdr:rowOff>
    </xdr:from>
    <xdr:to>
      <xdr:col>10</xdr:col>
      <xdr:colOff>114300</xdr:colOff>
      <xdr:row>58</xdr:row>
      <xdr:rowOff>166167</xdr:rowOff>
    </xdr:to>
    <xdr:cxnSp macro="">
      <xdr:nvCxnSpPr>
        <xdr:cNvPr id="128" name="直線コネクタ 127"/>
        <xdr:cNvCxnSpPr/>
      </xdr:nvCxnSpPr>
      <xdr:spPr>
        <a:xfrm flipV="1">
          <a:off x="1130300" y="10085425"/>
          <a:ext cx="889000" cy="2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5766</xdr:rowOff>
    </xdr:from>
    <xdr:to>
      <xdr:col>10</xdr:col>
      <xdr:colOff>165100</xdr:colOff>
      <xdr:row>58</xdr:row>
      <xdr:rowOff>107366</xdr:rowOff>
    </xdr:to>
    <xdr:sp macro="" textlink="">
      <xdr:nvSpPr>
        <xdr:cNvPr id="129" name="フローチャート: 判断 128"/>
        <xdr:cNvSpPr/>
      </xdr:nvSpPr>
      <xdr:spPr>
        <a:xfrm>
          <a:off x="1968500" y="99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123893</xdr:rowOff>
    </xdr:from>
    <xdr:ext cx="534377" cy="259045"/>
    <xdr:sp macro="" textlink="">
      <xdr:nvSpPr>
        <xdr:cNvPr id="130" name="テキスト ボックス 129"/>
        <xdr:cNvSpPr txBox="1"/>
      </xdr:nvSpPr>
      <xdr:spPr>
        <a:xfrm>
          <a:off x="1752111" y="97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27801</xdr:rowOff>
    </xdr:from>
    <xdr:to>
      <xdr:col>6</xdr:col>
      <xdr:colOff>38100</xdr:colOff>
      <xdr:row>58</xdr:row>
      <xdr:rowOff>129401</xdr:rowOff>
    </xdr:to>
    <xdr:sp macro="" textlink="">
      <xdr:nvSpPr>
        <xdr:cNvPr id="131" name="フローチャート: 判断 130"/>
        <xdr:cNvSpPr/>
      </xdr:nvSpPr>
      <xdr:spPr>
        <a:xfrm>
          <a:off x="1079500" y="997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145928</xdr:rowOff>
    </xdr:from>
    <xdr:ext cx="534377" cy="259045"/>
    <xdr:sp macro="" textlink="">
      <xdr:nvSpPr>
        <xdr:cNvPr id="132" name="テキスト ボックス 131"/>
        <xdr:cNvSpPr txBox="1"/>
      </xdr:nvSpPr>
      <xdr:spPr>
        <a:xfrm>
          <a:off x="863111" y="974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35001</xdr:rowOff>
    </xdr:from>
    <xdr:to>
      <xdr:col>24</xdr:col>
      <xdr:colOff>114300</xdr:colOff>
      <xdr:row>58</xdr:row>
      <xdr:rowOff>136601</xdr:rowOff>
    </xdr:to>
    <xdr:sp macro="" textlink="">
      <xdr:nvSpPr>
        <xdr:cNvPr id="138" name="楕円 137"/>
        <xdr:cNvSpPr/>
      </xdr:nvSpPr>
      <xdr:spPr>
        <a:xfrm>
          <a:off x="4584700" y="997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121378</xdr:rowOff>
    </xdr:from>
    <xdr:ext cx="534377" cy="259045"/>
    <xdr:sp macro="" textlink="">
      <xdr:nvSpPr>
        <xdr:cNvPr id="139" name="物件費該当値テキスト"/>
        <xdr:cNvSpPr txBox="1"/>
      </xdr:nvSpPr>
      <xdr:spPr>
        <a:xfrm>
          <a:off x="4686300" y="989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54458</xdr:rowOff>
    </xdr:from>
    <xdr:to>
      <xdr:col>20</xdr:col>
      <xdr:colOff>38100</xdr:colOff>
      <xdr:row>58</xdr:row>
      <xdr:rowOff>156058</xdr:rowOff>
    </xdr:to>
    <xdr:sp macro="" textlink="">
      <xdr:nvSpPr>
        <xdr:cNvPr id="140" name="楕円 139"/>
        <xdr:cNvSpPr/>
      </xdr:nvSpPr>
      <xdr:spPr>
        <a:xfrm>
          <a:off x="3746500" y="999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147185</xdr:rowOff>
    </xdr:from>
    <xdr:ext cx="534377" cy="259045"/>
    <xdr:sp macro="" textlink="">
      <xdr:nvSpPr>
        <xdr:cNvPr id="141" name="テキスト ボックス 140"/>
        <xdr:cNvSpPr txBox="1"/>
      </xdr:nvSpPr>
      <xdr:spPr>
        <a:xfrm>
          <a:off x="3530111" y="1009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64732</xdr:rowOff>
    </xdr:from>
    <xdr:to>
      <xdr:col>15</xdr:col>
      <xdr:colOff>101600</xdr:colOff>
      <xdr:row>58</xdr:row>
      <xdr:rowOff>166332</xdr:rowOff>
    </xdr:to>
    <xdr:sp macro="" textlink="">
      <xdr:nvSpPr>
        <xdr:cNvPr id="142" name="楕円 141"/>
        <xdr:cNvSpPr/>
      </xdr:nvSpPr>
      <xdr:spPr>
        <a:xfrm>
          <a:off x="2857500" y="100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157459</xdr:rowOff>
    </xdr:from>
    <xdr:ext cx="534377" cy="259045"/>
    <xdr:sp macro="" textlink="">
      <xdr:nvSpPr>
        <xdr:cNvPr id="143" name="テキスト ボックス 142"/>
        <xdr:cNvSpPr txBox="1"/>
      </xdr:nvSpPr>
      <xdr:spPr>
        <a:xfrm>
          <a:off x="2641111" y="1010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90525</xdr:rowOff>
    </xdr:from>
    <xdr:to>
      <xdr:col>10</xdr:col>
      <xdr:colOff>165100</xdr:colOff>
      <xdr:row>59</xdr:row>
      <xdr:rowOff>20675</xdr:rowOff>
    </xdr:to>
    <xdr:sp macro="" textlink="">
      <xdr:nvSpPr>
        <xdr:cNvPr id="144" name="楕円 143"/>
        <xdr:cNvSpPr/>
      </xdr:nvSpPr>
      <xdr:spPr>
        <a:xfrm>
          <a:off x="1968500" y="100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11802</xdr:rowOff>
    </xdr:from>
    <xdr:ext cx="534377" cy="259045"/>
    <xdr:sp macro="" textlink="">
      <xdr:nvSpPr>
        <xdr:cNvPr id="145" name="テキスト ボックス 144"/>
        <xdr:cNvSpPr txBox="1"/>
      </xdr:nvSpPr>
      <xdr:spPr>
        <a:xfrm>
          <a:off x="1752111" y="1012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115367</xdr:rowOff>
    </xdr:from>
    <xdr:to>
      <xdr:col>6</xdr:col>
      <xdr:colOff>38100</xdr:colOff>
      <xdr:row>59</xdr:row>
      <xdr:rowOff>45517</xdr:rowOff>
    </xdr:to>
    <xdr:sp macro="" textlink="">
      <xdr:nvSpPr>
        <xdr:cNvPr id="146" name="楕円 145"/>
        <xdr:cNvSpPr/>
      </xdr:nvSpPr>
      <xdr:spPr>
        <a:xfrm>
          <a:off x="1079500" y="1005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36644</xdr:rowOff>
    </xdr:from>
    <xdr:ext cx="534377" cy="259045"/>
    <xdr:sp macro="" textlink="">
      <xdr:nvSpPr>
        <xdr:cNvPr id="147" name="テキスト ボックス 146"/>
        <xdr:cNvSpPr txBox="1"/>
      </xdr:nvSpPr>
      <xdr:spPr>
        <a:xfrm>
          <a:off x="863111" y="1015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12881</xdr:rowOff>
    </xdr:from>
    <xdr:to>
      <xdr:col>24</xdr:col>
      <xdr:colOff>62865</xdr:colOff>
      <xdr:row>79</xdr:row>
      <xdr:rowOff>36612</xdr:rowOff>
    </xdr:to>
    <xdr:cxnSp macro="">
      <xdr:nvCxnSpPr>
        <xdr:cNvPr id="173" name="直線コネクタ 172"/>
        <xdr:cNvCxnSpPr/>
      </xdr:nvCxnSpPr>
      <xdr:spPr>
        <a:xfrm flipV="1">
          <a:off x="4633595" y="12185831"/>
          <a:ext cx="1270" cy="139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40439</xdr:rowOff>
    </xdr:from>
    <xdr:ext cx="378565" cy="259045"/>
    <xdr:sp macro="" textlink="">
      <xdr:nvSpPr>
        <xdr:cNvPr id="174" name="維持補修費最小値テキスト"/>
        <xdr:cNvSpPr txBox="1"/>
      </xdr:nvSpPr>
      <xdr:spPr>
        <a:xfrm>
          <a:off x="4686300" y="13584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36612</xdr:rowOff>
    </xdr:from>
    <xdr:to>
      <xdr:col>24</xdr:col>
      <xdr:colOff>152400</xdr:colOff>
      <xdr:row>79</xdr:row>
      <xdr:rowOff>36612</xdr:rowOff>
    </xdr:to>
    <xdr:cxnSp macro="">
      <xdr:nvCxnSpPr>
        <xdr:cNvPr id="175" name="直線コネクタ 174"/>
        <xdr:cNvCxnSpPr/>
      </xdr:nvCxnSpPr>
      <xdr:spPr>
        <a:xfrm>
          <a:off x="4546600" y="1358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131008</xdr:rowOff>
    </xdr:from>
    <xdr:ext cx="534377" cy="259045"/>
    <xdr:sp macro="" textlink="">
      <xdr:nvSpPr>
        <xdr:cNvPr id="176" name="維持補修費最大値テキスト"/>
        <xdr:cNvSpPr txBox="1"/>
      </xdr:nvSpPr>
      <xdr:spPr>
        <a:xfrm>
          <a:off x="4686300" y="119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12881</xdr:rowOff>
    </xdr:from>
    <xdr:to>
      <xdr:col>24</xdr:col>
      <xdr:colOff>152400</xdr:colOff>
      <xdr:row>71</xdr:row>
      <xdr:rowOff>12881</xdr:rowOff>
    </xdr:to>
    <xdr:cxnSp macro="">
      <xdr:nvCxnSpPr>
        <xdr:cNvPr id="177" name="直線コネクタ 176"/>
        <xdr:cNvCxnSpPr/>
      </xdr:nvCxnSpPr>
      <xdr:spPr>
        <a:xfrm>
          <a:off x="4546600" y="1218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40422</xdr:rowOff>
    </xdr:from>
    <xdr:to>
      <xdr:col>24</xdr:col>
      <xdr:colOff>63500</xdr:colOff>
      <xdr:row>78</xdr:row>
      <xdr:rowOff>68290</xdr:rowOff>
    </xdr:to>
    <xdr:cxnSp macro="">
      <xdr:nvCxnSpPr>
        <xdr:cNvPr id="178" name="直線コネクタ 177"/>
        <xdr:cNvCxnSpPr/>
      </xdr:nvCxnSpPr>
      <xdr:spPr>
        <a:xfrm>
          <a:off x="3797300" y="13413522"/>
          <a:ext cx="838200" cy="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73133</xdr:rowOff>
    </xdr:from>
    <xdr:ext cx="469744" cy="259045"/>
    <xdr:sp macro="" textlink="">
      <xdr:nvSpPr>
        <xdr:cNvPr id="179" name="維持補修費平均値テキスト"/>
        <xdr:cNvSpPr txBox="1"/>
      </xdr:nvSpPr>
      <xdr:spPr>
        <a:xfrm>
          <a:off x="4686300" y="1310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50256</xdr:rowOff>
    </xdr:from>
    <xdr:to>
      <xdr:col>24</xdr:col>
      <xdr:colOff>114300</xdr:colOff>
      <xdr:row>77</xdr:row>
      <xdr:rowOff>151856</xdr:rowOff>
    </xdr:to>
    <xdr:sp macro="" textlink="">
      <xdr:nvSpPr>
        <xdr:cNvPr id="180" name="フローチャート: 判断 179"/>
        <xdr:cNvSpPr/>
      </xdr:nvSpPr>
      <xdr:spPr>
        <a:xfrm>
          <a:off x="45847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40422</xdr:rowOff>
    </xdr:from>
    <xdr:to>
      <xdr:col>19</xdr:col>
      <xdr:colOff>177800</xdr:colOff>
      <xdr:row>78</xdr:row>
      <xdr:rowOff>42055</xdr:rowOff>
    </xdr:to>
    <xdr:cxnSp macro="">
      <xdr:nvCxnSpPr>
        <xdr:cNvPr id="181" name="直線コネクタ 180"/>
        <xdr:cNvCxnSpPr/>
      </xdr:nvCxnSpPr>
      <xdr:spPr>
        <a:xfrm flipV="1">
          <a:off x="2908300" y="1341352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35561</xdr:rowOff>
    </xdr:from>
    <xdr:to>
      <xdr:col>20</xdr:col>
      <xdr:colOff>38100</xdr:colOff>
      <xdr:row>77</xdr:row>
      <xdr:rowOff>137161</xdr:rowOff>
    </xdr:to>
    <xdr:sp macro="" textlink="">
      <xdr:nvSpPr>
        <xdr:cNvPr id="182" name="フローチャート: 判断 181"/>
        <xdr:cNvSpPr/>
      </xdr:nvSpPr>
      <xdr:spPr>
        <a:xfrm>
          <a:off x="3746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153688</xdr:rowOff>
    </xdr:from>
    <xdr:ext cx="469744" cy="259045"/>
    <xdr:sp macro="" textlink="">
      <xdr:nvSpPr>
        <xdr:cNvPr id="183" name="テキスト ボックス 182"/>
        <xdr:cNvSpPr txBox="1"/>
      </xdr:nvSpPr>
      <xdr:spPr>
        <a:xfrm>
          <a:off x="3562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18324</xdr:rowOff>
    </xdr:from>
    <xdr:to>
      <xdr:col>15</xdr:col>
      <xdr:colOff>50800</xdr:colOff>
      <xdr:row>78</xdr:row>
      <xdr:rowOff>42055</xdr:rowOff>
    </xdr:to>
    <xdr:cxnSp macro="">
      <xdr:nvCxnSpPr>
        <xdr:cNvPr id="184" name="直線コネクタ 183"/>
        <xdr:cNvCxnSpPr/>
      </xdr:nvCxnSpPr>
      <xdr:spPr>
        <a:xfrm>
          <a:off x="2019300" y="13391424"/>
          <a:ext cx="889000" cy="2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52760</xdr:rowOff>
    </xdr:from>
    <xdr:to>
      <xdr:col>15</xdr:col>
      <xdr:colOff>101600</xdr:colOff>
      <xdr:row>77</xdr:row>
      <xdr:rowOff>154360</xdr:rowOff>
    </xdr:to>
    <xdr:sp macro="" textlink="">
      <xdr:nvSpPr>
        <xdr:cNvPr id="185" name="フローチャート: 判断 184"/>
        <xdr:cNvSpPr/>
      </xdr:nvSpPr>
      <xdr:spPr>
        <a:xfrm>
          <a:off x="2857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170887</xdr:rowOff>
    </xdr:from>
    <xdr:ext cx="469744" cy="259045"/>
    <xdr:sp macro="" textlink="">
      <xdr:nvSpPr>
        <xdr:cNvPr id="186" name="テキスト ボックス 185"/>
        <xdr:cNvSpPr txBox="1"/>
      </xdr:nvSpPr>
      <xdr:spPr>
        <a:xfrm>
          <a:off x="2673428" y="130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17018</xdr:rowOff>
    </xdr:from>
    <xdr:to>
      <xdr:col>10</xdr:col>
      <xdr:colOff>114300</xdr:colOff>
      <xdr:row>78</xdr:row>
      <xdr:rowOff>18324</xdr:rowOff>
    </xdr:to>
    <xdr:cxnSp macro="">
      <xdr:nvCxnSpPr>
        <xdr:cNvPr id="187" name="直線コネクタ 186"/>
        <xdr:cNvCxnSpPr/>
      </xdr:nvCxnSpPr>
      <xdr:spPr>
        <a:xfrm>
          <a:off x="1130300" y="13390118"/>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171414</xdr:rowOff>
    </xdr:from>
    <xdr:to>
      <xdr:col>10</xdr:col>
      <xdr:colOff>165100</xdr:colOff>
      <xdr:row>78</xdr:row>
      <xdr:rowOff>101564</xdr:rowOff>
    </xdr:to>
    <xdr:sp macro="" textlink="">
      <xdr:nvSpPr>
        <xdr:cNvPr id="188" name="フローチャート: 判断 187"/>
        <xdr:cNvSpPr/>
      </xdr:nvSpPr>
      <xdr:spPr>
        <a:xfrm>
          <a:off x="1968500" y="133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92691</xdr:rowOff>
    </xdr:from>
    <xdr:ext cx="469744" cy="259045"/>
    <xdr:sp macro="" textlink="">
      <xdr:nvSpPr>
        <xdr:cNvPr id="189" name="テキスト ボックス 188"/>
        <xdr:cNvSpPr txBox="1"/>
      </xdr:nvSpPr>
      <xdr:spPr>
        <a:xfrm>
          <a:off x="1784428" y="134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157806</xdr:rowOff>
    </xdr:from>
    <xdr:to>
      <xdr:col>6</xdr:col>
      <xdr:colOff>38100</xdr:colOff>
      <xdr:row>78</xdr:row>
      <xdr:rowOff>87956</xdr:rowOff>
    </xdr:to>
    <xdr:sp macro="" textlink="">
      <xdr:nvSpPr>
        <xdr:cNvPr id="190" name="フローチャート: 判断 189"/>
        <xdr:cNvSpPr/>
      </xdr:nvSpPr>
      <xdr:spPr>
        <a:xfrm>
          <a:off x="1079500" y="133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79083</xdr:rowOff>
    </xdr:from>
    <xdr:ext cx="469744" cy="259045"/>
    <xdr:sp macro="" textlink="">
      <xdr:nvSpPr>
        <xdr:cNvPr id="191" name="テキスト ボックス 190"/>
        <xdr:cNvSpPr txBox="1"/>
      </xdr:nvSpPr>
      <xdr:spPr>
        <a:xfrm>
          <a:off x="895428" y="1345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17490</xdr:rowOff>
    </xdr:from>
    <xdr:to>
      <xdr:col>24</xdr:col>
      <xdr:colOff>114300</xdr:colOff>
      <xdr:row>78</xdr:row>
      <xdr:rowOff>119090</xdr:rowOff>
    </xdr:to>
    <xdr:sp macro="" textlink="">
      <xdr:nvSpPr>
        <xdr:cNvPr id="197" name="楕円 196"/>
        <xdr:cNvSpPr/>
      </xdr:nvSpPr>
      <xdr:spPr>
        <a:xfrm>
          <a:off x="4584700" y="133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167367</xdr:rowOff>
    </xdr:from>
    <xdr:ext cx="469744" cy="259045"/>
    <xdr:sp macro="" textlink="">
      <xdr:nvSpPr>
        <xdr:cNvPr id="198" name="維持補修費該当値テキスト"/>
        <xdr:cNvSpPr txBox="1"/>
      </xdr:nvSpPr>
      <xdr:spPr>
        <a:xfrm>
          <a:off x="4686300" y="133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161072</xdr:rowOff>
    </xdr:from>
    <xdr:to>
      <xdr:col>20</xdr:col>
      <xdr:colOff>38100</xdr:colOff>
      <xdr:row>78</xdr:row>
      <xdr:rowOff>91222</xdr:rowOff>
    </xdr:to>
    <xdr:sp macro="" textlink="">
      <xdr:nvSpPr>
        <xdr:cNvPr id="199" name="楕円 198"/>
        <xdr:cNvSpPr/>
      </xdr:nvSpPr>
      <xdr:spPr>
        <a:xfrm>
          <a:off x="3746500" y="133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82349</xdr:rowOff>
    </xdr:from>
    <xdr:ext cx="469744" cy="259045"/>
    <xdr:sp macro="" textlink="">
      <xdr:nvSpPr>
        <xdr:cNvPr id="200" name="テキスト ボックス 199"/>
        <xdr:cNvSpPr txBox="1"/>
      </xdr:nvSpPr>
      <xdr:spPr>
        <a:xfrm>
          <a:off x="3562428" y="1345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162705</xdr:rowOff>
    </xdr:from>
    <xdr:to>
      <xdr:col>15</xdr:col>
      <xdr:colOff>101600</xdr:colOff>
      <xdr:row>78</xdr:row>
      <xdr:rowOff>92855</xdr:rowOff>
    </xdr:to>
    <xdr:sp macro="" textlink="">
      <xdr:nvSpPr>
        <xdr:cNvPr id="201" name="楕円 200"/>
        <xdr:cNvSpPr/>
      </xdr:nvSpPr>
      <xdr:spPr>
        <a:xfrm>
          <a:off x="2857500" y="133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83982</xdr:rowOff>
    </xdr:from>
    <xdr:ext cx="469744" cy="259045"/>
    <xdr:sp macro="" textlink="">
      <xdr:nvSpPr>
        <xdr:cNvPr id="202" name="テキスト ボックス 201"/>
        <xdr:cNvSpPr txBox="1"/>
      </xdr:nvSpPr>
      <xdr:spPr>
        <a:xfrm>
          <a:off x="2673428" y="1345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138974</xdr:rowOff>
    </xdr:from>
    <xdr:to>
      <xdr:col>10</xdr:col>
      <xdr:colOff>165100</xdr:colOff>
      <xdr:row>78</xdr:row>
      <xdr:rowOff>69124</xdr:rowOff>
    </xdr:to>
    <xdr:sp macro="" textlink="">
      <xdr:nvSpPr>
        <xdr:cNvPr id="203" name="楕円 202"/>
        <xdr:cNvSpPr/>
      </xdr:nvSpPr>
      <xdr:spPr>
        <a:xfrm>
          <a:off x="1968500" y="1334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85651</xdr:rowOff>
    </xdr:from>
    <xdr:ext cx="469744" cy="259045"/>
    <xdr:sp macro="" textlink="">
      <xdr:nvSpPr>
        <xdr:cNvPr id="204" name="テキスト ボックス 203"/>
        <xdr:cNvSpPr txBox="1"/>
      </xdr:nvSpPr>
      <xdr:spPr>
        <a:xfrm>
          <a:off x="1784428" y="1311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137668</xdr:rowOff>
    </xdr:from>
    <xdr:to>
      <xdr:col>6</xdr:col>
      <xdr:colOff>38100</xdr:colOff>
      <xdr:row>78</xdr:row>
      <xdr:rowOff>67818</xdr:rowOff>
    </xdr:to>
    <xdr:sp macro="" textlink="">
      <xdr:nvSpPr>
        <xdr:cNvPr id="205" name="楕円 204"/>
        <xdr:cNvSpPr/>
      </xdr:nvSpPr>
      <xdr:spPr>
        <a:xfrm>
          <a:off x="1079500" y="133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84345</xdr:rowOff>
    </xdr:from>
    <xdr:ext cx="469744" cy="259045"/>
    <xdr:sp macro="" textlink="">
      <xdr:nvSpPr>
        <xdr:cNvPr id="206" name="テキスト ボックス 205"/>
        <xdr:cNvSpPr txBox="1"/>
      </xdr:nvSpPr>
      <xdr:spPr>
        <a:xfrm>
          <a:off x="895428" y="1311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116370</xdr:rowOff>
    </xdr:from>
    <xdr:to>
      <xdr:col>24</xdr:col>
      <xdr:colOff>62865</xdr:colOff>
      <xdr:row>98</xdr:row>
      <xdr:rowOff>144768</xdr:rowOff>
    </xdr:to>
    <xdr:cxnSp macro="">
      <xdr:nvCxnSpPr>
        <xdr:cNvPr id="231" name="直線コネクタ 230"/>
        <xdr:cNvCxnSpPr/>
      </xdr:nvCxnSpPr>
      <xdr:spPr>
        <a:xfrm flipV="1">
          <a:off x="4633595" y="15718320"/>
          <a:ext cx="1270" cy="122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148595</xdr:rowOff>
    </xdr:from>
    <xdr:ext cx="534377" cy="259045"/>
    <xdr:sp macro="" textlink="">
      <xdr:nvSpPr>
        <xdr:cNvPr id="232" name="扶助費最小値テキスト"/>
        <xdr:cNvSpPr txBox="1"/>
      </xdr:nvSpPr>
      <xdr:spPr>
        <a:xfrm>
          <a:off x="4686300" y="169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144768</xdr:rowOff>
    </xdr:from>
    <xdr:to>
      <xdr:col>24</xdr:col>
      <xdr:colOff>152400</xdr:colOff>
      <xdr:row>98</xdr:row>
      <xdr:rowOff>144768</xdr:rowOff>
    </xdr:to>
    <xdr:cxnSp macro="">
      <xdr:nvCxnSpPr>
        <xdr:cNvPr id="233" name="直線コネクタ 232"/>
        <xdr:cNvCxnSpPr/>
      </xdr:nvCxnSpPr>
      <xdr:spPr>
        <a:xfrm>
          <a:off x="4546600" y="1694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63047</xdr:rowOff>
    </xdr:from>
    <xdr:ext cx="599010" cy="259045"/>
    <xdr:sp macro="" textlink="">
      <xdr:nvSpPr>
        <xdr:cNvPr id="234" name="扶助費最大値テキスト"/>
        <xdr:cNvSpPr txBox="1"/>
      </xdr:nvSpPr>
      <xdr:spPr>
        <a:xfrm>
          <a:off x="4686300" y="15493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116370</xdr:rowOff>
    </xdr:from>
    <xdr:to>
      <xdr:col>24</xdr:col>
      <xdr:colOff>152400</xdr:colOff>
      <xdr:row>91</xdr:row>
      <xdr:rowOff>116370</xdr:rowOff>
    </xdr:to>
    <xdr:cxnSp macro="">
      <xdr:nvCxnSpPr>
        <xdr:cNvPr id="235" name="直線コネクタ 234"/>
        <xdr:cNvCxnSpPr/>
      </xdr:nvCxnSpPr>
      <xdr:spPr>
        <a:xfrm>
          <a:off x="4546600" y="157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150292</xdr:rowOff>
    </xdr:from>
    <xdr:to>
      <xdr:col>24</xdr:col>
      <xdr:colOff>63500</xdr:colOff>
      <xdr:row>98</xdr:row>
      <xdr:rowOff>44514</xdr:rowOff>
    </xdr:to>
    <xdr:cxnSp macro="">
      <xdr:nvCxnSpPr>
        <xdr:cNvPr id="236" name="直線コネクタ 235"/>
        <xdr:cNvCxnSpPr/>
      </xdr:nvCxnSpPr>
      <xdr:spPr>
        <a:xfrm flipV="1">
          <a:off x="3797300" y="16780942"/>
          <a:ext cx="838200" cy="6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79252</xdr:rowOff>
    </xdr:from>
    <xdr:ext cx="534377" cy="259045"/>
    <xdr:sp macro="" textlink="">
      <xdr:nvSpPr>
        <xdr:cNvPr id="237" name="扶助費平均値テキスト"/>
        <xdr:cNvSpPr txBox="1"/>
      </xdr:nvSpPr>
      <xdr:spPr>
        <a:xfrm>
          <a:off x="4686300" y="16367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56375</xdr:rowOff>
    </xdr:from>
    <xdr:to>
      <xdr:col>24</xdr:col>
      <xdr:colOff>114300</xdr:colOff>
      <xdr:row>96</xdr:row>
      <xdr:rowOff>157975</xdr:rowOff>
    </xdr:to>
    <xdr:sp macro="" textlink="">
      <xdr:nvSpPr>
        <xdr:cNvPr id="238" name="フローチャート: 判断 237"/>
        <xdr:cNvSpPr/>
      </xdr:nvSpPr>
      <xdr:spPr>
        <a:xfrm>
          <a:off x="4584700" y="1651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44514</xdr:rowOff>
    </xdr:from>
    <xdr:to>
      <xdr:col>19</xdr:col>
      <xdr:colOff>177800</xdr:colOff>
      <xdr:row>98</xdr:row>
      <xdr:rowOff>68351</xdr:rowOff>
    </xdr:to>
    <xdr:cxnSp macro="">
      <xdr:nvCxnSpPr>
        <xdr:cNvPr id="239" name="直線コネクタ 238"/>
        <xdr:cNvCxnSpPr/>
      </xdr:nvCxnSpPr>
      <xdr:spPr>
        <a:xfrm flipV="1">
          <a:off x="2908300" y="16846614"/>
          <a:ext cx="889000" cy="2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92557</xdr:rowOff>
    </xdr:from>
    <xdr:to>
      <xdr:col>20</xdr:col>
      <xdr:colOff>38100</xdr:colOff>
      <xdr:row>97</xdr:row>
      <xdr:rowOff>22707</xdr:rowOff>
    </xdr:to>
    <xdr:sp macro="" textlink="">
      <xdr:nvSpPr>
        <xdr:cNvPr id="240" name="フローチャート: 判断 239"/>
        <xdr:cNvSpPr/>
      </xdr:nvSpPr>
      <xdr:spPr>
        <a:xfrm>
          <a:off x="3746500" y="165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39234</xdr:rowOff>
    </xdr:from>
    <xdr:ext cx="534377" cy="259045"/>
    <xdr:sp macro="" textlink="">
      <xdr:nvSpPr>
        <xdr:cNvPr id="241" name="テキスト ボックス 240"/>
        <xdr:cNvSpPr txBox="1"/>
      </xdr:nvSpPr>
      <xdr:spPr>
        <a:xfrm>
          <a:off x="3530111" y="163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68351</xdr:rowOff>
    </xdr:from>
    <xdr:to>
      <xdr:col>15</xdr:col>
      <xdr:colOff>50800</xdr:colOff>
      <xdr:row>98</xdr:row>
      <xdr:rowOff>109893</xdr:rowOff>
    </xdr:to>
    <xdr:cxnSp macro="">
      <xdr:nvCxnSpPr>
        <xdr:cNvPr id="242" name="直線コネクタ 241"/>
        <xdr:cNvCxnSpPr/>
      </xdr:nvCxnSpPr>
      <xdr:spPr>
        <a:xfrm flipV="1">
          <a:off x="2019300" y="16870451"/>
          <a:ext cx="889000" cy="4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18478</xdr:rowOff>
    </xdr:from>
    <xdr:to>
      <xdr:col>15</xdr:col>
      <xdr:colOff>101600</xdr:colOff>
      <xdr:row>97</xdr:row>
      <xdr:rowOff>120078</xdr:rowOff>
    </xdr:to>
    <xdr:sp macro="" textlink="">
      <xdr:nvSpPr>
        <xdr:cNvPr id="243" name="フローチャート: 判断 242"/>
        <xdr:cNvSpPr/>
      </xdr:nvSpPr>
      <xdr:spPr>
        <a:xfrm>
          <a:off x="2857500" y="1664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136605</xdr:rowOff>
    </xdr:from>
    <xdr:ext cx="534377" cy="259045"/>
    <xdr:sp macro="" textlink="">
      <xdr:nvSpPr>
        <xdr:cNvPr id="244" name="テキスト ボックス 243"/>
        <xdr:cNvSpPr txBox="1"/>
      </xdr:nvSpPr>
      <xdr:spPr>
        <a:xfrm>
          <a:off x="2641111" y="164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109893</xdr:rowOff>
    </xdr:from>
    <xdr:to>
      <xdr:col>10</xdr:col>
      <xdr:colOff>114300</xdr:colOff>
      <xdr:row>98</xdr:row>
      <xdr:rowOff>148743</xdr:rowOff>
    </xdr:to>
    <xdr:cxnSp macro="">
      <xdr:nvCxnSpPr>
        <xdr:cNvPr id="245" name="直線コネクタ 244"/>
        <xdr:cNvCxnSpPr/>
      </xdr:nvCxnSpPr>
      <xdr:spPr>
        <a:xfrm flipV="1">
          <a:off x="1130300" y="16911993"/>
          <a:ext cx="889000" cy="3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94704</xdr:rowOff>
    </xdr:from>
    <xdr:to>
      <xdr:col>10</xdr:col>
      <xdr:colOff>165100</xdr:colOff>
      <xdr:row>99</xdr:row>
      <xdr:rowOff>24854</xdr:rowOff>
    </xdr:to>
    <xdr:sp macro="" textlink="">
      <xdr:nvSpPr>
        <xdr:cNvPr id="246" name="フローチャート: 判断 245"/>
        <xdr:cNvSpPr/>
      </xdr:nvSpPr>
      <xdr:spPr>
        <a:xfrm>
          <a:off x="1968500" y="168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15981</xdr:rowOff>
    </xdr:from>
    <xdr:ext cx="534377" cy="259045"/>
    <xdr:sp macro="" textlink="">
      <xdr:nvSpPr>
        <xdr:cNvPr id="247" name="テキスト ボックス 246"/>
        <xdr:cNvSpPr txBox="1"/>
      </xdr:nvSpPr>
      <xdr:spPr>
        <a:xfrm>
          <a:off x="1752111" y="169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145910</xdr:rowOff>
    </xdr:from>
    <xdr:to>
      <xdr:col>6</xdr:col>
      <xdr:colOff>38100</xdr:colOff>
      <xdr:row>99</xdr:row>
      <xdr:rowOff>76060</xdr:rowOff>
    </xdr:to>
    <xdr:sp macro="" textlink="">
      <xdr:nvSpPr>
        <xdr:cNvPr id="248" name="フローチャート: 判断 247"/>
        <xdr:cNvSpPr/>
      </xdr:nvSpPr>
      <xdr:spPr>
        <a:xfrm>
          <a:off x="1079500" y="169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67187</xdr:rowOff>
    </xdr:from>
    <xdr:ext cx="534377" cy="259045"/>
    <xdr:sp macro="" textlink="">
      <xdr:nvSpPr>
        <xdr:cNvPr id="249" name="テキスト ボックス 248"/>
        <xdr:cNvSpPr txBox="1"/>
      </xdr:nvSpPr>
      <xdr:spPr>
        <a:xfrm>
          <a:off x="863111" y="1704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99492</xdr:rowOff>
    </xdr:from>
    <xdr:to>
      <xdr:col>24</xdr:col>
      <xdr:colOff>114300</xdr:colOff>
      <xdr:row>98</xdr:row>
      <xdr:rowOff>29642</xdr:rowOff>
    </xdr:to>
    <xdr:sp macro="" textlink="">
      <xdr:nvSpPr>
        <xdr:cNvPr id="255" name="楕円 254"/>
        <xdr:cNvSpPr/>
      </xdr:nvSpPr>
      <xdr:spPr>
        <a:xfrm>
          <a:off x="4584700" y="167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77919</xdr:rowOff>
    </xdr:from>
    <xdr:ext cx="534377" cy="259045"/>
    <xdr:sp macro="" textlink="">
      <xdr:nvSpPr>
        <xdr:cNvPr id="256" name="扶助費該当値テキスト"/>
        <xdr:cNvSpPr txBox="1"/>
      </xdr:nvSpPr>
      <xdr:spPr>
        <a:xfrm>
          <a:off x="4686300" y="1670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165164</xdr:rowOff>
    </xdr:from>
    <xdr:to>
      <xdr:col>20</xdr:col>
      <xdr:colOff>38100</xdr:colOff>
      <xdr:row>98</xdr:row>
      <xdr:rowOff>95314</xdr:rowOff>
    </xdr:to>
    <xdr:sp macro="" textlink="">
      <xdr:nvSpPr>
        <xdr:cNvPr id="257" name="楕円 256"/>
        <xdr:cNvSpPr/>
      </xdr:nvSpPr>
      <xdr:spPr>
        <a:xfrm>
          <a:off x="3746500" y="167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86441</xdr:rowOff>
    </xdr:from>
    <xdr:ext cx="534377" cy="259045"/>
    <xdr:sp macro="" textlink="">
      <xdr:nvSpPr>
        <xdr:cNvPr id="258" name="テキスト ボックス 257"/>
        <xdr:cNvSpPr txBox="1"/>
      </xdr:nvSpPr>
      <xdr:spPr>
        <a:xfrm>
          <a:off x="3530111" y="1688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17551</xdr:rowOff>
    </xdr:from>
    <xdr:to>
      <xdr:col>15</xdr:col>
      <xdr:colOff>101600</xdr:colOff>
      <xdr:row>98</xdr:row>
      <xdr:rowOff>119151</xdr:rowOff>
    </xdr:to>
    <xdr:sp macro="" textlink="">
      <xdr:nvSpPr>
        <xdr:cNvPr id="259" name="楕円 258"/>
        <xdr:cNvSpPr/>
      </xdr:nvSpPr>
      <xdr:spPr>
        <a:xfrm>
          <a:off x="2857500" y="1681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110278</xdr:rowOff>
    </xdr:from>
    <xdr:ext cx="534377" cy="259045"/>
    <xdr:sp macro="" textlink="">
      <xdr:nvSpPr>
        <xdr:cNvPr id="260" name="テキスト ボックス 259"/>
        <xdr:cNvSpPr txBox="1"/>
      </xdr:nvSpPr>
      <xdr:spPr>
        <a:xfrm>
          <a:off x="2641111" y="1691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59093</xdr:rowOff>
    </xdr:from>
    <xdr:to>
      <xdr:col>10</xdr:col>
      <xdr:colOff>165100</xdr:colOff>
      <xdr:row>98</xdr:row>
      <xdr:rowOff>160693</xdr:rowOff>
    </xdr:to>
    <xdr:sp macro="" textlink="">
      <xdr:nvSpPr>
        <xdr:cNvPr id="261" name="楕円 260"/>
        <xdr:cNvSpPr/>
      </xdr:nvSpPr>
      <xdr:spPr>
        <a:xfrm>
          <a:off x="1968500" y="168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5770</xdr:rowOff>
    </xdr:from>
    <xdr:ext cx="534377" cy="259045"/>
    <xdr:sp macro="" textlink="">
      <xdr:nvSpPr>
        <xdr:cNvPr id="262" name="テキスト ボックス 261"/>
        <xdr:cNvSpPr txBox="1"/>
      </xdr:nvSpPr>
      <xdr:spPr>
        <a:xfrm>
          <a:off x="1752111" y="166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97943</xdr:rowOff>
    </xdr:from>
    <xdr:to>
      <xdr:col>6</xdr:col>
      <xdr:colOff>38100</xdr:colOff>
      <xdr:row>99</xdr:row>
      <xdr:rowOff>28093</xdr:rowOff>
    </xdr:to>
    <xdr:sp macro="" textlink="">
      <xdr:nvSpPr>
        <xdr:cNvPr id="263" name="楕円 262"/>
        <xdr:cNvSpPr/>
      </xdr:nvSpPr>
      <xdr:spPr>
        <a:xfrm>
          <a:off x="1079500" y="1690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44620</xdr:rowOff>
    </xdr:from>
    <xdr:ext cx="534377" cy="259045"/>
    <xdr:sp macro="" textlink="">
      <xdr:nvSpPr>
        <xdr:cNvPr id="264" name="テキスト ボックス 263"/>
        <xdr:cNvSpPr txBox="1"/>
      </xdr:nvSpPr>
      <xdr:spPr>
        <a:xfrm>
          <a:off x="863111" y="16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3" name="テキスト ボックス 28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171209</xdr:rowOff>
    </xdr:from>
    <xdr:to>
      <xdr:col>54</xdr:col>
      <xdr:colOff>189865</xdr:colOff>
      <xdr:row>39</xdr:row>
      <xdr:rowOff>70510</xdr:rowOff>
    </xdr:to>
    <xdr:cxnSp macro="">
      <xdr:nvCxnSpPr>
        <xdr:cNvPr id="289" name="直線コネクタ 288"/>
        <xdr:cNvCxnSpPr/>
      </xdr:nvCxnSpPr>
      <xdr:spPr>
        <a:xfrm flipV="1">
          <a:off x="10475595" y="5143259"/>
          <a:ext cx="1270" cy="161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74337</xdr:rowOff>
    </xdr:from>
    <xdr:ext cx="469744" cy="259045"/>
    <xdr:sp macro="" textlink="">
      <xdr:nvSpPr>
        <xdr:cNvPr id="290" name="補助費等最小値テキスト"/>
        <xdr:cNvSpPr txBox="1"/>
      </xdr:nvSpPr>
      <xdr:spPr>
        <a:xfrm>
          <a:off x="10528300" y="67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70510</xdr:rowOff>
    </xdr:from>
    <xdr:to>
      <xdr:col>55</xdr:col>
      <xdr:colOff>88900</xdr:colOff>
      <xdr:row>39</xdr:row>
      <xdr:rowOff>70510</xdr:rowOff>
    </xdr:to>
    <xdr:cxnSp macro="">
      <xdr:nvCxnSpPr>
        <xdr:cNvPr id="291" name="直線コネクタ 290"/>
        <xdr:cNvCxnSpPr/>
      </xdr:nvCxnSpPr>
      <xdr:spPr>
        <a:xfrm>
          <a:off x="10388600" y="67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117886</xdr:rowOff>
    </xdr:from>
    <xdr:ext cx="534377" cy="259045"/>
    <xdr:sp macro="" textlink="">
      <xdr:nvSpPr>
        <xdr:cNvPr id="292" name="補助費等最大値テキスト"/>
        <xdr:cNvSpPr txBox="1"/>
      </xdr:nvSpPr>
      <xdr:spPr>
        <a:xfrm>
          <a:off x="10528300" y="49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171209</xdr:rowOff>
    </xdr:from>
    <xdr:to>
      <xdr:col>55</xdr:col>
      <xdr:colOff>88900</xdr:colOff>
      <xdr:row>29</xdr:row>
      <xdr:rowOff>171209</xdr:rowOff>
    </xdr:to>
    <xdr:cxnSp macro="">
      <xdr:nvCxnSpPr>
        <xdr:cNvPr id="293" name="直線コネクタ 292"/>
        <xdr:cNvCxnSpPr/>
      </xdr:nvCxnSpPr>
      <xdr:spPr>
        <a:xfrm>
          <a:off x="10388600" y="514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58128</xdr:rowOff>
    </xdr:from>
    <xdr:to>
      <xdr:col>55</xdr:col>
      <xdr:colOff>0</xdr:colOff>
      <xdr:row>32</xdr:row>
      <xdr:rowOff>66510</xdr:rowOff>
    </xdr:to>
    <xdr:cxnSp macro="">
      <xdr:nvCxnSpPr>
        <xdr:cNvPr id="294" name="直線コネクタ 293"/>
        <xdr:cNvCxnSpPr/>
      </xdr:nvCxnSpPr>
      <xdr:spPr>
        <a:xfrm>
          <a:off x="9639300" y="5544528"/>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13720</xdr:rowOff>
    </xdr:from>
    <xdr:ext cx="534377" cy="259045"/>
    <xdr:sp macro="" textlink="">
      <xdr:nvSpPr>
        <xdr:cNvPr id="295" name="補助費等平均値テキスト"/>
        <xdr:cNvSpPr txBox="1"/>
      </xdr:nvSpPr>
      <xdr:spPr>
        <a:xfrm>
          <a:off x="10528300" y="6014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35293</xdr:rowOff>
    </xdr:from>
    <xdr:to>
      <xdr:col>55</xdr:col>
      <xdr:colOff>50800</xdr:colOff>
      <xdr:row>35</xdr:row>
      <xdr:rowOff>136893</xdr:rowOff>
    </xdr:to>
    <xdr:sp macro="" textlink="">
      <xdr:nvSpPr>
        <xdr:cNvPr id="296" name="フローチャート: 判断 295"/>
        <xdr:cNvSpPr/>
      </xdr:nvSpPr>
      <xdr:spPr>
        <a:xfrm>
          <a:off x="104267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21285</xdr:rowOff>
    </xdr:from>
    <xdr:to>
      <xdr:col>50</xdr:col>
      <xdr:colOff>114300</xdr:colOff>
      <xdr:row>32</xdr:row>
      <xdr:rowOff>58128</xdr:rowOff>
    </xdr:to>
    <xdr:cxnSp macro="">
      <xdr:nvCxnSpPr>
        <xdr:cNvPr id="297" name="直線コネクタ 296"/>
        <xdr:cNvCxnSpPr/>
      </xdr:nvCxnSpPr>
      <xdr:spPr>
        <a:xfrm>
          <a:off x="8750300" y="5507685"/>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56934</xdr:rowOff>
    </xdr:from>
    <xdr:to>
      <xdr:col>50</xdr:col>
      <xdr:colOff>165100</xdr:colOff>
      <xdr:row>35</xdr:row>
      <xdr:rowOff>158534</xdr:rowOff>
    </xdr:to>
    <xdr:sp macro="" textlink="">
      <xdr:nvSpPr>
        <xdr:cNvPr id="298" name="フローチャート: 判断 297"/>
        <xdr:cNvSpPr/>
      </xdr:nvSpPr>
      <xdr:spPr>
        <a:xfrm>
          <a:off x="9588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149661</xdr:rowOff>
    </xdr:from>
    <xdr:ext cx="534377" cy="259045"/>
    <xdr:sp macro="" textlink="">
      <xdr:nvSpPr>
        <xdr:cNvPr id="299" name="テキスト ボックス 298"/>
        <xdr:cNvSpPr txBox="1"/>
      </xdr:nvSpPr>
      <xdr:spPr>
        <a:xfrm>
          <a:off x="9372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21285</xdr:rowOff>
    </xdr:from>
    <xdr:to>
      <xdr:col>45</xdr:col>
      <xdr:colOff>177800</xdr:colOff>
      <xdr:row>33</xdr:row>
      <xdr:rowOff>107429</xdr:rowOff>
    </xdr:to>
    <xdr:cxnSp macro="">
      <xdr:nvCxnSpPr>
        <xdr:cNvPr id="300" name="直線コネクタ 299"/>
        <xdr:cNvCxnSpPr/>
      </xdr:nvCxnSpPr>
      <xdr:spPr>
        <a:xfrm flipV="1">
          <a:off x="7861300" y="5507685"/>
          <a:ext cx="889000" cy="25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122009</xdr:rowOff>
    </xdr:from>
    <xdr:to>
      <xdr:col>46</xdr:col>
      <xdr:colOff>38100</xdr:colOff>
      <xdr:row>36</xdr:row>
      <xdr:rowOff>52159</xdr:rowOff>
    </xdr:to>
    <xdr:sp macro="" textlink="">
      <xdr:nvSpPr>
        <xdr:cNvPr id="301" name="フローチャート: 判断 300"/>
        <xdr:cNvSpPr/>
      </xdr:nvSpPr>
      <xdr:spPr>
        <a:xfrm>
          <a:off x="8699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43286</xdr:rowOff>
    </xdr:from>
    <xdr:ext cx="534377" cy="259045"/>
    <xdr:sp macro="" textlink="">
      <xdr:nvSpPr>
        <xdr:cNvPr id="302" name="テキスト ボックス 301"/>
        <xdr:cNvSpPr txBox="1"/>
      </xdr:nvSpPr>
      <xdr:spPr>
        <a:xfrm>
          <a:off x="8483111" y="62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153264</xdr:rowOff>
    </xdr:from>
    <xdr:to>
      <xdr:col>41</xdr:col>
      <xdr:colOff>50800</xdr:colOff>
      <xdr:row>33</xdr:row>
      <xdr:rowOff>107429</xdr:rowOff>
    </xdr:to>
    <xdr:cxnSp macro="">
      <xdr:nvCxnSpPr>
        <xdr:cNvPr id="303" name="直線コネクタ 302"/>
        <xdr:cNvCxnSpPr/>
      </xdr:nvCxnSpPr>
      <xdr:spPr>
        <a:xfrm>
          <a:off x="6972300" y="5639664"/>
          <a:ext cx="889000" cy="12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1537</xdr:rowOff>
    </xdr:from>
    <xdr:to>
      <xdr:col>41</xdr:col>
      <xdr:colOff>101600</xdr:colOff>
      <xdr:row>36</xdr:row>
      <xdr:rowOff>103137</xdr:rowOff>
    </xdr:to>
    <xdr:sp macro="" textlink="">
      <xdr:nvSpPr>
        <xdr:cNvPr id="304" name="フローチャート: 判断 303"/>
        <xdr:cNvSpPr/>
      </xdr:nvSpPr>
      <xdr:spPr>
        <a:xfrm>
          <a:off x="7810500" y="617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94264</xdr:rowOff>
    </xdr:from>
    <xdr:ext cx="534377" cy="259045"/>
    <xdr:sp macro="" textlink="">
      <xdr:nvSpPr>
        <xdr:cNvPr id="305" name="テキスト ボックス 304"/>
        <xdr:cNvSpPr txBox="1"/>
      </xdr:nvSpPr>
      <xdr:spPr>
        <a:xfrm>
          <a:off x="7594111" y="626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146431</xdr:rowOff>
    </xdr:from>
    <xdr:to>
      <xdr:col>36</xdr:col>
      <xdr:colOff>165100</xdr:colOff>
      <xdr:row>36</xdr:row>
      <xdr:rowOff>76581</xdr:rowOff>
    </xdr:to>
    <xdr:sp macro="" textlink="">
      <xdr:nvSpPr>
        <xdr:cNvPr id="306" name="フローチャート: 判断 305"/>
        <xdr:cNvSpPr/>
      </xdr:nvSpPr>
      <xdr:spPr>
        <a:xfrm>
          <a:off x="6921500" y="614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67708</xdr:rowOff>
    </xdr:from>
    <xdr:ext cx="534377" cy="259045"/>
    <xdr:sp macro="" textlink="">
      <xdr:nvSpPr>
        <xdr:cNvPr id="307" name="テキスト ボックス 306"/>
        <xdr:cNvSpPr txBox="1"/>
      </xdr:nvSpPr>
      <xdr:spPr>
        <a:xfrm>
          <a:off x="6705111" y="623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15710</xdr:rowOff>
    </xdr:from>
    <xdr:to>
      <xdr:col>55</xdr:col>
      <xdr:colOff>50800</xdr:colOff>
      <xdr:row>32</xdr:row>
      <xdr:rowOff>117310</xdr:rowOff>
    </xdr:to>
    <xdr:sp macro="" textlink="">
      <xdr:nvSpPr>
        <xdr:cNvPr id="313" name="楕円 312"/>
        <xdr:cNvSpPr/>
      </xdr:nvSpPr>
      <xdr:spPr>
        <a:xfrm>
          <a:off x="10426700" y="5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38587</xdr:rowOff>
    </xdr:from>
    <xdr:ext cx="534377" cy="259045"/>
    <xdr:sp macro="" textlink="">
      <xdr:nvSpPr>
        <xdr:cNvPr id="314" name="補助費等該当値テキスト"/>
        <xdr:cNvSpPr txBox="1"/>
      </xdr:nvSpPr>
      <xdr:spPr>
        <a:xfrm>
          <a:off x="10528300" y="535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7328</xdr:rowOff>
    </xdr:from>
    <xdr:to>
      <xdr:col>50</xdr:col>
      <xdr:colOff>165100</xdr:colOff>
      <xdr:row>32</xdr:row>
      <xdr:rowOff>108928</xdr:rowOff>
    </xdr:to>
    <xdr:sp macro="" textlink="">
      <xdr:nvSpPr>
        <xdr:cNvPr id="315" name="楕円 314"/>
        <xdr:cNvSpPr/>
      </xdr:nvSpPr>
      <xdr:spPr>
        <a:xfrm>
          <a:off x="9588500" y="54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125455</xdr:rowOff>
    </xdr:from>
    <xdr:ext cx="534377" cy="259045"/>
    <xdr:sp macro="" textlink="">
      <xdr:nvSpPr>
        <xdr:cNvPr id="316" name="テキスト ボックス 315"/>
        <xdr:cNvSpPr txBox="1"/>
      </xdr:nvSpPr>
      <xdr:spPr>
        <a:xfrm>
          <a:off x="9372111" y="526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141935</xdr:rowOff>
    </xdr:from>
    <xdr:to>
      <xdr:col>46</xdr:col>
      <xdr:colOff>38100</xdr:colOff>
      <xdr:row>32</xdr:row>
      <xdr:rowOff>72085</xdr:rowOff>
    </xdr:to>
    <xdr:sp macro="" textlink="">
      <xdr:nvSpPr>
        <xdr:cNvPr id="317" name="楕円 316"/>
        <xdr:cNvSpPr/>
      </xdr:nvSpPr>
      <xdr:spPr>
        <a:xfrm>
          <a:off x="8699500" y="545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88612</xdr:rowOff>
    </xdr:from>
    <xdr:ext cx="534377" cy="259045"/>
    <xdr:sp macro="" textlink="">
      <xdr:nvSpPr>
        <xdr:cNvPr id="318" name="テキスト ボックス 317"/>
        <xdr:cNvSpPr txBox="1"/>
      </xdr:nvSpPr>
      <xdr:spPr>
        <a:xfrm>
          <a:off x="8483111" y="523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56629</xdr:rowOff>
    </xdr:from>
    <xdr:to>
      <xdr:col>41</xdr:col>
      <xdr:colOff>101600</xdr:colOff>
      <xdr:row>33</xdr:row>
      <xdr:rowOff>158229</xdr:rowOff>
    </xdr:to>
    <xdr:sp macro="" textlink="">
      <xdr:nvSpPr>
        <xdr:cNvPr id="319" name="楕円 318"/>
        <xdr:cNvSpPr/>
      </xdr:nvSpPr>
      <xdr:spPr>
        <a:xfrm>
          <a:off x="7810500" y="57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3306</xdr:rowOff>
    </xdr:from>
    <xdr:ext cx="534377" cy="259045"/>
    <xdr:sp macro="" textlink="">
      <xdr:nvSpPr>
        <xdr:cNvPr id="320" name="テキスト ボックス 319"/>
        <xdr:cNvSpPr txBox="1"/>
      </xdr:nvSpPr>
      <xdr:spPr>
        <a:xfrm>
          <a:off x="7594111" y="548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102464</xdr:rowOff>
    </xdr:from>
    <xdr:to>
      <xdr:col>36</xdr:col>
      <xdr:colOff>165100</xdr:colOff>
      <xdr:row>33</xdr:row>
      <xdr:rowOff>32614</xdr:rowOff>
    </xdr:to>
    <xdr:sp macro="" textlink="">
      <xdr:nvSpPr>
        <xdr:cNvPr id="321" name="楕円 320"/>
        <xdr:cNvSpPr/>
      </xdr:nvSpPr>
      <xdr:spPr>
        <a:xfrm>
          <a:off x="6921500" y="558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49141</xdr:rowOff>
    </xdr:from>
    <xdr:ext cx="534377" cy="259045"/>
    <xdr:sp macro="" textlink="">
      <xdr:nvSpPr>
        <xdr:cNvPr id="322" name="テキスト ボックス 321"/>
        <xdr:cNvSpPr txBox="1"/>
      </xdr:nvSpPr>
      <xdr:spPr>
        <a:xfrm>
          <a:off x="6705111" y="536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125126</xdr:rowOff>
    </xdr:from>
    <xdr:to>
      <xdr:col>54</xdr:col>
      <xdr:colOff>189865</xdr:colOff>
      <xdr:row>57</xdr:row>
      <xdr:rowOff>128556</xdr:rowOff>
    </xdr:to>
    <xdr:cxnSp macro="">
      <xdr:nvCxnSpPr>
        <xdr:cNvPr id="346" name="直線コネクタ 345"/>
        <xdr:cNvCxnSpPr/>
      </xdr:nvCxnSpPr>
      <xdr:spPr>
        <a:xfrm flipV="1">
          <a:off x="10475595" y="8697626"/>
          <a:ext cx="1270" cy="1203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132383</xdr:rowOff>
    </xdr:from>
    <xdr:ext cx="534377" cy="259045"/>
    <xdr:sp macro="" textlink="">
      <xdr:nvSpPr>
        <xdr:cNvPr id="347" name="普通建設事業費最小値テキスト"/>
        <xdr:cNvSpPr txBox="1"/>
      </xdr:nvSpPr>
      <xdr:spPr>
        <a:xfrm>
          <a:off x="10528300" y="99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128556</xdr:rowOff>
    </xdr:from>
    <xdr:to>
      <xdr:col>55</xdr:col>
      <xdr:colOff>88900</xdr:colOff>
      <xdr:row>57</xdr:row>
      <xdr:rowOff>128556</xdr:rowOff>
    </xdr:to>
    <xdr:cxnSp macro="">
      <xdr:nvCxnSpPr>
        <xdr:cNvPr id="348" name="直線コネクタ 347"/>
        <xdr:cNvCxnSpPr/>
      </xdr:nvCxnSpPr>
      <xdr:spPr>
        <a:xfrm>
          <a:off x="10388600" y="990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71803</xdr:rowOff>
    </xdr:from>
    <xdr:ext cx="534377" cy="259045"/>
    <xdr:sp macro="" textlink="">
      <xdr:nvSpPr>
        <xdr:cNvPr id="349" name="普通建設事業費最大値テキスト"/>
        <xdr:cNvSpPr txBox="1"/>
      </xdr:nvSpPr>
      <xdr:spPr>
        <a:xfrm>
          <a:off x="10528300" y="84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125126</xdr:rowOff>
    </xdr:from>
    <xdr:to>
      <xdr:col>55</xdr:col>
      <xdr:colOff>88900</xdr:colOff>
      <xdr:row>50</xdr:row>
      <xdr:rowOff>125126</xdr:rowOff>
    </xdr:to>
    <xdr:cxnSp macro="">
      <xdr:nvCxnSpPr>
        <xdr:cNvPr id="350" name="直線コネクタ 349"/>
        <xdr:cNvCxnSpPr/>
      </xdr:nvCxnSpPr>
      <xdr:spPr>
        <a:xfrm>
          <a:off x="10388600" y="86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51994</xdr:rowOff>
    </xdr:from>
    <xdr:to>
      <xdr:col>55</xdr:col>
      <xdr:colOff>0</xdr:colOff>
      <xdr:row>55</xdr:row>
      <xdr:rowOff>50489</xdr:rowOff>
    </xdr:to>
    <xdr:cxnSp macro="">
      <xdr:nvCxnSpPr>
        <xdr:cNvPr id="351" name="直線コネクタ 350"/>
        <xdr:cNvCxnSpPr/>
      </xdr:nvCxnSpPr>
      <xdr:spPr>
        <a:xfrm flipV="1">
          <a:off x="9639300" y="8967394"/>
          <a:ext cx="838200" cy="51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46753</xdr:rowOff>
    </xdr:from>
    <xdr:ext cx="534377" cy="259045"/>
    <xdr:sp macro="" textlink="">
      <xdr:nvSpPr>
        <xdr:cNvPr id="352" name="普通建設事業費平均値テキスト"/>
        <xdr:cNvSpPr txBox="1"/>
      </xdr:nvSpPr>
      <xdr:spPr>
        <a:xfrm>
          <a:off x="10528300" y="9305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68326</xdr:rowOff>
    </xdr:from>
    <xdr:to>
      <xdr:col>55</xdr:col>
      <xdr:colOff>50800</xdr:colOff>
      <xdr:row>54</xdr:row>
      <xdr:rowOff>169926</xdr:rowOff>
    </xdr:to>
    <xdr:sp macro="" textlink="">
      <xdr:nvSpPr>
        <xdr:cNvPr id="353" name="フローチャート: 判断 352"/>
        <xdr:cNvSpPr/>
      </xdr:nvSpPr>
      <xdr:spPr>
        <a:xfrm>
          <a:off x="104267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12827</xdr:rowOff>
    </xdr:from>
    <xdr:to>
      <xdr:col>50</xdr:col>
      <xdr:colOff>114300</xdr:colOff>
      <xdr:row>55</xdr:row>
      <xdr:rowOff>50489</xdr:rowOff>
    </xdr:to>
    <xdr:cxnSp macro="">
      <xdr:nvCxnSpPr>
        <xdr:cNvPr id="354" name="直線コネクタ 353"/>
        <xdr:cNvCxnSpPr/>
      </xdr:nvCxnSpPr>
      <xdr:spPr>
        <a:xfrm>
          <a:off x="8750300" y="9442577"/>
          <a:ext cx="889000" cy="3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90939</xdr:rowOff>
    </xdr:from>
    <xdr:to>
      <xdr:col>50</xdr:col>
      <xdr:colOff>165100</xdr:colOff>
      <xdr:row>55</xdr:row>
      <xdr:rowOff>21089</xdr:rowOff>
    </xdr:to>
    <xdr:sp macro="" textlink="">
      <xdr:nvSpPr>
        <xdr:cNvPr id="355" name="フローチャート: 判断 354"/>
        <xdr:cNvSpPr/>
      </xdr:nvSpPr>
      <xdr:spPr>
        <a:xfrm>
          <a:off x="9588500" y="93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37616</xdr:rowOff>
    </xdr:from>
    <xdr:ext cx="534377" cy="259045"/>
    <xdr:sp macro="" textlink="">
      <xdr:nvSpPr>
        <xdr:cNvPr id="356" name="テキスト ボックス 355"/>
        <xdr:cNvSpPr txBox="1"/>
      </xdr:nvSpPr>
      <xdr:spPr>
        <a:xfrm>
          <a:off x="9372111" y="912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12827</xdr:rowOff>
    </xdr:from>
    <xdr:to>
      <xdr:col>45</xdr:col>
      <xdr:colOff>177800</xdr:colOff>
      <xdr:row>55</xdr:row>
      <xdr:rowOff>126212</xdr:rowOff>
    </xdr:to>
    <xdr:cxnSp macro="">
      <xdr:nvCxnSpPr>
        <xdr:cNvPr id="357" name="直線コネクタ 356"/>
        <xdr:cNvCxnSpPr/>
      </xdr:nvCxnSpPr>
      <xdr:spPr>
        <a:xfrm flipV="1">
          <a:off x="7861300" y="9442577"/>
          <a:ext cx="8890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89833</xdr:rowOff>
    </xdr:from>
    <xdr:to>
      <xdr:col>46</xdr:col>
      <xdr:colOff>38100</xdr:colOff>
      <xdr:row>55</xdr:row>
      <xdr:rowOff>19983</xdr:rowOff>
    </xdr:to>
    <xdr:sp macro="" textlink="">
      <xdr:nvSpPr>
        <xdr:cNvPr id="358" name="フローチャート: 判断 357"/>
        <xdr:cNvSpPr/>
      </xdr:nvSpPr>
      <xdr:spPr>
        <a:xfrm>
          <a:off x="8699500" y="934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36510</xdr:rowOff>
    </xdr:from>
    <xdr:ext cx="534377" cy="259045"/>
    <xdr:sp macro="" textlink="">
      <xdr:nvSpPr>
        <xdr:cNvPr id="359" name="テキスト ボックス 358"/>
        <xdr:cNvSpPr txBox="1"/>
      </xdr:nvSpPr>
      <xdr:spPr>
        <a:xfrm>
          <a:off x="8483111" y="912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76797</xdr:rowOff>
    </xdr:from>
    <xdr:to>
      <xdr:col>41</xdr:col>
      <xdr:colOff>50800</xdr:colOff>
      <xdr:row>55</xdr:row>
      <xdr:rowOff>126212</xdr:rowOff>
    </xdr:to>
    <xdr:cxnSp macro="">
      <xdr:nvCxnSpPr>
        <xdr:cNvPr id="360" name="直線コネクタ 359"/>
        <xdr:cNvCxnSpPr/>
      </xdr:nvCxnSpPr>
      <xdr:spPr>
        <a:xfrm>
          <a:off x="6972300" y="9506547"/>
          <a:ext cx="889000" cy="4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132505</xdr:rowOff>
    </xdr:from>
    <xdr:to>
      <xdr:col>41</xdr:col>
      <xdr:colOff>101600</xdr:colOff>
      <xdr:row>55</xdr:row>
      <xdr:rowOff>62655</xdr:rowOff>
    </xdr:to>
    <xdr:sp macro="" textlink="">
      <xdr:nvSpPr>
        <xdr:cNvPr id="361" name="フローチャート: 判断 360"/>
        <xdr:cNvSpPr/>
      </xdr:nvSpPr>
      <xdr:spPr>
        <a:xfrm>
          <a:off x="7810500" y="93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79182</xdr:rowOff>
    </xdr:from>
    <xdr:ext cx="534377" cy="259045"/>
    <xdr:sp macro="" textlink="">
      <xdr:nvSpPr>
        <xdr:cNvPr id="362" name="テキスト ボックス 361"/>
        <xdr:cNvSpPr txBox="1"/>
      </xdr:nvSpPr>
      <xdr:spPr>
        <a:xfrm>
          <a:off x="7594111" y="916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115189</xdr:rowOff>
    </xdr:from>
    <xdr:to>
      <xdr:col>36</xdr:col>
      <xdr:colOff>165100</xdr:colOff>
      <xdr:row>56</xdr:row>
      <xdr:rowOff>45339</xdr:rowOff>
    </xdr:to>
    <xdr:sp macro="" textlink="">
      <xdr:nvSpPr>
        <xdr:cNvPr id="363" name="フローチャート: 判断 362"/>
        <xdr:cNvSpPr/>
      </xdr:nvSpPr>
      <xdr:spPr>
        <a:xfrm>
          <a:off x="6921500" y="95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36466</xdr:rowOff>
    </xdr:from>
    <xdr:ext cx="534377" cy="259045"/>
    <xdr:sp macro="" textlink="">
      <xdr:nvSpPr>
        <xdr:cNvPr id="364" name="テキスト ボックス 363"/>
        <xdr:cNvSpPr txBox="1"/>
      </xdr:nvSpPr>
      <xdr:spPr>
        <a:xfrm>
          <a:off x="6705111" y="963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1194</xdr:rowOff>
    </xdr:from>
    <xdr:to>
      <xdr:col>55</xdr:col>
      <xdr:colOff>50800</xdr:colOff>
      <xdr:row>52</xdr:row>
      <xdr:rowOff>102794</xdr:rowOff>
    </xdr:to>
    <xdr:sp macro="" textlink="">
      <xdr:nvSpPr>
        <xdr:cNvPr id="370" name="楕円 369"/>
        <xdr:cNvSpPr/>
      </xdr:nvSpPr>
      <xdr:spPr>
        <a:xfrm>
          <a:off x="10426700" y="891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24071</xdr:rowOff>
    </xdr:from>
    <xdr:ext cx="534377" cy="259045"/>
    <xdr:sp macro="" textlink="">
      <xdr:nvSpPr>
        <xdr:cNvPr id="371" name="普通建設事業費該当値テキスト"/>
        <xdr:cNvSpPr txBox="1"/>
      </xdr:nvSpPr>
      <xdr:spPr>
        <a:xfrm>
          <a:off x="10528300" y="876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171139</xdr:rowOff>
    </xdr:from>
    <xdr:to>
      <xdr:col>50</xdr:col>
      <xdr:colOff>165100</xdr:colOff>
      <xdr:row>55</xdr:row>
      <xdr:rowOff>101289</xdr:rowOff>
    </xdr:to>
    <xdr:sp macro="" textlink="">
      <xdr:nvSpPr>
        <xdr:cNvPr id="372" name="楕円 371"/>
        <xdr:cNvSpPr/>
      </xdr:nvSpPr>
      <xdr:spPr>
        <a:xfrm>
          <a:off x="9588500" y="942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92416</xdr:rowOff>
    </xdr:from>
    <xdr:ext cx="534377" cy="259045"/>
    <xdr:sp macro="" textlink="">
      <xdr:nvSpPr>
        <xdr:cNvPr id="373" name="テキスト ボックス 372"/>
        <xdr:cNvSpPr txBox="1"/>
      </xdr:nvSpPr>
      <xdr:spPr>
        <a:xfrm>
          <a:off x="9372111" y="952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133477</xdr:rowOff>
    </xdr:from>
    <xdr:to>
      <xdr:col>46</xdr:col>
      <xdr:colOff>38100</xdr:colOff>
      <xdr:row>55</xdr:row>
      <xdr:rowOff>63627</xdr:rowOff>
    </xdr:to>
    <xdr:sp macro="" textlink="">
      <xdr:nvSpPr>
        <xdr:cNvPr id="374" name="楕円 373"/>
        <xdr:cNvSpPr/>
      </xdr:nvSpPr>
      <xdr:spPr>
        <a:xfrm>
          <a:off x="8699500" y="9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54754</xdr:rowOff>
    </xdr:from>
    <xdr:ext cx="534377" cy="259045"/>
    <xdr:sp macro="" textlink="">
      <xdr:nvSpPr>
        <xdr:cNvPr id="375" name="テキスト ボックス 374"/>
        <xdr:cNvSpPr txBox="1"/>
      </xdr:nvSpPr>
      <xdr:spPr>
        <a:xfrm>
          <a:off x="8483111" y="948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75412</xdr:rowOff>
    </xdr:from>
    <xdr:to>
      <xdr:col>41</xdr:col>
      <xdr:colOff>101600</xdr:colOff>
      <xdr:row>56</xdr:row>
      <xdr:rowOff>5562</xdr:rowOff>
    </xdr:to>
    <xdr:sp macro="" textlink="">
      <xdr:nvSpPr>
        <xdr:cNvPr id="376" name="楕円 375"/>
        <xdr:cNvSpPr/>
      </xdr:nvSpPr>
      <xdr:spPr>
        <a:xfrm>
          <a:off x="7810500" y="95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168139</xdr:rowOff>
    </xdr:from>
    <xdr:ext cx="534377" cy="259045"/>
    <xdr:sp macro="" textlink="">
      <xdr:nvSpPr>
        <xdr:cNvPr id="377" name="テキスト ボックス 376"/>
        <xdr:cNvSpPr txBox="1"/>
      </xdr:nvSpPr>
      <xdr:spPr>
        <a:xfrm>
          <a:off x="7594111" y="959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25997</xdr:rowOff>
    </xdr:from>
    <xdr:to>
      <xdr:col>36</xdr:col>
      <xdr:colOff>165100</xdr:colOff>
      <xdr:row>55</xdr:row>
      <xdr:rowOff>127597</xdr:rowOff>
    </xdr:to>
    <xdr:sp macro="" textlink="">
      <xdr:nvSpPr>
        <xdr:cNvPr id="378" name="楕円 377"/>
        <xdr:cNvSpPr/>
      </xdr:nvSpPr>
      <xdr:spPr>
        <a:xfrm>
          <a:off x="6921500" y="945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144124</xdr:rowOff>
    </xdr:from>
    <xdr:ext cx="534377" cy="259045"/>
    <xdr:sp macro="" textlink="">
      <xdr:nvSpPr>
        <xdr:cNvPr id="379" name="テキスト ボックス 378"/>
        <xdr:cNvSpPr txBox="1"/>
      </xdr:nvSpPr>
      <xdr:spPr>
        <a:xfrm>
          <a:off x="6705111" y="923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116307</xdr:rowOff>
    </xdr:from>
    <xdr:to>
      <xdr:col>54</xdr:col>
      <xdr:colOff>189865</xdr:colOff>
      <xdr:row>79</xdr:row>
      <xdr:rowOff>31992</xdr:rowOff>
    </xdr:to>
    <xdr:cxnSp macro="">
      <xdr:nvCxnSpPr>
        <xdr:cNvPr id="403" name="直線コネクタ 402"/>
        <xdr:cNvCxnSpPr/>
      </xdr:nvCxnSpPr>
      <xdr:spPr>
        <a:xfrm flipV="1">
          <a:off x="10475595" y="12289257"/>
          <a:ext cx="1270" cy="128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35819</xdr:rowOff>
    </xdr:from>
    <xdr:ext cx="378565" cy="259045"/>
    <xdr:sp macro="" textlink="">
      <xdr:nvSpPr>
        <xdr:cNvPr id="404" name="普通建設事業費 （ うち新規整備　）最小値テキスト"/>
        <xdr:cNvSpPr txBox="1"/>
      </xdr:nvSpPr>
      <xdr:spPr>
        <a:xfrm>
          <a:off x="10528300" y="13580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31992</xdr:rowOff>
    </xdr:from>
    <xdr:to>
      <xdr:col>55</xdr:col>
      <xdr:colOff>88900</xdr:colOff>
      <xdr:row>79</xdr:row>
      <xdr:rowOff>31992</xdr:rowOff>
    </xdr:to>
    <xdr:cxnSp macro="">
      <xdr:nvCxnSpPr>
        <xdr:cNvPr id="405" name="直線コネクタ 404"/>
        <xdr:cNvCxnSpPr/>
      </xdr:nvCxnSpPr>
      <xdr:spPr>
        <a:xfrm>
          <a:off x="10388600" y="13576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62984</xdr:rowOff>
    </xdr:from>
    <xdr:ext cx="534377" cy="259045"/>
    <xdr:sp macro="" textlink="">
      <xdr:nvSpPr>
        <xdr:cNvPr id="406" name="普通建設事業費 （ うち新規整備　）最大値テキスト"/>
        <xdr:cNvSpPr txBox="1"/>
      </xdr:nvSpPr>
      <xdr:spPr>
        <a:xfrm>
          <a:off x="10528300" y="120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116307</xdr:rowOff>
    </xdr:from>
    <xdr:to>
      <xdr:col>55</xdr:col>
      <xdr:colOff>88900</xdr:colOff>
      <xdr:row>71</xdr:row>
      <xdr:rowOff>116307</xdr:rowOff>
    </xdr:to>
    <xdr:cxnSp macro="">
      <xdr:nvCxnSpPr>
        <xdr:cNvPr id="407" name="直線コネクタ 406"/>
        <xdr:cNvCxnSpPr/>
      </xdr:nvCxnSpPr>
      <xdr:spPr>
        <a:xfrm>
          <a:off x="10388600" y="1228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128308</xdr:rowOff>
    </xdr:from>
    <xdr:to>
      <xdr:col>55</xdr:col>
      <xdr:colOff>0</xdr:colOff>
      <xdr:row>76</xdr:row>
      <xdr:rowOff>67577</xdr:rowOff>
    </xdr:to>
    <xdr:cxnSp macro="">
      <xdr:nvCxnSpPr>
        <xdr:cNvPr id="408" name="直線コネクタ 407"/>
        <xdr:cNvCxnSpPr/>
      </xdr:nvCxnSpPr>
      <xdr:spPr>
        <a:xfrm flipV="1">
          <a:off x="9639300" y="12987058"/>
          <a:ext cx="838200" cy="1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87710</xdr:rowOff>
    </xdr:from>
    <xdr:ext cx="534377" cy="259045"/>
    <xdr:sp macro="" textlink="">
      <xdr:nvSpPr>
        <xdr:cNvPr id="409" name="普通建設事業費 （ うち新規整備　）平均値テキスト"/>
        <xdr:cNvSpPr txBox="1"/>
      </xdr:nvSpPr>
      <xdr:spPr>
        <a:xfrm>
          <a:off x="10528300" y="13117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109283</xdr:rowOff>
    </xdr:from>
    <xdr:to>
      <xdr:col>55</xdr:col>
      <xdr:colOff>50800</xdr:colOff>
      <xdr:row>77</xdr:row>
      <xdr:rowOff>39433</xdr:rowOff>
    </xdr:to>
    <xdr:sp macro="" textlink="">
      <xdr:nvSpPr>
        <xdr:cNvPr id="410" name="フローチャート: 判断 409"/>
        <xdr:cNvSpPr/>
      </xdr:nvSpPr>
      <xdr:spPr>
        <a:xfrm>
          <a:off x="10426700" y="1313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67577</xdr:rowOff>
    </xdr:from>
    <xdr:to>
      <xdr:col>50</xdr:col>
      <xdr:colOff>114300</xdr:colOff>
      <xdr:row>79</xdr:row>
      <xdr:rowOff>44450</xdr:rowOff>
    </xdr:to>
    <xdr:cxnSp macro="">
      <xdr:nvCxnSpPr>
        <xdr:cNvPr id="411" name="直線コネクタ 410"/>
        <xdr:cNvCxnSpPr/>
      </xdr:nvCxnSpPr>
      <xdr:spPr>
        <a:xfrm flipV="1">
          <a:off x="8750300" y="13097777"/>
          <a:ext cx="889000" cy="49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143574</xdr:rowOff>
    </xdr:from>
    <xdr:to>
      <xdr:col>50</xdr:col>
      <xdr:colOff>165100</xdr:colOff>
      <xdr:row>77</xdr:row>
      <xdr:rowOff>73724</xdr:rowOff>
    </xdr:to>
    <xdr:sp macro="" textlink="">
      <xdr:nvSpPr>
        <xdr:cNvPr id="412" name="フローチャート: 判断 411"/>
        <xdr:cNvSpPr/>
      </xdr:nvSpPr>
      <xdr:spPr>
        <a:xfrm>
          <a:off x="95885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64851</xdr:rowOff>
    </xdr:from>
    <xdr:ext cx="469744" cy="259045"/>
    <xdr:sp macro="" textlink="">
      <xdr:nvSpPr>
        <xdr:cNvPr id="413" name="テキスト ボックス 412"/>
        <xdr:cNvSpPr txBox="1"/>
      </xdr:nvSpPr>
      <xdr:spPr>
        <a:xfrm>
          <a:off x="9404428" y="1326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104648</xdr:rowOff>
    </xdr:from>
    <xdr:to>
      <xdr:col>45</xdr:col>
      <xdr:colOff>177800</xdr:colOff>
      <xdr:row>79</xdr:row>
      <xdr:rowOff>44450</xdr:rowOff>
    </xdr:to>
    <xdr:cxnSp macro="">
      <xdr:nvCxnSpPr>
        <xdr:cNvPr id="414" name="直線コネクタ 413"/>
        <xdr:cNvCxnSpPr/>
      </xdr:nvCxnSpPr>
      <xdr:spPr>
        <a:xfrm>
          <a:off x="7861300" y="12963398"/>
          <a:ext cx="889000" cy="62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120752</xdr:rowOff>
    </xdr:from>
    <xdr:to>
      <xdr:col>46</xdr:col>
      <xdr:colOff>38100</xdr:colOff>
      <xdr:row>76</xdr:row>
      <xdr:rowOff>50902</xdr:rowOff>
    </xdr:to>
    <xdr:sp macro="" textlink="">
      <xdr:nvSpPr>
        <xdr:cNvPr id="415" name="フローチャート: 判断 414"/>
        <xdr:cNvSpPr/>
      </xdr:nvSpPr>
      <xdr:spPr>
        <a:xfrm>
          <a:off x="8699500" y="1297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67429</xdr:rowOff>
    </xdr:from>
    <xdr:ext cx="534377" cy="259045"/>
    <xdr:sp macro="" textlink="">
      <xdr:nvSpPr>
        <xdr:cNvPr id="416" name="テキスト ボックス 415"/>
        <xdr:cNvSpPr txBox="1"/>
      </xdr:nvSpPr>
      <xdr:spPr>
        <a:xfrm>
          <a:off x="8483111" y="127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151994</xdr:rowOff>
    </xdr:from>
    <xdr:to>
      <xdr:col>41</xdr:col>
      <xdr:colOff>101600</xdr:colOff>
      <xdr:row>76</xdr:row>
      <xdr:rowOff>82144</xdr:rowOff>
    </xdr:to>
    <xdr:sp macro="" textlink="">
      <xdr:nvSpPr>
        <xdr:cNvPr id="417" name="フローチャート: 判断 416"/>
        <xdr:cNvSpPr/>
      </xdr:nvSpPr>
      <xdr:spPr>
        <a:xfrm>
          <a:off x="7810500" y="1301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73271</xdr:rowOff>
    </xdr:from>
    <xdr:ext cx="534377" cy="259045"/>
    <xdr:sp macro="" textlink="">
      <xdr:nvSpPr>
        <xdr:cNvPr id="418" name="テキスト ボックス 417"/>
        <xdr:cNvSpPr txBox="1"/>
      </xdr:nvSpPr>
      <xdr:spPr>
        <a:xfrm>
          <a:off x="7594111" y="1310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77508</xdr:rowOff>
    </xdr:from>
    <xdr:to>
      <xdr:col>55</xdr:col>
      <xdr:colOff>50800</xdr:colOff>
      <xdr:row>76</xdr:row>
      <xdr:rowOff>7658</xdr:rowOff>
    </xdr:to>
    <xdr:sp macro="" textlink="">
      <xdr:nvSpPr>
        <xdr:cNvPr id="424" name="楕円 423"/>
        <xdr:cNvSpPr/>
      </xdr:nvSpPr>
      <xdr:spPr>
        <a:xfrm>
          <a:off x="10426700" y="1293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100385</xdr:rowOff>
    </xdr:from>
    <xdr:ext cx="534377" cy="259045"/>
    <xdr:sp macro="" textlink="">
      <xdr:nvSpPr>
        <xdr:cNvPr id="425" name="普通建設事業費 （ うち新規整備　）該当値テキスト"/>
        <xdr:cNvSpPr txBox="1"/>
      </xdr:nvSpPr>
      <xdr:spPr>
        <a:xfrm>
          <a:off x="10528300" y="1278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16777</xdr:rowOff>
    </xdr:from>
    <xdr:to>
      <xdr:col>50</xdr:col>
      <xdr:colOff>165100</xdr:colOff>
      <xdr:row>76</xdr:row>
      <xdr:rowOff>118377</xdr:rowOff>
    </xdr:to>
    <xdr:sp macro="" textlink="">
      <xdr:nvSpPr>
        <xdr:cNvPr id="426" name="楕円 425"/>
        <xdr:cNvSpPr/>
      </xdr:nvSpPr>
      <xdr:spPr>
        <a:xfrm>
          <a:off x="9588500" y="1304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134903</xdr:rowOff>
    </xdr:from>
    <xdr:ext cx="534377" cy="259045"/>
    <xdr:sp macro="" textlink="">
      <xdr:nvSpPr>
        <xdr:cNvPr id="427" name="テキスト ボックス 426"/>
        <xdr:cNvSpPr txBox="1"/>
      </xdr:nvSpPr>
      <xdr:spPr>
        <a:xfrm>
          <a:off x="9372111" y="1282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8" name="楕円 427"/>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9" name="テキスト ボックス 428"/>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53848</xdr:rowOff>
    </xdr:from>
    <xdr:to>
      <xdr:col>41</xdr:col>
      <xdr:colOff>101600</xdr:colOff>
      <xdr:row>75</xdr:row>
      <xdr:rowOff>155448</xdr:rowOff>
    </xdr:to>
    <xdr:sp macro="" textlink="">
      <xdr:nvSpPr>
        <xdr:cNvPr id="430" name="楕円 429"/>
        <xdr:cNvSpPr/>
      </xdr:nvSpPr>
      <xdr:spPr>
        <a:xfrm>
          <a:off x="7810500" y="1291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525</xdr:rowOff>
    </xdr:from>
    <xdr:ext cx="534377" cy="259045"/>
    <xdr:sp macro="" textlink="">
      <xdr:nvSpPr>
        <xdr:cNvPr id="431" name="テキスト ボックス 430"/>
        <xdr:cNvSpPr txBox="1"/>
      </xdr:nvSpPr>
      <xdr:spPr>
        <a:xfrm>
          <a:off x="7594111" y="126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91557</xdr:rowOff>
    </xdr:from>
    <xdr:to>
      <xdr:col>54</xdr:col>
      <xdr:colOff>189865</xdr:colOff>
      <xdr:row>98</xdr:row>
      <xdr:rowOff>61908</xdr:rowOff>
    </xdr:to>
    <xdr:cxnSp macro="">
      <xdr:nvCxnSpPr>
        <xdr:cNvPr id="453" name="直線コネクタ 452"/>
        <xdr:cNvCxnSpPr/>
      </xdr:nvCxnSpPr>
      <xdr:spPr>
        <a:xfrm flipV="1">
          <a:off x="10475595" y="15693507"/>
          <a:ext cx="1270" cy="117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65735</xdr:rowOff>
    </xdr:from>
    <xdr:ext cx="469744" cy="259045"/>
    <xdr:sp macro="" textlink="">
      <xdr:nvSpPr>
        <xdr:cNvPr id="454" name="普通建設事業費 （ うち更新整備　）最小値テキスト"/>
        <xdr:cNvSpPr txBox="1"/>
      </xdr:nvSpPr>
      <xdr:spPr>
        <a:xfrm>
          <a:off x="10528300" y="1686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61908</xdr:rowOff>
    </xdr:from>
    <xdr:to>
      <xdr:col>55</xdr:col>
      <xdr:colOff>88900</xdr:colOff>
      <xdr:row>98</xdr:row>
      <xdr:rowOff>61908</xdr:rowOff>
    </xdr:to>
    <xdr:cxnSp macro="">
      <xdr:nvCxnSpPr>
        <xdr:cNvPr id="455" name="直線コネクタ 454"/>
        <xdr:cNvCxnSpPr/>
      </xdr:nvCxnSpPr>
      <xdr:spPr>
        <a:xfrm>
          <a:off x="10388600" y="168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38234</xdr:rowOff>
    </xdr:from>
    <xdr:ext cx="534377" cy="259045"/>
    <xdr:sp macro="" textlink="">
      <xdr:nvSpPr>
        <xdr:cNvPr id="456" name="普通建設事業費 （ うち更新整備　）最大値テキスト"/>
        <xdr:cNvSpPr txBox="1"/>
      </xdr:nvSpPr>
      <xdr:spPr>
        <a:xfrm>
          <a:off x="10528300" y="154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91557</xdr:rowOff>
    </xdr:from>
    <xdr:to>
      <xdr:col>55</xdr:col>
      <xdr:colOff>88900</xdr:colOff>
      <xdr:row>91</xdr:row>
      <xdr:rowOff>91557</xdr:rowOff>
    </xdr:to>
    <xdr:cxnSp macro="">
      <xdr:nvCxnSpPr>
        <xdr:cNvPr id="457" name="直線コネクタ 456"/>
        <xdr:cNvCxnSpPr/>
      </xdr:nvCxnSpPr>
      <xdr:spPr>
        <a:xfrm>
          <a:off x="10388600" y="1569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56100</xdr:rowOff>
    </xdr:from>
    <xdr:to>
      <xdr:col>55</xdr:col>
      <xdr:colOff>0</xdr:colOff>
      <xdr:row>96</xdr:row>
      <xdr:rowOff>118280</xdr:rowOff>
    </xdr:to>
    <xdr:cxnSp macro="">
      <xdr:nvCxnSpPr>
        <xdr:cNvPr id="458" name="直線コネクタ 457"/>
        <xdr:cNvCxnSpPr/>
      </xdr:nvCxnSpPr>
      <xdr:spPr>
        <a:xfrm flipV="1">
          <a:off x="9639300" y="16343850"/>
          <a:ext cx="838200" cy="23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74482</xdr:rowOff>
    </xdr:from>
    <xdr:ext cx="534377" cy="259045"/>
    <xdr:sp macro="" textlink="">
      <xdr:nvSpPr>
        <xdr:cNvPr id="459" name="普通建設事業費 （ うち更新整備　）平均値テキスト"/>
        <xdr:cNvSpPr txBox="1"/>
      </xdr:nvSpPr>
      <xdr:spPr>
        <a:xfrm>
          <a:off x="10528300" y="16362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96055</xdr:rowOff>
    </xdr:from>
    <xdr:to>
      <xdr:col>55</xdr:col>
      <xdr:colOff>50800</xdr:colOff>
      <xdr:row>96</xdr:row>
      <xdr:rowOff>26205</xdr:rowOff>
    </xdr:to>
    <xdr:sp macro="" textlink="">
      <xdr:nvSpPr>
        <xdr:cNvPr id="460" name="フローチャート: 判断 459"/>
        <xdr:cNvSpPr/>
      </xdr:nvSpPr>
      <xdr:spPr>
        <a:xfrm>
          <a:off x="104267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154398</xdr:rowOff>
    </xdr:from>
    <xdr:to>
      <xdr:col>50</xdr:col>
      <xdr:colOff>114300</xdr:colOff>
      <xdr:row>96</xdr:row>
      <xdr:rowOff>118280</xdr:rowOff>
    </xdr:to>
    <xdr:cxnSp macro="">
      <xdr:nvCxnSpPr>
        <xdr:cNvPr id="461" name="直線コネクタ 460"/>
        <xdr:cNvCxnSpPr/>
      </xdr:nvCxnSpPr>
      <xdr:spPr>
        <a:xfrm>
          <a:off x="8750300" y="16099248"/>
          <a:ext cx="889000" cy="47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123281</xdr:rowOff>
    </xdr:from>
    <xdr:to>
      <xdr:col>50</xdr:col>
      <xdr:colOff>165100</xdr:colOff>
      <xdr:row>96</xdr:row>
      <xdr:rowOff>53431</xdr:rowOff>
    </xdr:to>
    <xdr:sp macro="" textlink="">
      <xdr:nvSpPr>
        <xdr:cNvPr id="462" name="フローチャート: 判断 461"/>
        <xdr:cNvSpPr/>
      </xdr:nvSpPr>
      <xdr:spPr>
        <a:xfrm>
          <a:off x="9588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69958</xdr:rowOff>
    </xdr:from>
    <xdr:ext cx="534377" cy="259045"/>
    <xdr:sp macro="" textlink="">
      <xdr:nvSpPr>
        <xdr:cNvPr id="463" name="テキスト ボックス 462"/>
        <xdr:cNvSpPr txBox="1"/>
      </xdr:nvSpPr>
      <xdr:spPr>
        <a:xfrm>
          <a:off x="9372111" y="161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154398</xdr:rowOff>
    </xdr:from>
    <xdr:to>
      <xdr:col>45</xdr:col>
      <xdr:colOff>177800</xdr:colOff>
      <xdr:row>97</xdr:row>
      <xdr:rowOff>87351</xdr:rowOff>
    </xdr:to>
    <xdr:cxnSp macro="">
      <xdr:nvCxnSpPr>
        <xdr:cNvPr id="464" name="直線コネクタ 463"/>
        <xdr:cNvCxnSpPr/>
      </xdr:nvCxnSpPr>
      <xdr:spPr>
        <a:xfrm flipV="1">
          <a:off x="7861300" y="16099248"/>
          <a:ext cx="889000" cy="61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15999</xdr:rowOff>
    </xdr:from>
    <xdr:to>
      <xdr:col>46</xdr:col>
      <xdr:colOff>38100</xdr:colOff>
      <xdr:row>96</xdr:row>
      <xdr:rowOff>117599</xdr:rowOff>
    </xdr:to>
    <xdr:sp macro="" textlink="">
      <xdr:nvSpPr>
        <xdr:cNvPr id="465" name="フローチャート: 判断 464"/>
        <xdr:cNvSpPr/>
      </xdr:nvSpPr>
      <xdr:spPr>
        <a:xfrm>
          <a:off x="8699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108726</xdr:rowOff>
    </xdr:from>
    <xdr:ext cx="534377" cy="259045"/>
    <xdr:sp macro="" textlink="">
      <xdr:nvSpPr>
        <xdr:cNvPr id="466" name="テキスト ボックス 465"/>
        <xdr:cNvSpPr txBox="1"/>
      </xdr:nvSpPr>
      <xdr:spPr>
        <a:xfrm>
          <a:off x="8483111" y="16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75481</xdr:rowOff>
    </xdr:from>
    <xdr:to>
      <xdr:col>41</xdr:col>
      <xdr:colOff>101600</xdr:colOff>
      <xdr:row>97</xdr:row>
      <xdr:rowOff>5631</xdr:rowOff>
    </xdr:to>
    <xdr:sp macro="" textlink="">
      <xdr:nvSpPr>
        <xdr:cNvPr id="467" name="フローチャート: 判断 466"/>
        <xdr:cNvSpPr/>
      </xdr:nvSpPr>
      <xdr:spPr>
        <a:xfrm>
          <a:off x="7810500" y="1653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22158</xdr:rowOff>
    </xdr:from>
    <xdr:ext cx="534377" cy="259045"/>
    <xdr:sp macro="" textlink="">
      <xdr:nvSpPr>
        <xdr:cNvPr id="468" name="テキスト ボックス 467"/>
        <xdr:cNvSpPr txBox="1"/>
      </xdr:nvSpPr>
      <xdr:spPr>
        <a:xfrm>
          <a:off x="7594111" y="1630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5300</xdr:rowOff>
    </xdr:from>
    <xdr:to>
      <xdr:col>55</xdr:col>
      <xdr:colOff>50800</xdr:colOff>
      <xdr:row>95</xdr:row>
      <xdr:rowOff>106900</xdr:rowOff>
    </xdr:to>
    <xdr:sp macro="" textlink="">
      <xdr:nvSpPr>
        <xdr:cNvPr id="474" name="楕円 473"/>
        <xdr:cNvSpPr/>
      </xdr:nvSpPr>
      <xdr:spPr>
        <a:xfrm>
          <a:off x="10426700" y="1629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28177</xdr:rowOff>
    </xdr:from>
    <xdr:ext cx="534377" cy="259045"/>
    <xdr:sp macro="" textlink="">
      <xdr:nvSpPr>
        <xdr:cNvPr id="475" name="普通建設事業費 （ うち更新整備　）該当値テキスト"/>
        <xdr:cNvSpPr txBox="1"/>
      </xdr:nvSpPr>
      <xdr:spPr>
        <a:xfrm>
          <a:off x="10528300" y="1614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67480</xdr:rowOff>
    </xdr:from>
    <xdr:to>
      <xdr:col>50</xdr:col>
      <xdr:colOff>165100</xdr:colOff>
      <xdr:row>96</xdr:row>
      <xdr:rowOff>169080</xdr:rowOff>
    </xdr:to>
    <xdr:sp macro="" textlink="">
      <xdr:nvSpPr>
        <xdr:cNvPr id="476" name="楕円 475"/>
        <xdr:cNvSpPr/>
      </xdr:nvSpPr>
      <xdr:spPr>
        <a:xfrm>
          <a:off x="9588500" y="1652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160207</xdr:rowOff>
    </xdr:from>
    <xdr:ext cx="534377" cy="259045"/>
    <xdr:sp macro="" textlink="">
      <xdr:nvSpPr>
        <xdr:cNvPr id="477" name="テキスト ボックス 476"/>
        <xdr:cNvSpPr txBox="1"/>
      </xdr:nvSpPr>
      <xdr:spPr>
        <a:xfrm>
          <a:off x="9372111" y="1661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103598</xdr:rowOff>
    </xdr:from>
    <xdr:to>
      <xdr:col>46</xdr:col>
      <xdr:colOff>38100</xdr:colOff>
      <xdr:row>94</xdr:row>
      <xdr:rowOff>33748</xdr:rowOff>
    </xdr:to>
    <xdr:sp macro="" textlink="">
      <xdr:nvSpPr>
        <xdr:cNvPr id="478" name="楕円 477"/>
        <xdr:cNvSpPr/>
      </xdr:nvSpPr>
      <xdr:spPr>
        <a:xfrm>
          <a:off x="8699500" y="1604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50275</xdr:rowOff>
    </xdr:from>
    <xdr:ext cx="534377" cy="259045"/>
    <xdr:sp macro="" textlink="">
      <xdr:nvSpPr>
        <xdr:cNvPr id="479" name="テキスト ボックス 478"/>
        <xdr:cNvSpPr txBox="1"/>
      </xdr:nvSpPr>
      <xdr:spPr>
        <a:xfrm>
          <a:off x="8483111" y="1582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36551</xdr:rowOff>
    </xdr:from>
    <xdr:to>
      <xdr:col>41</xdr:col>
      <xdr:colOff>101600</xdr:colOff>
      <xdr:row>97</xdr:row>
      <xdr:rowOff>138151</xdr:rowOff>
    </xdr:to>
    <xdr:sp macro="" textlink="">
      <xdr:nvSpPr>
        <xdr:cNvPr id="480" name="楕円 479"/>
        <xdr:cNvSpPr/>
      </xdr:nvSpPr>
      <xdr:spPr>
        <a:xfrm>
          <a:off x="7810500" y="166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129278</xdr:rowOff>
    </xdr:from>
    <xdr:ext cx="469744" cy="259045"/>
    <xdr:sp macro="" textlink="">
      <xdr:nvSpPr>
        <xdr:cNvPr id="481" name="テキスト ボックス 480"/>
        <xdr:cNvSpPr txBox="1"/>
      </xdr:nvSpPr>
      <xdr:spPr>
        <a:xfrm>
          <a:off x="7626428" y="167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21651</xdr:rowOff>
    </xdr:from>
    <xdr:to>
      <xdr:col>85</xdr:col>
      <xdr:colOff>126364</xdr:colOff>
      <xdr:row>38</xdr:row>
      <xdr:rowOff>139700</xdr:rowOff>
    </xdr:to>
    <xdr:cxnSp macro="">
      <xdr:nvCxnSpPr>
        <xdr:cNvPr id="503" name="直線コネクタ 502"/>
        <xdr:cNvCxnSpPr/>
      </xdr:nvCxnSpPr>
      <xdr:spPr>
        <a:xfrm flipV="1">
          <a:off x="16317595" y="5336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5" name="直線コネクタ 50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139778</xdr:rowOff>
    </xdr:from>
    <xdr:ext cx="534377" cy="259045"/>
    <xdr:sp macro="" textlink="">
      <xdr:nvSpPr>
        <xdr:cNvPr id="506" name="災害復旧事業費最大値テキスト"/>
        <xdr:cNvSpPr txBox="1"/>
      </xdr:nvSpPr>
      <xdr:spPr>
        <a:xfrm>
          <a:off x="16370300" y="511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21651</xdr:rowOff>
    </xdr:from>
    <xdr:to>
      <xdr:col>86</xdr:col>
      <xdr:colOff>25400</xdr:colOff>
      <xdr:row>31</xdr:row>
      <xdr:rowOff>21651</xdr:rowOff>
    </xdr:to>
    <xdr:cxnSp macro="">
      <xdr:nvCxnSpPr>
        <xdr:cNvPr id="507" name="直線コネクタ 506"/>
        <xdr:cNvCxnSpPr/>
      </xdr:nvCxnSpPr>
      <xdr:spPr>
        <a:xfrm>
          <a:off x="16230600" y="5336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133848</xdr:rowOff>
    </xdr:from>
    <xdr:to>
      <xdr:col>85</xdr:col>
      <xdr:colOff>127000</xdr:colOff>
      <xdr:row>38</xdr:row>
      <xdr:rowOff>139700</xdr:rowOff>
    </xdr:to>
    <xdr:cxnSp macro="">
      <xdr:nvCxnSpPr>
        <xdr:cNvPr id="508" name="直線コネクタ 507"/>
        <xdr:cNvCxnSpPr/>
      </xdr:nvCxnSpPr>
      <xdr:spPr>
        <a:xfrm>
          <a:off x="15481300" y="6648948"/>
          <a:ext cx="8382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32819</xdr:rowOff>
    </xdr:from>
    <xdr:ext cx="469744" cy="259045"/>
    <xdr:sp macro="" textlink="">
      <xdr:nvSpPr>
        <xdr:cNvPr id="509" name="災害復旧事業費平均値テキスト"/>
        <xdr:cNvSpPr txBox="1"/>
      </xdr:nvSpPr>
      <xdr:spPr>
        <a:xfrm>
          <a:off x="16370300" y="637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9941</xdr:rowOff>
    </xdr:from>
    <xdr:to>
      <xdr:col>85</xdr:col>
      <xdr:colOff>177800</xdr:colOff>
      <xdr:row>38</xdr:row>
      <xdr:rowOff>111541</xdr:rowOff>
    </xdr:to>
    <xdr:sp macro="" textlink="">
      <xdr:nvSpPr>
        <xdr:cNvPr id="510" name="フローチャート: 判断 509"/>
        <xdr:cNvSpPr/>
      </xdr:nvSpPr>
      <xdr:spPr>
        <a:xfrm>
          <a:off x="162687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131699</xdr:rowOff>
    </xdr:from>
    <xdr:to>
      <xdr:col>81</xdr:col>
      <xdr:colOff>50800</xdr:colOff>
      <xdr:row>38</xdr:row>
      <xdr:rowOff>133848</xdr:rowOff>
    </xdr:to>
    <xdr:cxnSp macro="">
      <xdr:nvCxnSpPr>
        <xdr:cNvPr id="511" name="直線コネクタ 510"/>
        <xdr:cNvCxnSpPr/>
      </xdr:nvCxnSpPr>
      <xdr:spPr>
        <a:xfrm>
          <a:off x="14592300" y="6646799"/>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128128</xdr:rowOff>
    </xdr:from>
    <xdr:to>
      <xdr:col>81</xdr:col>
      <xdr:colOff>101600</xdr:colOff>
      <xdr:row>38</xdr:row>
      <xdr:rowOff>58278</xdr:rowOff>
    </xdr:to>
    <xdr:sp macro="" textlink="">
      <xdr:nvSpPr>
        <xdr:cNvPr id="512" name="フローチャート: 判断 511"/>
        <xdr:cNvSpPr/>
      </xdr:nvSpPr>
      <xdr:spPr>
        <a:xfrm>
          <a:off x="15430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74805</xdr:rowOff>
    </xdr:from>
    <xdr:ext cx="469744" cy="259045"/>
    <xdr:sp macro="" textlink="">
      <xdr:nvSpPr>
        <xdr:cNvPr id="513" name="テキスト ボックス 512"/>
        <xdr:cNvSpPr txBox="1"/>
      </xdr:nvSpPr>
      <xdr:spPr>
        <a:xfrm>
          <a:off x="15246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110576</xdr:rowOff>
    </xdr:from>
    <xdr:to>
      <xdr:col>76</xdr:col>
      <xdr:colOff>114300</xdr:colOff>
      <xdr:row>38</xdr:row>
      <xdr:rowOff>131699</xdr:rowOff>
    </xdr:to>
    <xdr:cxnSp macro="">
      <xdr:nvCxnSpPr>
        <xdr:cNvPr id="514" name="直線コネクタ 513"/>
        <xdr:cNvCxnSpPr/>
      </xdr:nvCxnSpPr>
      <xdr:spPr>
        <a:xfrm>
          <a:off x="13703300" y="6625676"/>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103668</xdr:rowOff>
    </xdr:from>
    <xdr:to>
      <xdr:col>76</xdr:col>
      <xdr:colOff>165100</xdr:colOff>
      <xdr:row>38</xdr:row>
      <xdr:rowOff>33818</xdr:rowOff>
    </xdr:to>
    <xdr:sp macro="" textlink="">
      <xdr:nvSpPr>
        <xdr:cNvPr id="515" name="フローチャート: 判断 514"/>
        <xdr:cNvSpPr/>
      </xdr:nvSpPr>
      <xdr:spPr>
        <a:xfrm>
          <a:off x="14541500" y="64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50345</xdr:rowOff>
    </xdr:from>
    <xdr:ext cx="469744" cy="259045"/>
    <xdr:sp macro="" textlink="">
      <xdr:nvSpPr>
        <xdr:cNvPr id="516" name="テキスト ボックス 515"/>
        <xdr:cNvSpPr txBox="1"/>
      </xdr:nvSpPr>
      <xdr:spPr>
        <a:xfrm>
          <a:off x="14357428" y="62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110576</xdr:rowOff>
    </xdr:from>
    <xdr:to>
      <xdr:col>71</xdr:col>
      <xdr:colOff>177800</xdr:colOff>
      <xdr:row>38</xdr:row>
      <xdr:rowOff>132751</xdr:rowOff>
    </xdr:to>
    <xdr:cxnSp macro="">
      <xdr:nvCxnSpPr>
        <xdr:cNvPr id="517" name="直線コネクタ 516"/>
        <xdr:cNvCxnSpPr/>
      </xdr:nvCxnSpPr>
      <xdr:spPr>
        <a:xfrm flipV="1">
          <a:off x="12814300" y="6625676"/>
          <a:ext cx="889000" cy="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75047</xdr:rowOff>
    </xdr:from>
    <xdr:to>
      <xdr:col>72</xdr:col>
      <xdr:colOff>38100</xdr:colOff>
      <xdr:row>39</xdr:row>
      <xdr:rowOff>5197</xdr:rowOff>
    </xdr:to>
    <xdr:sp macro="" textlink="">
      <xdr:nvSpPr>
        <xdr:cNvPr id="518" name="フローチャート: 判断 517"/>
        <xdr:cNvSpPr/>
      </xdr:nvSpPr>
      <xdr:spPr>
        <a:xfrm>
          <a:off x="13652500" y="659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167774</xdr:rowOff>
    </xdr:from>
    <xdr:ext cx="378565" cy="259045"/>
    <xdr:sp macro="" textlink="">
      <xdr:nvSpPr>
        <xdr:cNvPr id="519" name="テキスト ボックス 518"/>
        <xdr:cNvSpPr txBox="1"/>
      </xdr:nvSpPr>
      <xdr:spPr>
        <a:xfrm>
          <a:off x="13514017" y="6682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85608</xdr:rowOff>
    </xdr:from>
    <xdr:to>
      <xdr:col>67</xdr:col>
      <xdr:colOff>101600</xdr:colOff>
      <xdr:row>39</xdr:row>
      <xdr:rowOff>15758</xdr:rowOff>
    </xdr:to>
    <xdr:sp macro="" textlink="">
      <xdr:nvSpPr>
        <xdr:cNvPr id="520" name="フローチャート: 判断 519"/>
        <xdr:cNvSpPr/>
      </xdr:nvSpPr>
      <xdr:spPr>
        <a:xfrm>
          <a:off x="12763500" y="66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6885</xdr:rowOff>
    </xdr:from>
    <xdr:ext cx="313932" cy="259045"/>
    <xdr:sp macro="" textlink="">
      <xdr:nvSpPr>
        <xdr:cNvPr id="521" name="テキスト ボックス 520"/>
        <xdr:cNvSpPr txBox="1"/>
      </xdr:nvSpPr>
      <xdr:spPr>
        <a:xfrm>
          <a:off x="12657333" y="66934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7" name="楕円 52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8"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83048</xdr:rowOff>
    </xdr:from>
    <xdr:to>
      <xdr:col>81</xdr:col>
      <xdr:colOff>101600</xdr:colOff>
      <xdr:row>39</xdr:row>
      <xdr:rowOff>13198</xdr:rowOff>
    </xdr:to>
    <xdr:sp macro="" textlink="">
      <xdr:nvSpPr>
        <xdr:cNvPr id="529" name="楕円 528"/>
        <xdr:cNvSpPr/>
      </xdr:nvSpPr>
      <xdr:spPr>
        <a:xfrm>
          <a:off x="15430500" y="659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4325</xdr:rowOff>
    </xdr:from>
    <xdr:ext cx="378565" cy="259045"/>
    <xdr:sp macro="" textlink="">
      <xdr:nvSpPr>
        <xdr:cNvPr id="530" name="テキスト ボックス 529"/>
        <xdr:cNvSpPr txBox="1"/>
      </xdr:nvSpPr>
      <xdr:spPr>
        <a:xfrm>
          <a:off x="15292017" y="6690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80899</xdr:rowOff>
    </xdr:from>
    <xdr:to>
      <xdr:col>76</xdr:col>
      <xdr:colOff>165100</xdr:colOff>
      <xdr:row>39</xdr:row>
      <xdr:rowOff>11049</xdr:rowOff>
    </xdr:to>
    <xdr:sp macro="" textlink="">
      <xdr:nvSpPr>
        <xdr:cNvPr id="531" name="楕円 530"/>
        <xdr:cNvSpPr/>
      </xdr:nvSpPr>
      <xdr:spPr>
        <a:xfrm>
          <a:off x="14541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2176</xdr:rowOff>
    </xdr:from>
    <xdr:ext cx="378565" cy="259045"/>
    <xdr:sp macro="" textlink="">
      <xdr:nvSpPr>
        <xdr:cNvPr id="532" name="テキスト ボックス 531"/>
        <xdr:cNvSpPr txBox="1"/>
      </xdr:nvSpPr>
      <xdr:spPr>
        <a:xfrm>
          <a:off x="14403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59776</xdr:rowOff>
    </xdr:from>
    <xdr:to>
      <xdr:col>72</xdr:col>
      <xdr:colOff>38100</xdr:colOff>
      <xdr:row>38</xdr:row>
      <xdr:rowOff>161376</xdr:rowOff>
    </xdr:to>
    <xdr:sp macro="" textlink="">
      <xdr:nvSpPr>
        <xdr:cNvPr id="533" name="楕円 532"/>
        <xdr:cNvSpPr/>
      </xdr:nvSpPr>
      <xdr:spPr>
        <a:xfrm>
          <a:off x="13652500" y="657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6453</xdr:rowOff>
    </xdr:from>
    <xdr:ext cx="378565" cy="259045"/>
    <xdr:sp macro="" textlink="">
      <xdr:nvSpPr>
        <xdr:cNvPr id="534" name="テキスト ボックス 533"/>
        <xdr:cNvSpPr txBox="1"/>
      </xdr:nvSpPr>
      <xdr:spPr>
        <a:xfrm>
          <a:off x="13514017" y="6350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81951</xdr:rowOff>
    </xdr:from>
    <xdr:to>
      <xdr:col>67</xdr:col>
      <xdr:colOff>101600</xdr:colOff>
      <xdr:row>39</xdr:row>
      <xdr:rowOff>12101</xdr:rowOff>
    </xdr:to>
    <xdr:sp macro="" textlink="">
      <xdr:nvSpPr>
        <xdr:cNvPr id="535" name="楕円 534"/>
        <xdr:cNvSpPr/>
      </xdr:nvSpPr>
      <xdr:spPr>
        <a:xfrm>
          <a:off x="12763500" y="659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28627</xdr:rowOff>
    </xdr:from>
    <xdr:ext cx="378565" cy="259045"/>
    <xdr:sp macro="" textlink="">
      <xdr:nvSpPr>
        <xdr:cNvPr id="536" name="テキスト ボックス 535"/>
        <xdr:cNvSpPr txBox="1"/>
      </xdr:nvSpPr>
      <xdr:spPr>
        <a:xfrm>
          <a:off x="12625017" y="6372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6" name="テキスト ボックス 59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8" name="テキスト ボックス 597"/>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0" name="テキスト ボックス 59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2" name="テキスト ボックス 60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4" name="テキスト ボックス 60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141574</xdr:rowOff>
    </xdr:from>
    <xdr:to>
      <xdr:col>85</xdr:col>
      <xdr:colOff>126364</xdr:colOff>
      <xdr:row>79</xdr:row>
      <xdr:rowOff>82184</xdr:rowOff>
    </xdr:to>
    <xdr:cxnSp macro="">
      <xdr:nvCxnSpPr>
        <xdr:cNvPr id="608" name="直線コネクタ 607"/>
        <xdr:cNvCxnSpPr/>
      </xdr:nvCxnSpPr>
      <xdr:spPr>
        <a:xfrm flipV="1">
          <a:off x="16317595" y="12314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86011</xdr:rowOff>
    </xdr:from>
    <xdr:ext cx="534377" cy="259045"/>
    <xdr:sp macro="" textlink="">
      <xdr:nvSpPr>
        <xdr:cNvPr id="609" name="公債費最小値テキスト"/>
        <xdr:cNvSpPr txBox="1"/>
      </xdr:nvSpPr>
      <xdr:spPr>
        <a:xfrm>
          <a:off x="16370300" y="136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82184</xdr:rowOff>
    </xdr:from>
    <xdr:to>
      <xdr:col>86</xdr:col>
      <xdr:colOff>25400</xdr:colOff>
      <xdr:row>79</xdr:row>
      <xdr:rowOff>82184</xdr:rowOff>
    </xdr:to>
    <xdr:cxnSp macro="">
      <xdr:nvCxnSpPr>
        <xdr:cNvPr id="610" name="直線コネクタ 609"/>
        <xdr:cNvCxnSpPr/>
      </xdr:nvCxnSpPr>
      <xdr:spPr>
        <a:xfrm>
          <a:off x="16230600" y="136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88251</xdr:rowOff>
    </xdr:from>
    <xdr:ext cx="534377" cy="259045"/>
    <xdr:sp macro="" textlink="">
      <xdr:nvSpPr>
        <xdr:cNvPr id="611" name="公債費最大値テキスト"/>
        <xdr:cNvSpPr txBox="1"/>
      </xdr:nvSpPr>
      <xdr:spPr>
        <a:xfrm>
          <a:off x="16370300" y="1208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141574</xdr:rowOff>
    </xdr:from>
    <xdr:to>
      <xdr:col>86</xdr:col>
      <xdr:colOff>25400</xdr:colOff>
      <xdr:row>71</xdr:row>
      <xdr:rowOff>141574</xdr:rowOff>
    </xdr:to>
    <xdr:cxnSp macro="">
      <xdr:nvCxnSpPr>
        <xdr:cNvPr id="612" name="直線コネクタ 611"/>
        <xdr:cNvCxnSpPr/>
      </xdr:nvCxnSpPr>
      <xdr:spPr>
        <a:xfrm>
          <a:off x="16230600" y="1231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154902</xdr:rowOff>
    </xdr:from>
    <xdr:to>
      <xdr:col>85</xdr:col>
      <xdr:colOff>127000</xdr:colOff>
      <xdr:row>76</xdr:row>
      <xdr:rowOff>165418</xdr:rowOff>
    </xdr:to>
    <xdr:cxnSp macro="">
      <xdr:nvCxnSpPr>
        <xdr:cNvPr id="613" name="直線コネクタ 612"/>
        <xdr:cNvCxnSpPr/>
      </xdr:nvCxnSpPr>
      <xdr:spPr>
        <a:xfrm>
          <a:off x="15481300" y="13185102"/>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79053</xdr:rowOff>
    </xdr:from>
    <xdr:ext cx="534377" cy="259045"/>
    <xdr:sp macro="" textlink="">
      <xdr:nvSpPr>
        <xdr:cNvPr id="614" name="公債費平均値テキスト"/>
        <xdr:cNvSpPr txBox="1"/>
      </xdr:nvSpPr>
      <xdr:spPr>
        <a:xfrm>
          <a:off x="16370300" y="13280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100626</xdr:rowOff>
    </xdr:from>
    <xdr:to>
      <xdr:col>85</xdr:col>
      <xdr:colOff>177800</xdr:colOff>
      <xdr:row>78</xdr:row>
      <xdr:rowOff>30776</xdr:rowOff>
    </xdr:to>
    <xdr:sp macro="" textlink="">
      <xdr:nvSpPr>
        <xdr:cNvPr id="615" name="フローチャート: 判断 614"/>
        <xdr:cNvSpPr/>
      </xdr:nvSpPr>
      <xdr:spPr>
        <a:xfrm>
          <a:off x="162687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49837</xdr:rowOff>
    </xdr:from>
    <xdr:to>
      <xdr:col>81</xdr:col>
      <xdr:colOff>50800</xdr:colOff>
      <xdr:row>76</xdr:row>
      <xdr:rowOff>154902</xdr:rowOff>
    </xdr:to>
    <xdr:cxnSp macro="">
      <xdr:nvCxnSpPr>
        <xdr:cNvPr id="616" name="直線コネクタ 615"/>
        <xdr:cNvCxnSpPr/>
      </xdr:nvCxnSpPr>
      <xdr:spPr>
        <a:xfrm>
          <a:off x="14592300" y="13080037"/>
          <a:ext cx="889000" cy="10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101564</xdr:rowOff>
    </xdr:from>
    <xdr:to>
      <xdr:col>81</xdr:col>
      <xdr:colOff>101600</xdr:colOff>
      <xdr:row>78</xdr:row>
      <xdr:rowOff>31714</xdr:rowOff>
    </xdr:to>
    <xdr:sp macro="" textlink="">
      <xdr:nvSpPr>
        <xdr:cNvPr id="617" name="フローチャート: 判断 616"/>
        <xdr:cNvSpPr/>
      </xdr:nvSpPr>
      <xdr:spPr>
        <a:xfrm>
          <a:off x="15430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22841</xdr:rowOff>
    </xdr:from>
    <xdr:ext cx="534377" cy="259045"/>
    <xdr:sp macro="" textlink="">
      <xdr:nvSpPr>
        <xdr:cNvPr id="618" name="テキスト ボックス 617"/>
        <xdr:cNvSpPr txBox="1"/>
      </xdr:nvSpPr>
      <xdr:spPr>
        <a:xfrm>
          <a:off x="15214111" y="133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8324</xdr:rowOff>
    </xdr:from>
    <xdr:to>
      <xdr:col>76</xdr:col>
      <xdr:colOff>114300</xdr:colOff>
      <xdr:row>76</xdr:row>
      <xdr:rowOff>49837</xdr:rowOff>
    </xdr:to>
    <xdr:cxnSp macro="">
      <xdr:nvCxnSpPr>
        <xdr:cNvPr id="619" name="直線コネクタ 618"/>
        <xdr:cNvCxnSpPr/>
      </xdr:nvCxnSpPr>
      <xdr:spPr>
        <a:xfrm>
          <a:off x="13703300" y="13038524"/>
          <a:ext cx="889000" cy="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64852</xdr:rowOff>
    </xdr:from>
    <xdr:to>
      <xdr:col>76</xdr:col>
      <xdr:colOff>165100</xdr:colOff>
      <xdr:row>77</xdr:row>
      <xdr:rowOff>166452</xdr:rowOff>
    </xdr:to>
    <xdr:sp macro="" textlink="">
      <xdr:nvSpPr>
        <xdr:cNvPr id="620" name="フローチャート: 判断 619"/>
        <xdr:cNvSpPr/>
      </xdr:nvSpPr>
      <xdr:spPr>
        <a:xfrm>
          <a:off x="14541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157579</xdr:rowOff>
    </xdr:from>
    <xdr:ext cx="534377" cy="259045"/>
    <xdr:sp macro="" textlink="">
      <xdr:nvSpPr>
        <xdr:cNvPr id="621" name="テキスト ボックス 620"/>
        <xdr:cNvSpPr txBox="1"/>
      </xdr:nvSpPr>
      <xdr:spPr>
        <a:xfrm>
          <a:off x="14325111" y="133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90528</xdr:rowOff>
    </xdr:from>
    <xdr:to>
      <xdr:col>71</xdr:col>
      <xdr:colOff>177800</xdr:colOff>
      <xdr:row>76</xdr:row>
      <xdr:rowOff>8324</xdr:rowOff>
    </xdr:to>
    <xdr:cxnSp macro="">
      <xdr:nvCxnSpPr>
        <xdr:cNvPr id="622" name="直線コネクタ 621"/>
        <xdr:cNvCxnSpPr/>
      </xdr:nvCxnSpPr>
      <xdr:spPr>
        <a:xfrm>
          <a:off x="12814300" y="12949278"/>
          <a:ext cx="889000" cy="8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124927</xdr:rowOff>
    </xdr:from>
    <xdr:to>
      <xdr:col>72</xdr:col>
      <xdr:colOff>38100</xdr:colOff>
      <xdr:row>77</xdr:row>
      <xdr:rowOff>55077</xdr:rowOff>
    </xdr:to>
    <xdr:sp macro="" textlink="">
      <xdr:nvSpPr>
        <xdr:cNvPr id="623" name="フローチャート: 判断 622"/>
        <xdr:cNvSpPr/>
      </xdr:nvSpPr>
      <xdr:spPr>
        <a:xfrm>
          <a:off x="13652500" y="1315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46204</xdr:rowOff>
    </xdr:from>
    <xdr:ext cx="534377" cy="259045"/>
    <xdr:sp macro="" textlink="">
      <xdr:nvSpPr>
        <xdr:cNvPr id="624" name="テキスト ボックス 623"/>
        <xdr:cNvSpPr txBox="1"/>
      </xdr:nvSpPr>
      <xdr:spPr>
        <a:xfrm>
          <a:off x="13436111" y="1324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86111</xdr:rowOff>
    </xdr:from>
    <xdr:to>
      <xdr:col>67</xdr:col>
      <xdr:colOff>101600</xdr:colOff>
      <xdr:row>77</xdr:row>
      <xdr:rowOff>16261</xdr:rowOff>
    </xdr:to>
    <xdr:sp macro="" textlink="">
      <xdr:nvSpPr>
        <xdr:cNvPr id="625" name="フローチャート: 判断 624"/>
        <xdr:cNvSpPr/>
      </xdr:nvSpPr>
      <xdr:spPr>
        <a:xfrm>
          <a:off x="12763500" y="1311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7388</xdr:rowOff>
    </xdr:from>
    <xdr:ext cx="534377" cy="259045"/>
    <xdr:sp macro="" textlink="">
      <xdr:nvSpPr>
        <xdr:cNvPr id="626" name="テキスト ボックス 625"/>
        <xdr:cNvSpPr txBox="1"/>
      </xdr:nvSpPr>
      <xdr:spPr>
        <a:xfrm>
          <a:off x="12547111" y="132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114618</xdr:rowOff>
    </xdr:from>
    <xdr:to>
      <xdr:col>85</xdr:col>
      <xdr:colOff>177800</xdr:colOff>
      <xdr:row>77</xdr:row>
      <xdr:rowOff>44768</xdr:rowOff>
    </xdr:to>
    <xdr:sp macro="" textlink="">
      <xdr:nvSpPr>
        <xdr:cNvPr id="632" name="楕円 631"/>
        <xdr:cNvSpPr/>
      </xdr:nvSpPr>
      <xdr:spPr>
        <a:xfrm>
          <a:off x="16268700" y="131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137495</xdr:rowOff>
    </xdr:from>
    <xdr:ext cx="534377" cy="259045"/>
    <xdr:sp macro="" textlink="">
      <xdr:nvSpPr>
        <xdr:cNvPr id="633" name="公債費該当値テキスト"/>
        <xdr:cNvSpPr txBox="1"/>
      </xdr:nvSpPr>
      <xdr:spPr>
        <a:xfrm>
          <a:off x="16370300" y="129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104102</xdr:rowOff>
    </xdr:from>
    <xdr:to>
      <xdr:col>81</xdr:col>
      <xdr:colOff>101600</xdr:colOff>
      <xdr:row>77</xdr:row>
      <xdr:rowOff>34252</xdr:rowOff>
    </xdr:to>
    <xdr:sp macro="" textlink="">
      <xdr:nvSpPr>
        <xdr:cNvPr id="634" name="楕円 633"/>
        <xdr:cNvSpPr/>
      </xdr:nvSpPr>
      <xdr:spPr>
        <a:xfrm>
          <a:off x="15430500" y="13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50779</xdr:rowOff>
    </xdr:from>
    <xdr:ext cx="534377" cy="259045"/>
    <xdr:sp macro="" textlink="">
      <xdr:nvSpPr>
        <xdr:cNvPr id="635" name="テキスト ボックス 634"/>
        <xdr:cNvSpPr txBox="1"/>
      </xdr:nvSpPr>
      <xdr:spPr>
        <a:xfrm>
          <a:off x="15214111" y="1290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170487</xdr:rowOff>
    </xdr:from>
    <xdr:to>
      <xdr:col>76</xdr:col>
      <xdr:colOff>165100</xdr:colOff>
      <xdr:row>76</xdr:row>
      <xdr:rowOff>100637</xdr:rowOff>
    </xdr:to>
    <xdr:sp macro="" textlink="">
      <xdr:nvSpPr>
        <xdr:cNvPr id="636" name="楕円 635"/>
        <xdr:cNvSpPr/>
      </xdr:nvSpPr>
      <xdr:spPr>
        <a:xfrm>
          <a:off x="14541500" y="1302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117164</xdr:rowOff>
    </xdr:from>
    <xdr:ext cx="534377" cy="259045"/>
    <xdr:sp macro="" textlink="">
      <xdr:nvSpPr>
        <xdr:cNvPr id="637" name="テキスト ボックス 636"/>
        <xdr:cNvSpPr txBox="1"/>
      </xdr:nvSpPr>
      <xdr:spPr>
        <a:xfrm>
          <a:off x="14325111" y="1280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128974</xdr:rowOff>
    </xdr:from>
    <xdr:to>
      <xdr:col>72</xdr:col>
      <xdr:colOff>38100</xdr:colOff>
      <xdr:row>76</xdr:row>
      <xdr:rowOff>59124</xdr:rowOff>
    </xdr:to>
    <xdr:sp macro="" textlink="">
      <xdr:nvSpPr>
        <xdr:cNvPr id="638" name="楕円 637"/>
        <xdr:cNvSpPr/>
      </xdr:nvSpPr>
      <xdr:spPr>
        <a:xfrm>
          <a:off x="13652500" y="129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75651</xdr:rowOff>
    </xdr:from>
    <xdr:ext cx="534377" cy="259045"/>
    <xdr:sp macro="" textlink="">
      <xdr:nvSpPr>
        <xdr:cNvPr id="639" name="テキスト ボックス 638"/>
        <xdr:cNvSpPr txBox="1"/>
      </xdr:nvSpPr>
      <xdr:spPr>
        <a:xfrm>
          <a:off x="13436111" y="1276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39728</xdr:rowOff>
    </xdr:from>
    <xdr:to>
      <xdr:col>67</xdr:col>
      <xdr:colOff>101600</xdr:colOff>
      <xdr:row>75</xdr:row>
      <xdr:rowOff>141328</xdr:rowOff>
    </xdr:to>
    <xdr:sp macro="" textlink="">
      <xdr:nvSpPr>
        <xdr:cNvPr id="640" name="楕円 639"/>
        <xdr:cNvSpPr/>
      </xdr:nvSpPr>
      <xdr:spPr>
        <a:xfrm>
          <a:off x="12763500" y="128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157855</xdr:rowOff>
    </xdr:from>
    <xdr:ext cx="534377" cy="259045"/>
    <xdr:sp macro="" textlink="">
      <xdr:nvSpPr>
        <xdr:cNvPr id="641" name="テキスト ボックス 640"/>
        <xdr:cNvSpPr txBox="1"/>
      </xdr:nvSpPr>
      <xdr:spPr>
        <a:xfrm>
          <a:off x="12547111" y="1267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5" name="テキスト ボックス 65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7" name="テキスト ボックス 65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9" name="テキスト ボックス 65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1" name="テキスト ボックス 66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3" name="テキスト ボックス 662"/>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36700</xdr:rowOff>
    </xdr:from>
    <xdr:to>
      <xdr:col>85</xdr:col>
      <xdr:colOff>126364</xdr:colOff>
      <xdr:row>99</xdr:row>
      <xdr:rowOff>97115</xdr:rowOff>
    </xdr:to>
    <xdr:cxnSp macro="">
      <xdr:nvCxnSpPr>
        <xdr:cNvPr id="667" name="直線コネクタ 666"/>
        <xdr:cNvCxnSpPr/>
      </xdr:nvCxnSpPr>
      <xdr:spPr>
        <a:xfrm flipV="1">
          <a:off x="16317595" y="15467200"/>
          <a:ext cx="1269"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100942</xdr:rowOff>
    </xdr:from>
    <xdr:ext cx="313932" cy="259045"/>
    <xdr:sp macro="" textlink="">
      <xdr:nvSpPr>
        <xdr:cNvPr id="668" name="積立金最小値テキスト"/>
        <xdr:cNvSpPr txBox="1"/>
      </xdr:nvSpPr>
      <xdr:spPr>
        <a:xfrm>
          <a:off x="16370300" y="17074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97115</xdr:rowOff>
    </xdr:from>
    <xdr:to>
      <xdr:col>86</xdr:col>
      <xdr:colOff>25400</xdr:colOff>
      <xdr:row>99</xdr:row>
      <xdr:rowOff>97115</xdr:rowOff>
    </xdr:to>
    <xdr:cxnSp macro="">
      <xdr:nvCxnSpPr>
        <xdr:cNvPr id="669" name="直線コネクタ 668"/>
        <xdr:cNvCxnSpPr/>
      </xdr:nvCxnSpPr>
      <xdr:spPr>
        <a:xfrm>
          <a:off x="16230600" y="17070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154827</xdr:rowOff>
    </xdr:from>
    <xdr:ext cx="534377" cy="259045"/>
    <xdr:sp macro="" textlink="">
      <xdr:nvSpPr>
        <xdr:cNvPr id="670" name="積立金最大値テキスト"/>
        <xdr:cNvSpPr txBox="1"/>
      </xdr:nvSpPr>
      <xdr:spPr>
        <a:xfrm>
          <a:off x="16370300" y="152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36700</xdr:rowOff>
    </xdr:from>
    <xdr:to>
      <xdr:col>86</xdr:col>
      <xdr:colOff>25400</xdr:colOff>
      <xdr:row>90</xdr:row>
      <xdr:rowOff>36700</xdr:rowOff>
    </xdr:to>
    <xdr:cxnSp macro="">
      <xdr:nvCxnSpPr>
        <xdr:cNvPr id="671" name="直線コネクタ 670"/>
        <xdr:cNvCxnSpPr/>
      </xdr:nvCxnSpPr>
      <xdr:spPr>
        <a:xfrm>
          <a:off x="16230600" y="1546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66418</xdr:rowOff>
    </xdr:from>
    <xdr:to>
      <xdr:col>85</xdr:col>
      <xdr:colOff>127000</xdr:colOff>
      <xdr:row>99</xdr:row>
      <xdr:rowOff>18019</xdr:rowOff>
    </xdr:to>
    <xdr:cxnSp macro="">
      <xdr:nvCxnSpPr>
        <xdr:cNvPr id="672" name="直線コネクタ 671"/>
        <xdr:cNvCxnSpPr/>
      </xdr:nvCxnSpPr>
      <xdr:spPr>
        <a:xfrm flipV="1">
          <a:off x="15481300" y="16868518"/>
          <a:ext cx="838200" cy="1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125069</xdr:rowOff>
    </xdr:from>
    <xdr:ext cx="469744" cy="259045"/>
    <xdr:sp macro="" textlink="">
      <xdr:nvSpPr>
        <xdr:cNvPr id="673" name="積立金平均値テキスト"/>
        <xdr:cNvSpPr txBox="1"/>
      </xdr:nvSpPr>
      <xdr:spPr>
        <a:xfrm>
          <a:off x="16370300" y="1658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102192</xdr:rowOff>
    </xdr:from>
    <xdr:to>
      <xdr:col>85</xdr:col>
      <xdr:colOff>177800</xdr:colOff>
      <xdr:row>98</xdr:row>
      <xdr:rowOff>32342</xdr:rowOff>
    </xdr:to>
    <xdr:sp macro="" textlink="">
      <xdr:nvSpPr>
        <xdr:cNvPr id="674" name="フローチャート: 判断 673"/>
        <xdr:cNvSpPr/>
      </xdr:nvSpPr>
      <xdr:spPr>
        <a:xfrm>
          <a:off x="16268700" y="1673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120824</xdr:rowOff>
    </xdr:from>
    <xdr:to>
      <xdr:col>81</xdr:col>
      <xdr:colOff>50800</xdr:colOff>
      <xdr:row>99</xdr:row>
      <xdr:rowOff>18019</xdr:rowOff>
    </xdr:to>
    <xdr:cxnSp macro="">
      <xdr:nvCxnSpPr>
        <xdr:cNvPr id="675" name="直線コネクタ 674"/>
        <xdr:cNvCxnSpPr/>
      </xdr:nvCxnSpPr>
      <xdr:spPr>
        <a:xfrm>
          <a:off x="14592300" y="16580024"/>
          <a:ext cx="889000" cy="4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150981</xdr:rowOff>
    </xdr:from>
    <xdr:to>
      <xdr:col>81</xdr:col>
      <xdr:colOff>101600</xdr:colOff>
      <xdr:row>98</xdr:row>
      <xdr:rowOff>81131</xdr:rowOff>
    </xdr:to>
    <xdr:sp macro="" textlink="">
      <xdr:nvSpPr>
        <xdr:cNvPr id="676" name="フローチャート: 判断 675"/>
        <xdr:cNvSpPr/>
      </xdr:nvSpPr>
      <xdr:spPr>
        <a:xfrm>
          <a:off x="15430500" y="1678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97658</xdr:rowOff>
    </xdr:from>
    <xdr:ext cx="469744" cy="259045"/>
    <xdr:sp macro="" textlink="">
      <xdr:nvSpPr>
        <xdr:cNvPr id="677" name="テキスト ボックス 676"/>
        <xdr:cNvSpPr txBox="1"/>
      </xdr:nvSpPr>
      <xdr:spPr>
        <a:xfrm>
          <a:off x="15246428" y="1655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120824</xdr:rowOff>
    </xdr:from>
    <xdr:to>
      <xdr:col>76</xdr:col>
      <xdr:colOff>114300</xdr:colOff>
      <xdr:row>99</xdr:row>
      <xdr:rowOff>52701</xdr:rowOff>
    </xdr:to>
    <xdr:cxnSp macro="">
      <xdr:nvCxnSpPr>
        <xdr:cNvPr id="678" name="直線コネクタ 677"/>
        <xdr:cNvCxnSpPr/>
      </xdr:nvCxnSpPr>
      <xdr:spPr>
        <a:xfrm flipV="1">
          <a:off x="13703300" y="16580024"/>
          <a:ext cx="889000" cy="44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140171</xdr:rowOff>
    </xdr:from>
    <xdr:to>
      <xdr:col>76</xdr:col>
      <xdr:colOff>165100</xdr:colOff>
      <xdr:row>98</xdr:row>
      <xdr:rowOff>70321</xdr:rowOff>
    </xdr:to>
    <xdr:sp macro="" textlink="">
      <xdr:nvSpPr>
        <xdr:cNvPr id="679" name="フローチャート: 判断 678"/>
        <xdr:cNvSpPr/>
      </xdr:nvSpPr>
      <xdr:spPr>
        <a:xfrm>
          <a:off x="14541500" y="167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61448</xdr:rowOff>
    </xdr:from>
    <xdr:ext cx="469744" cy="259045"/>
    <xdr:sp macro="" textlink="">
      <xdr:nvSpPr>
        <xdr:cNvPr id="680" name="テキスト ボックス 679"/>
        <xdr:cNvSpPr txBox="1"/>
      </xdr:nvSpPr>
      <xdr:spPr>
        <a:xfrm>
          <a:off x="14357428" y="168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27098</xdr:rowOff>
    </xdr:from>
    <xdr:to>
      <xdr:col>71</xdr:col>
      <xdr:colOff>177800</xdr:colOff>
      <xdr:row>99</xdr:row>
      <xdr:rowOff>52701</xdr:rowOff>
    </xdr:to>
    <xdr:cxnSp macro="">
      <xdr:nvCxnSpPr>
        <xdr:cNvPr id="681" name="直線コネクタ 680"/>
        <xdr:cNvCxnSpPr/>
      </xdr:nvCxnSpPr>
      <xdr:spPr>
        <a:xfrm>
          <a:off x="12814300" y="17000648"/>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127729</xdr:rowOff>
    </xdr:from>
    <xdr:to>
      <xdr:col>72</xdr:col>
      <xdr:colOff>38100</xdr:colOff>
      <xdr:row>99</xdr:row>
      <xdr:rowOff>57879</xdr:rowOff>
    </xdr:to>
    <xdr:sp macro="" textlink="">
      <xdr:nvSpPr>
        <xdr:cNvPr id="682" name="フローチャート: 判断 681"/>
        <xdr:cNvSpPr/>
      </xdr:nvSpPr>
      <xdr:spPr>
        <a:xfrm>
          <a:off x="13652500" y="169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74406</xdr:rowOff>
    </xdr:from>
    <xdr:ext cx="469744" cy="259045"/>
    <xdr:sp macro="" textlink="">
      <xdr:nvSpPr>
        <xdr:cNvPr id="683" name="テキスト ボックス 682"/>
        <xdr:cNvSpPr txBox="1"/>
      </xdr:nvSpPr>
      <xdr:spPr>
        <a:xfrm>
          <a:off x="13468428" y="1670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127141</xdr:rowOff>
    </xdr:from>
    <xdr:to>
      <xdr:col>67</xdr:col>
      <xdr:colOff>101600</xdr:colOff>
      <xdr:row>98</xdr:row>
      <xdr:rowOff>57291</xdr:rowOff>
    </xdr:to>
    <xdr:sp macro="" textlink="">
      <xdr:nvSpPr>
        <xdr:cNvPr id="684" name="フローチャート: 判断 683"/>
        <xdr:cNvSpPr/>
      </xdr:nvSpPr>
      <xdr:spPr>
        <a:xfrm>
          <a:off x="12763500" y="1675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73818</xdr:rowOff>
    </xdr:from>
    <xdr:ext cx="469744" cy="259045"/>
    <xdr:sp macro="" textlink="">
      <xdr:nvSpPr>
        <xdr:cNvPr id="685" name="テキスト ボックス 684"/>
        <xdr:cNvSpPr txBox="1"/>
      </xdr:nvSpPr>
      <xdr:spPr>
        <a:xfrm>
          <a:off x="12579428" y="1653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15618</xdr:rowOff>
    </xdr:from>
    <xdr:to>
      <xdr:col>85</xdr:col>
      <xdr:colOff>177800</xdr:colOff>
      <xdr:row>98</xdr:row>
      <xdr:rowOff>117218</xdr:rowOff>
    </xdr:to>
    <xdr:sp macro="" textlink="">
      <xdr:nvSpPr>
        <xdr:cNvPr id="691" name="楕円 690"/>
        <xdr:cNvSpPr/>
      </xdr:nvSpPr>
      <xdr:spPr>
        <a:xfrm>
          <a:off x="16268700" y="1681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165495</xdr:rowOff>
    </xdr:from>
    <xdr:ext cx="469744" cy="259045"/>
    <xdr:sp macro="" textlink="">
      <xdr:nvSpPr>
        <xdr:cNvPr id="692" name="積立金該当値テキスト"/>
        <xdr:cNvSpPr txBox="1"/>
      </xdr:nvSpPr>
      <xdr:spPr>
        <a:xfrm>
          <a:off x="16370300" y="1679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138669</xdr:rowOff>
    </xdr:from>
    <xdr:to>
      <xdr:col>81</xdr:col>
      <xdr:colOff>101600</xdr:colOff>
      <xdr:row>99</xdr:row>
      <xdr:rowOff>68819</xdr:rowOff>
    </xdr:to>
    <xdr:sp macro="" textlink="">
      <xdr:nvSpPr>
        <xdr:cNvPr id="693" name="楕円 692"/>
        <xdr:cNvSpPr/>
      </xdr:nvSpPr>
      <xdr:spPr>
        <a:xfrm>
          <a:off x="15430500" y="1694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59946</xdr:rowOff>
    </xdr:from>
    <xdr:ext cx="469744" cy="259045"/>
    <xdr:sp macro="" textlink="">
      <xdr:nvSpPr>
        <xdr:cNvPr id="694" name="テキスト ボックス 693"/>
        <xdr:cNvSpPr txBox="1"/>
      </xdr:nvSpPr>
      <xdr:spPr>
        <a:xfrm>
          <a:off x="15246428" y="1703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70024</xdr:rowOff>
    </xdr:from>
    <xdr:to>
      <xdr:col>76</xdr:col>
      <xdr:colOff>165100</xdr:colOff>
      <xdr:row>97</xdr:row>
      <xdr:rowOff>174</xdr:rowOff>
    </xdr:to>
    <xdr:sp macro="" textlink="">
      <xdr:nvSpPr>
        <xdr:cNvPr id="695" name="楕円 694"/>
        <xdr:cNvSpPr/>
      </xdr:nvSpPr>
      <xdr:spPr>
        <a:xfrm>
          <a:off x="14541500" y="165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16701</xdr:rowOff>
    </xdr:from>
    <xdr:ext cx="534377" cy="259045"/>
    <xdr:sp macro="" textlink="">
      <xdr:nvSpPr>
        <xdr:cNvPr id="696" name="テキスト ボックス 695"/>
        <xdr:cNvSpPr txBox="1"/>
      </xdr:nvSpPr>
      <xdr:spPr>
        <a:xfrm>
          <a:off x="14325111" y="1630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1901</xdr:rowOff>
    </xdr:from>
    <xdr:to>
      <xdr:col>72</xdr:col>
      <xdr:colOff>38100</xdr:colOff>
      <xdr:row>99</xdr:row>
      <xdr:rowOff>103501</xdr:rowOff>
    </xdr:to>
    <xdr:sp macro="" textlink="">
      <xdr:nvSpPr>
        <xdr:cNvPr id="697" name="楕円 696"/>
        <xdr:cNvSpPr/>
      </xdr:nvSpPr>
      <xdr:spPr>
        <a:xfrm>
          <a:off x="13652500" y="1697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94628</xdr:rowOff>
    </xdr:from>
    <xdr:ext cx="469744" cy="259045"/>
    <xdr:sp macro="" textlink="">
      <xdr:nvSpPr>
        <xdr:cNvPr id="698" name="テキスト ボックス 697"/>
        <xdr:cNvSpPr txBox="1"/>
      </xdr:nvSpPr>
      <xdr:spPr>
        <a:xfrm>
          <a:off x="13468428" y="1706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147748</xdr:rowOff>
    </xdr:from>
    <xdr:to>
      <xdr:col>67</xdr:col>
      <xdr:colOff>101600</xdr:colOff>
      <xdr:row>99</xdr:row>
      <xdr:rowOff>77898</xdr:rowOff>
    </xdr:to>
    <xdr:sp macro="" textlink="">
      <xdr:nvSpPr>
        <xdr:cNvPr id="699" name="楕円 698"/>
        <xdr:cNvSpPr/>
      </xdr:nvSpPr>
      <xdr:spPr>
        <a:xfrm>
          <a:off x="12763500" y="169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69025</xdr:rowOff>
    </xdr:from>
    <xdr:ext cx="469744" cy="259045"/>
    <xdr:sp macro="" textlink="">
      <xdr:nvSpPr>
        <xdr:cNvPr id="700" name="テキスト ボックス 699"/>
        <xdr:cNvSpPr txBox="1"/>
      </xdr:nvSpPr>
      <xdr:spPr>
        <a:xfrm>
          <a:off x="12579428" y="170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39</xdr:row>
      <xdr:rowOff>44450</xdr:rowOff>
    </xdr:to>
    <xdr:cxnSp macro="">
      <xdr:nvCxnSpPr>
        <xdr:cNvPr id="724" name="直線コネクタ 723"/>
        <xdr:cNvCxnSpPr/>
      </xdr:nvCxnSpPr>
      <xdr:spPr>
        <a:xfrm flipV="1">
          <a:off x="22159595" y="5440934"/>
          <a:ext cx="1269"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469744" cy="259045"/>
    <xdr:sp macro="" textlink="">
      <xdr:nvSpPr>
        <xdr:cNvPr id="727" name="投資及び出資金最大値テキスト"/>
        <xdr:cNvSpPr txBox="1"/>
      </xdr:nvSpPr>
      <xdr:spPr>
        <a:xfrm>
          <a:off x="22212300" y="52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28" name="直線コネクタ 727"/>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71120</xdr:rowOff>
    </xdr:from>
    <xdr:to>
      <xdr:col>116</xdr:col>
      <xdr:colOff>63500</xdr:colOff>
      <xdr:row>38</xdr:row>
      <xdr:rowOff>99695</xdr:rowOff>
    </xdr:to>
    <xdr:cxnSp macro="">
      <xdr:nvCxnSpPr>
        <xdr:cNvPr id="729" name="直線コネクタ 728"/>
        <xdr:cNvCxnSpPr/>
      </xdr:nvCxnSpPr>
      <xdr:spPr>
        <a:xfrm flipV="1">
          <a:off x="21323300" y="65862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155592</xdr:rowOff>
    </xdr:from>
    <xdr:ext cx="378565" cy="259045"/>
    <xdr:sp macro="" textlink="">
      <xdr:nvSpPr>
        <xdr:cNvPr id="730" name="投資及び出資金平均値テキスト"/>
        <xdr:cNvSpPr txBox="1"/>
      </xdr:nvSpPr>
      <xdr:spPr>
        <a:xfrm>
          <a:off x="22212300" y="63277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132715</xdr:rowOff>
    </xdr:from>
    <xdr:to>
      <xdr:col>116</xdr:col>
      <xdr:colOff>114300</xdr:colOff>
      <xdr:row>38</xdr:row>
      <xdr:rowOff>62865</xdr:rowOff>
    </xdr:to>
    <xdr:sp macro="" textlink="">
      <xdr:nvSpPr>
        <xdr:cNvPr id="731" name="フローチャート: 判断 730"/>
        <xdr:cNvSpPr/>
      </xdr:nvSpPr>
      <xdr:spPr>
        <a:xfrm>
          <a:off x="22110700" y="64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82169</xdr:rowOff>
    </xdr:from>
    <xdr:to>
      <xdr:col>111</xdr:col>
      <xdr:colOff>177800</xdr:colOff>
      <xdr:row>38</xdr:row>
      <xdr:rowOff>99695</xdr:rowOff>
    </xdr:to>
    <xdr:cxnSp macro="">
      <xdr:nvCxnSpPr>
        <xdr:cNvPr id="732" name="直線コネクタ 731"/>
        <xdr:cNvCxnSpPr/>
      </xdr:nvCxnSpPr>
      <xdr:spPr>
        <a:xfrm>
          <a:off x="20434300" y="6597269"/>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33" name="フローチャート: 判断 732"/>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83583</xdr:rowOff>
    </xdr:from>
    <xdr:ext cx="378565" cy="259045"/>
    <xdr:sp macro="" textlink="">
      <xdr:nvSpPr>
        <xdr:cNvPr id="734" name="テキスト ボックス 733"/>
        <xdr:cNvSpPr txBox="1"/>
      </xdr:nvSpPr>
      <xdr:spPr>
        <a:xfrm>
          <a:off x="21134017" y="625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82169</xdr:rowOff>
    </xdr:from>
    <xdr:to>
      <xdr:col>107</xdr:col>
      <xdr:colOff>50800</xdr:colOff>
      <xdr:row>38</xdr:row>
      <xdr:rowOff>137795</xdr:rowOff>
    </xdr:to>
    <xdr:cxnSp macro="">
      <xdr:nvCxnSpPr>
        <xdr:cNvPr id="735" name="直線コネクタ 734"/>
        <xdr:cNvCxnSpPr/>
      </xdr:nvCxnSpPr>
      <xdr:spPr>
        <a:xfrm flipV="1">
          <a:off x="19545300" y="6597269"/>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92329</xdr:rowOff>
    </xdr:from>
    <xdr:to>
      <xdr:col>107</xdr:col>
      <xdr:colOff>101600</xdr:colOff>
      <xdr:row>38</xdr:row>
      <xdr:rowOff>22479</xdr:rowOff>
    </xdr:to>
    <xdr:sp macro="" textlink="">
      <xdr:nvSpPr>
        <xdr:cNvPr id="736" name="フローチャート: 判断 735"/>
        <xdr:cNvSpPr/>
      </xdr:nvSpPr>
      <xdr:spPr>
        <a:xfrm>
          <a:off x="2038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39006</xdr:rowOff>
    </xdr:from>
    <xdr:ext cx="378565" cy="259045"/>
    <xdr:sp macro="" textlink="">
      <xdr:nvSpPr>
        <xdr:cNvPr id="737" name="テキスト ボックス 736"/>
        <xdr:cNvSpPr txBox="1"/>
      </xdr:nvSpPr>
      <xdr:spPr>
        <a:xfrm>
          <a:off x="20245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137795</xdr:rowOff>
    </xdr:from>
    <xdr:to>
      <xdr:col>102</xdr:col>
      <xdr:colOff>114300</xdr:colOff>
      <xdr:row>39</xdr:row>
      <xdr:rowOff>44450</xdr:rowOff>
    </xdr:to>
    <xdr:cxnSp macro="">
      <xdr:nvCxnSpPr>
        <xdr:cNvPr id="738" name="直線コネクタ 737"/>
        <xdr:cNvCxnSpPr/>
      </xdr:nvCxnSpPr>
      <xdr:spPr>
        <a:xfrm flipV="1">
          <a:off x="18656300" y="66528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128143</xdr:rowOff>
    </xdr:from>
    <xdr:to>
      <xdr:col>102</xdr:col>
      <xdr:colOff>165100</xdr:colOff>
      <xdr:row>39</xdr:row>
      <xdr:rowOff>58293</xdr:rowOff>
    </xdr:to>
    <xdr:sp macro="" textlink="">
      <xdr:nvSpPr>
        <xdr:cNvPr id="739" name="フローチャート: 判断 738"/>
        <xdr:cNvSpPr/>
      </xdr:nvSpPr>
      <xdr:spPr>
        <a:xfrm>
          <a:off x="19494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49420</xdr:rowOff>
    </xdr:from>
    <xdr:ext cx="313932" cy="259045"/>
    <xdr:sp macro="" textlink="">
      <xdr:nvSpPr>
        <xdr:cNvPr id="740" name="テキスト ボックス 739"/>
        <xdr:cNvSpPr txBox="1"/>
      </xdr:nvSpPr>
      <xdr:spPr>
        <a:xfrm>
          <a:off x="19388333" y="6735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1" name="フローチャート: 判断 740"/>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42" name="テキスト ボックス 74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48" name="楕円 747"/>
        <xdr:cNvSpPr/>
      </xdr:nvSpPr>
      <xdr:spPr>
        <a:xfrm>
          <a:off x="22110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170197</xdr:rowOff>
    </xdr:from>
    <xdr:ext cx="378565" cy="259045"/>
    <xdr:sp macro="" textlink="">
      <xdr:nvSpPr>
        <xdr:cNvPr id="749" name="投資及び出資金該当値テキスト"/>
        <xdr:cNvSpPr txBox="1"/>
      </xdr:nvSpPr>
      <xdr:spPr>
        <a:xfrm>
          <a:off x="22212300" y="651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48895</xdr:rowOff>
    </xdr:from>
    <xdr:to>
      <xdr:col>112</xdr:col>
      <xdr:colOff>38100</xdr:colOff>
      <xdr:row>38</xdr:row>
      <xdr:rowOff>150495</xdr:rowOff>
    </xdr:to>
    <xdr:sp macro="" textlink="">
      <xdr:nvSpPr>
        <xdr:cNvPr id="750" name="楕円 749"/>
        <xdr:cNvSpPr/>
      </xdr:nvSpPr>
      <xdr:spPr>
        <a:xfrm>
          <a:off x="212725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141622</xdr:rowOff>
    </xdr:from>
    <xdr:ext cx="378565" cy="259045"/>
    <xdr:sp macro="" textlink="">
      <xdr:nvSpPr>
        <xdr:cNvPr id="751" name="テキスト ボックス 750"/>
        <xdr:cNvSpPr txBox="1"/>
      </xdr:nvSpPr>
      <xdr:spPr>
        <a:xfrm>
          <a:off x="21134017" y="6656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31369</xdr:rowOff>
    </xdr:from>
    <xdr:to>
      <xdr:col>107</xdr:col>
      <xdr:colOff>101600</xdr:colOff>
      <xdr:row>38</xdr:row>
      <xdr:rowOff>132969</xdr:rowOff>
    </xdr:to>
    <xdr:sp macro="" textlink="">
      <xdr:nvSpPr>
        <xdr:cNvPr id="752" name="楕円 751"/>
        <xdr:cNvSpPr/>
      </xdr:nvSpPr>
      <xdr:spPr>
        <a:xfrm>
          <a:off x="203835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124096</xdr:rowOff>
    </xdr:from>
    <xdr:ext cx="378565" cy="259045"/>
    <xdr:sp macro="" textlink="">
      <xdr:nvSpPr>
        <xdr:cNvPr id="753" name="テキスト ボックス 752"/>
        <xdr:cNvSpPr txBox="1"/>
      </xdr:nvSpPr>
      <xdr:spPr>
        <a:xfrm>
          <a:off x="20245017" y="6639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86995</xdr:rowOff>
    </xdr:from>
    <xdr:to>
      <xdr:col>102</xdr:col>
      <xdr:colOff>165100</xdr:colOff>
      <xdr:row>39</xdr:row>
      <xdr:rowOff>17145</xdr:rowOff>
    </xdr:to>
    <xdr:sp macro="" textlink="">
      <xdr:nvSpPr>
        <xdr:cNvPr id="754" name="楕円 753"/>
        <xdr:cNvSpPr/>
      </xdr:nvSpPr>
      <xdr:spPr>
        <a:xfrm>
          <a:off x="19494500" y="66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33672</xdr:rowOff>
    </xdr:from>
    <xdr:ext cx="378565" cy="259045"/>
    <xdr:sp macro="" textlink="">
      <xdr:nvSpPr>
        <xdr:cNvPr id="755" name="テキスト ボックス 754"/>
        <xdr:cNvSpPr txBox="1"/>
      </xdr:nvSpPr>
      <xdr:spPr>
        <a:xfrm>
          <a:off x="19356017" y="6377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57" name="テキスト ボックス 756"/>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64399</xdr:rowOff>
    </xdr:from>
    <xdr:to>
      <xdr:col>116</xdr:col>
      <xdr:colOff>62864</xdr:colOff>
      <xdr:row>58</xdr:row>
      <xdr:rowOff>139700</xdr:rowOff>
    </xdr:to>
    <xdr:cxnSp macro="">
      <xdr:nvCxnSpPr>
        <xdr:cNvPr id="779" name="直線コネクタ 778"/>
        <xdr:cNvCxnSpPr/>
      </xdr:nvCxnSpPr>
      <xdr:spPr>
        <a:xfrm flipV="1">
          <a:off x="22159595" y="8808349"/>
          <a:ext cx="1269" cy="127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11076</xdr:rowOff>
    </xdr:from>
    <xdr:ext cx="534377" cy="259045"/>
    <xdr:sp macro="" textlink="">
      <xdr:nvSpPr>
        <xdr:cNvPr id="782" name="貸付金最大値テキスト"/>
        <xdr:cNvSpPr txBox="1"/>
      </xdr:nvSpPr>
      <xdr:spPr>
        <a:xfrm>
          <a:off x="22212300" y="85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64399</xdr:rowOff>
    </xdr:from>
    <xdr:to>
      <xdr:col>116</xdr:col>
      <xdr:colOff>152400</xdr:colOff>
      <xdr:row>51</xdr:row>
      <xdr:rowOff>64399</xdr:rowOff>
    </xdr:to>
    <xdr:cxnSp macro="">
      <xdr:nvCxnSpPr>
        <xdr:cNvPr id="783" name="直線コネクタ 782"/>
        <xdr:cNvCxnSpPr/>
      </xdr:nvCxnSpPr>
      <xdr:spPr>
        <a:xfrm>
          <a:off x="22072600" y="880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115331</xdr:rowOff>
    </xdr:from>
    <xdr:to>
      <xdr:col>116</xdr:col>
      <xdr:colOff>63500</xdr:colOff>
      <xdr:row>57</xdr:row>
      <xdr:rowOff>57221</xdr:rowOff>
    </xdr:to>
    <xdr:cxnSp macro="">
      <xdr:nvCxnSpPr>
        <xdr:cNvPr id="784" name="直線コネクタ 783"/>
        <xdr:cNvCxnSpPr/>
      </xdr:nvCxnSpPr>
      <xdr:spPr>
        <a:xfrm>
          <a:off x="21323300" y="9716531"/>
          <a:ext cx="838200" cy="11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97868</xdr:rowOff>
    </xdr:from>
    <xdr:ext cx="469744" cy="259045"/>
    <xdr:sp macro="" textlink="">
      <xdr:nvSpPr>
        <xdr:cNvPr id="785" name="貸付金平均値テキスト"/>
        <xdr:cNvSpPr txBox="1"/>
      </xdr:nvSpPr>
      <xdr:spPr>
        <a:xfrm>
          <a:off x="22212300" y="9870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119441</xdr:rowOff>
    </xdr:from>
    <xdr:to>
      <xdr:col>116</xdr:col>
      <xdr:colOff>114300</xdr:colOff>
      <xdr:row>58</xdr:row>
      <xdr:rowOff>49591</xdr:rowOff>
    </xdr:to>
    <xdr:sp macro="" textlink="">
      <xdr:nvSpPr>
        <xdr:cNvPr id="786" name="フローチャート: 判断 785"/>
        <xdr:cNvSpPr/>
      </xdr:nvSpPr>
      <xdr:spPr>
        <a:xfrm>
          <a:off x="221107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70937</xdr:rowOff>
    </xdr:from>
    <xdr:to>
      <xdr:col>111</xdr:col>
      <xdr:colOff>177800</xdr:colOff>
      <xdr:row>56</xdr:row>
      <xdr:rowOff>115331</xdr:rowOff>
    </xdr:to>
    <xdr:cxnSp macro="">
      <xdr:nvCxnSpPr>
        <xdr:cNvPr id="787" name="直線コネクタ 786"/>
        <xdr:cNvCxnSpPr/>
      </xdr:nvCxnSpPr>
      <xdr:spPr>
        <a:xfrm>
          <a:off x="20434300" y="9672137"/>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109062</xdr:rowOff>
    </xdr:from>
    <xdr:to>
      <xdr:col>112</xdr:col>
      <xdr:colOff>38100</xdr:colOff>
      <xdr:row>58</xdr:row>
      <xdr:rowOff>39212</xdr:rowOff>
    </xdr:to>
    <xdr:sp macro="" textlink="">
      <xdr:nvSpPr>
        <xdr:cNvPr id="788" name="フローチャート: 判断 787"/>
        <xdr:cNvSpPr/>
      </xdr:nvSpPr>
      <xdr:spPr>
        <a:xfrm>
          <a:off x="21272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30339</xdr:rowOff>
    </xdr:from>
    <xdr:ext cx="469744" cy="259045"/>
    <xdr:sp macro="" textlink="">
      <xdr:nvSpPr>
        <xdr:cNvPr id="789" name="テキスト ボックス 788"/>
        <xdr:cNvSpPr txBox="1"/>
      </xdr:nvSpPr>
      <xdr:spPr>
        <a:xfrm>
          <a:off x="21088428" y="99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70937</xdr:rowOff>
    </xdr:from>
    <xdr:to>
      <xdr:col>107</xdr:col>
      <xdr:colOff>50800</xdr:colOff>
      <xdr:row>56</xdr:row>
      <xdr:rowOff>147472</xdr:rowOff>
    </xdr:to>
    <xdr:cxnSp macro="">
      <xdr:nvCxnSpPr>
        <xdr:cNvPr id="790" name="直線コネクタ 789"/>
        <xdr:cNvCxnSpPr/>
      </xdr:nvCxnSpPr>
      <xdr:spPr>
        <a:xfrm flipV="1">
          <a:off x="19545300" y="9672137"/>
          <a:ext cx="8890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64485</xdr:rowOff>
    </xdr:from>
    <xdr:to>
      <xdr:col>107</xdr:col>
      <xdr:colOff>101600</xdr:colOff>
      <xdr:row>57</xdr:row>
      <xdr:rowOff>166085</xdr:rowOff>
    </xdr:to>
    <xdr:sp macro="" textlink="">
      <xdr:nvSpPr>
        <xdr:cNvPr id="791" name="フローチャート: 判断 790"/>
        <xdr:cNvSpPr/>
      </xdr:nvSpPr>
      <xdr:spPr>
        <a:xfrm>
          <a:off x="20383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157212</xdr:rowOff>
    </xdr:from>
    <xdr:ext cx="469744" cy="259045"/>
    <xdr:sp macro="" textlink="">
      <xdr:nvSpPr>
        <xdr:cNvPr id="792" name="テキスト ボックス 791"/>
        <xdr:cNvSpPr txBox="1"/>
      </xdr:nvSpPr>
      <xdr:spPr>
        <a:xfrm>
          <a:off x="20199428" y="99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64902</xdr:rowOff>
    </xdr:from>
    <xdr:to>
      <xdr:col>102</xdr:col>
      <xdr:colOff>114300</xdr:colOff>
      <xdr:row>56</xdr:row>
      <xdr:rowOff>147472</xdr:rowOff>
    </xdr:to>
    <xdr:cxnSp macro="">
      <xdr:nvCxnSpPr>
        <xdr:cNvPr id="793" name="直線コネクタ 792"/>
        <xdr:cNvCxnSpPr/>
      </xdr:nvCxnSpPr>
      <xdr:spPr>
        <a:xfrm>
          <a:off x="18656300" y="9494652"/>
          <a:ext cx="889000" cy="25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65354</xdr:rowOff>
    </xdr:from>
    <xdr:to>
      <xdr:col>102</xdr:col>
      <xdr:colOff>165100</xdr:colOff>
      <xdr:row>56</xdr:row>
      <xdr:rowOff>166954</xdr:rowOff>
    </xdr:to>
    <xdr:sp macro="" textlink="">
      <xdr:nvSpPr>
        <xdr:cNvPr id="794" name="フローチャート: 判断 793"/>
        <xdr:cNvSpPr/>
      </xdr:nvSpPr>
      <xdr:spPr>
        <a:xfrm>
          <a:off x="19494500" y="966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12031</xdr:rowOff>
    </xdr:from>
    <xdr:ext cx="469744" cy="259045"/>
    <xdr:sp macro="" textlink="">
      <xdr:nvSpPr>
        <xdr:cNvPr id="795" name="テキスト ボックス 794"/>
        <xdr:cNvSpPr txBox="1"/>
      </xdr:nvSpPr>
      <xdr:spPr>
        <a:xfrm>
          <a:off x="19310428" y="944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116972</xdr:rowOff>
    </xdr:from>
    <xdr:to>
      <xdr:col>98</xdr:col>
      <xdr:colOff>38100</xdr:colOff>
      <xdr:row>56</xdr:row>
      <xdr:rowOff>47122</xdr:rowOff>
    </xdr:to>
    <xdr:sp macro="" textlink="">
      <xdr:nvSpPr>
        <xdr:cNvPr id="796" name="フローチャート: 判断 795"/>
        <xdr:cNvSpPr/>
      </xdr:nvSpPr>
      <xdr:spPr>
        <a:xfrm>
          <a:off x="18605500" y="954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38249</xdr:rowOff>
    </xdr:from>
    <xdr:ext cx="534377" cy="259045"/>
    <xdr:sp macro="" textlink="">
      <xdr:nvSpPr>
        <xdr:cNvPr id="797" name="テキスト ボックス 796"/>
        <xdr:cNvSpPr txBox="1"/>
      </xdr:nvSpPr>
      <xdr:spPr>
        <a:xfrm>
          <a:off x="18389111" y="963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6421</xdr:rowOff>
    </xdr:from>
    <xdr:to>
      <xdr:col>116</xdr:col>
      <xdr:colOff>114300</xdr:colOff>
      <xdr:row>57</xdr:row>
      <xdr:rowOff>108021</xdr:rowOff>
    </xdr:to>
    <xdr:sp macro="" textlink="">
      <xdr:nvSpPr>
        <xdr:cNvPr id="803" name="楕円 802"/>
        <xdr:cNvSpPr/>
      </xdr:nvSpPr>
      <xdr:spPr>
        <a:xfrm>
          <a:off x="22110700" y="977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29298</xdr:rowOff>
    </xdr:from>
    <xdr:ext cx="469744" cy="259045"/>
    <xdr:sp macro="" textlink="">
      <xdr:nvSpPr>
        <xdr:cNvPr id="804" name="貸付金該当値テキスト"/>
        <xdr:cNvSpPr txBox="1"/>
      </xdr:nvSpPr>
      <xdr:spPr>
        <a:xfrm>
          <a:off x="22212300" y="963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64531</xdr:rowOff>
    </xdr:from>
    <xdr:to>
      <xdr:col>112</xdr:col>
      <xdr:colOff>38100</xdr:colOff>
      <xdr:row>56</xdr:row>
      <xdr:rowOff>166131</xdr:rowOff>
    </xdr:to>
    <xdr:sp macro="" textlink="">
      <xdr:nvSpPr>
        <xdr:cNvPr id="805" name="楕円 804"/>
        <xdr:cNvSpPr/>
      </xdr:nvSpPr>
      <xdr:spPr>
        <a:xfrm>
          <a:off x="21272500" y="966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11208</xdr:rowOff>
    </xdr:from>
    <xdr:ext cx="469744" cy="259045"/>
    <xdr:sp macro="" textlink="">
      <xdr:nvSpPr>
        <xdr:cNvPr id="806" name="テキスト ボックス 805"/>
        <xdr:cNvSpPr txBox="1"/>
      </xdr:nvSpPr>
      <xdr:spPr>
        <a:xfrm>
          <a:off x="21088428" y="944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20137</xdr:rowOff>
    </xdr:from>
    <xdr:to>
      <xdr:col>107</xdr:col>
      <xdr:colOff>101600</xdr:colOff>
      <xdr:row>56</xdr:row>
      <xdr:rowOff>121737</xdr:rowOff>
    </xdr:to>
    <xdr:sp macro="" textlink="">
      <xdr:nvSpPr>
        <xdr:cNvPr id="807" name="楕円 806"/>
        <xdr:cNvSpPr/>
      </xdr:nvSpPr>
      <xdr:spPr>
        <a:xfrm>
          <a:off x="20383500" y="962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138264</xdr:rowOff>
    </xdr:from>
    <xdr:ext cx="469744" cy="259045"/>
    <xdr:sp macro="" textlink="">
      <xdr:nvSpPr>
        <xdr:cNvPr id="808" name="テキスト ボックス 807"/>
        <xdr:cNvSpPr txBox="1"/>
      </xdr:nvSpPr>
      <xdr:spPr>
        <a:xfrm>
          <a:off x="20199428" y="939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96672</xdr:rowOff>
    </xdr:from>
    <xdr:to>
      <xdr:col>102</xdr:col>
      <xdr:colOff>165100</xdr:colOff>
      <xdr:row>57</xdr:row>
      <xdr:rowOff>26822</xdr:rowOff>
    </xdr:to>
    <xdr:sp macro="" textlink="">
      <xdr:nvSpPr>
        <xdr:cNvPr id="809" name="楕円 808"/>
        <xdr:cNvSpPr/>
      </xdr:nvSpPr>
      <xdr:spPr>
        <a:xfrm>
          <a:off x="19494500" y="96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17949</xdr:rowOff>
    </xdr:from>
    <xdr:ext cx="469744" cy="259045"/>
    <xdr:sp macro="" textlink="">
      <xdr:nvSpPr>
        <xdr:cNvPr id="810" name="テキスト ボックス 809"/>
        <xdr:cNvSpPr txBox="1"/>
      </xdr:nvSpPr>
      <xdr:spPr>
        <a:xfrm>
          <a:off x="19310428" y="979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14102</xdr:rowOff>
    </xdr:from>
    <xdr:to>
      <xdr:col>98</xdr:col>
      <xdr:colOff>38100</xdr:colOff>
      <xdr:row>55</xdr:row>
      <xdr:rowOff>115702</xdr:rowOff>
    </xdr:to>
    <xdr:sp macro="" textlink="">
      <xdr:nvSpPr>
        <xdr:cNvPr id="811" name="楕円 810"/>
        <xdr:cNvSpPr/>
      </xdr:nvSpPr>
      <xdr:spPr>
        <a:xfrm>
          <a:off x="18605500" y="94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132229</xdr:rowOff>
    </xdr:from>
    <xdr:ext cx="534377" cy="259045"/>
    <xdr:sp macro="" textlink="">
      <xdr:nvSpPr>
        <xdr:cNvPr id="812" name="テキスト ボックス 811"/>
        <xdr:cNvSpPr txBox="1"/>
      </xdr:nvSpPr>
      <xdr:spPr>
        <a:xfrm>
          <a:off x="18389111" y="92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3" name="テキスト ボックス 83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11684</xdr:rowOff>
    </xdr:from>
    <xdr:to>
      <xdr:col>116</xdr:col>
      <xdr:colOff>62864</xdr:colOff>
      <xdr:row>78</xdr:row>
      <xdr:rowOff>4415</xdr:rowOff>
    </xdr:to>
    <xdr:cxnSp macro="">
      <xdr:nvCxnSpPr>
        <xdr:cNvPr id="835" name="直線コネクタ 834"/>
        <xdr:cNvCxnSpPr/>
      </xdr:nvCxnSpPr>
      <xdr:spPr>
        <a:xfrm flipV="1">
          <a:off x="22159595" y="12184634"/>
          <a:ext cx="1269" cy="1192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8242</xdr:rowOff>
    </xdr:from>
    <xdr:ext cx="534377" cy="259045"/>
    <xdr:sp macro="" textlink="">
      <xdr:nvSpPr>
        <xdr:cNvPr id="836" name="繰出金最小値テキスト"/>
        <xdr:cNvSpPr txBox="1"/>
      </xdr:nvSpPr>
      <xdr:spPr>
        <a:xfrm>
          <a:off x="22212300" y="13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4415</xdr:rowOff>
    </xdr:from>
    <xdr:to>
      <xdr:col>116</xdr:col>
      <xdr:colOff>152400</xdr:colOff>
      <xdr:row>78</xdr:row>
      <xdr:rowOff>4415</xdr:rowOff>
    </xdr:to>
    <xdr:cxnSp macro="">
      <xdr:nvCxnSpPr>
        <xdr:cNvPr id="837" name="直線コネクタ 836"/>
        <xdr:cNvCxnSpPr/>
      </xdr:nvCxnSpPr>
      <xdr:spPr>
        <a:xfrm>
          <a:off x="22072600" y="133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129811</xdr:rowOff>
    </xdr:from>
    <xdr:ext cx="534377" cy="259045"/>
    <xdr:sp macro="" textlink="">
      <xdr:nvSpPr>
        <xdr:cNvPr id="838" name="繰出金最大値テキスト"/>
        <xdr:cNvSpPr txBox="1"/>
      </xdr:nvSpPr>
      <xdr:spPr>
        <a:xfrm>
          <a:off x="22212300" y="119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11684</xdr:rowOff>
    </xdr:from>
    <xdr:to>
      <xdr:col>116</xdr:col>
      <xdr:colOff>152400</xdr:colOff>
      <xdr:row>71</xdr:row>
      <xdr:rowOff>11684</xdr:rowOff>
    </xdr:to>
    <xdr:cxnSp macro="">
      <xdr:nvCxnSpPr>
        <xdr:cNvPr id="839" name="直線コネクタ 838"/>
        <xdr:cNvCxnSpPr/>
      </xdr:nvCxnSpPr>
      <xdr:spPr>
        <a:xfrm>
          <a:off x="22072600" y="1218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63393</xdr:rowOff>
    </xdr:from>
    <xdr:to>
      <xdr:col>116</xdr:col>
      <xdr:colOff>63500</xdr:colOff>
      <xdr:row>75</xdr:row>
      <xdr:rowOff>66777</xdr:rowOff>
    </xdr:to>
    <xdr:cxnSp macro="">
      <xdr:nvCxnSpPr>
        <xdr:cNvPr id="840" name="直線コネクタ 839"/>
        <xdr:cNvCxnSpPr/>
      </xdr:nvCxnSpPr>
      <xdr:spPr>
        <a:xfrm>
          <a:off x="21323300" y="12922143"/>
          <a:ext cx="8382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169567</xdr:rowOff>
    </xdr:from>
    <xdr:ext cx="534377" cy="259045"/>
    <xdr:sp macro="" textlink="">
      <xdr:nvSpPr>
        <xdr:cNvPr id="841" name="繰出金平均値テキスト"/>
        <xdr:cNvSpPr txBox="1"/>
      </xdr:nvSpPr>
      <xdr:spPr>
        <a:xfrm>
          <a:off x="22212300" y="1268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146690</xdr:rowOff>
    </xdr:from>
    <xdr:to>
      <xdr:col>116</xdr:col>
      <xdr:colOff>114300</xdr:colOff>
      <xdr:row>75</xdr:row>
      <xdr:rowOff>76840</xdr:rowOff>
    </xdr:to>
    <xdr:sp macro="" textlink="">
      <xdr:nvSpPr>
        <xdr:cNvPr id="842" name="フローチャート: 判断 841"/>
        <xdr:cNvSpPr/>
      </xdr:nvSpPr>
      <xdr:spPr>
        <a:xfrm>
          <a:off x="221107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11638</xdr:rowOff>
    </xdr:from>
    <xdr:to>
      <xdr:col>111</xdr:col>
      <xdr:colOff>177800</xdr:colOff>
      <xdr:row>75</xdr:row>
      <xdr:rowOff>63393</xdr:rowOff>
    </xdr:to>
    <xdr:cxnSp macro="">
      <xdr:nvCxnSpPr>
        <xdr:cNvPr id="843" name="直線コネクタ 842"/>
        <xdr:cNvCxnSpPr/>
      </xdr:nvCxnSpPr>
      <xdr:spPr>
        <a:xfrm>
          <a:off x="20434300" y="12870388"/>
          <a:ext cx="8890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138735</xdr:rowOff>
    </xdr:from>
    <xdr:to>
      <xdr:col>112</xdr:col>
      <xdr:colOff>38100</xdr:colOff>
      <xdr:row>75</xdr:row>
      <xdr:rowOff>68885</xdr:rowOff>
    </xdr:to>
    <xdr:sp macro="" textlink="">
      <xdr:nvSpPr>
        <xdr:cNvPr id="844" name="フローチャート: 判断 843"/>
        <xdr:cNvSpPr/>
      </xdr:nvSpPr>
      <xdr:spPr>
        <a:xfrm>
          <a:off x="21272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85412</xdr:rowOff>
    </xdr:from>
    <xdr:ext cx="534377" cy="259045"/>
    <xdr:sp macro="" textlink="">
      <xdr:nvSpPr>
        <xdr:cNvPr id="845" name="テキスト ボックス 844"/>
        <xdr:cNvSpPr txBox="1"/>
      </xdr:nvSpPr>
      <xdr:spPr>
        <a:xfrm>
          <a:off x="21056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11638</xdr:rowOff>
    </xdr:from>
    <xdr:to>
      <xdr:col>107</xdr:col>
      <xdr:colOff>50800</xdr:colOff>
      <xdr:row>75</xdr:row>
      <xdr:rowOff>92746</xdr:rowOff>
    </xdr:to>
    <xdr:cxnSp macro="">
      <xdr:nvCxnSpPr>
        <xdr:cNvPr id="846" name="直線コネクタ 845"/>
        <xdr:cNvCxnSpPr/>
      </xdr:nvCxnSpPr>
      <xdr:spPr>
        <a:xfrm flipV="1">
          <a:off x="19545300" y="12870388"/>
          <a:ext cx="889000" cy="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136495</xdr:rowOff>
    </xdr:from>
    <xdr:to>
      <xdr:col>107</xdr:col>
      <xdr:colOff>101600</xdr:colOff>
      <xdr:row>75</xdr:row>
      <xdr:rowOff>66645</xdr:rowOff>
    </xdr:to>
    <xdr:sp macro="" textlink="">
      <xdr:nvSpPr>
        <xdr:cNvPr id="847" name="フローチャート: 判断 846"/>
        <xdr:cNvSpPr/>
      </xdr:nvSpPr>
      <xdr:spPr>
        <a:xfrm>
          <a:off x="20383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57772</xdr:rowOff>
    </xdr:from>
    <xdr:ext cx="534377" cy="259045"/>
    <xdr:sp macro="" textlink="">
      <xdr:nvSpPr>
        <xdr:cNvPr id="848" name="テキスト ボックス 847"/>
        <xdr:cNvSpPr txBox="1"/>
      </xdr:nvSpPr>
      <xdr:spPr>
        <a:xfrm>
          <a:off x="20167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92746</xdr:rowOff>
    </xdr:from>
    <xdr:to>
      <xdr:col>102</xdr:col>
      <xdr:colOff>114300</xdr:colOff>
      <xdr:row>76</xdr:row>
      <xdr:rowOff>3271</xdr:rowOff>
    </xdr:to>
    <xdr:cxnSp macro="">
      <xdr:nvCxnSpPr>
        <xdr:cNvPr id="849" name="直線コネクタ 848"/>
        <xdr:cNvCxnSpPr/>
      </xdr:nvCxnSpPr>
      <xdr:spPr>
        <a:xfrm flipV="1">
          <a:off x="18656300" y="12951496"/>
          <a:ext cx="889000" cy="8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122916</xdr:rowOff>
    </xdr:from>
    <xdr:to>
      <xdr:col>102</xdr:col>
      <xdr:colOff>165100</xdr:colOff>
      <xdr:row>74</xdr:row>
      <xdr:rowOff>53066</xdr:rowOff>
    </xdr:to>
    <xdr:sp macro="" textlink="">
      <xdr:nvSpPr>
        <xdr:cNvPr id="850" name="フローチャート: 判断 849"/>
        <xdr:cNvSpPr/>
      </xdr:nvSpPr>
      <xdr:spPr>
        <a:xfrm>
          <a:off x="19494500" y="1263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69593</xdr:rowOff>
    </xdr:from>
    <xdr:ext cx="534377" cy="259045"/>
    <xdr:sp macro="" textlink="">
      <xdr:nvSpPr>
        <xdr:cNvPr id="851" name="テキスト ボックス 850"/>
        <xdr:cNvSpPr txBox="1"/>
      </xdr:nvSpPr>
      <xdr:spPr>
        <a:xfrm>
          <a:off x="19278111" y="124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145730</xdr:rowOff>
    </xdr:from>
    <xdr:to>
      <xdr:col>98</xdr:col>
      <xdr:colOff>38100</xdr:colOff>
      <xdr:row>74</xdr:row>
      <xdr:rowOff>75880</xdr:rowOff>
    </xdr:to>
    <xdr:sp macro="" textlink="">
      <xdr:nvSpPr>
        <xdr:cNvPr id="852" name="フローチャート: 判断 851"/>
        <xdr:cNvSpPr/>
      </xdr:nvSpPr>
      <xdr:spPr>
        <a:xfrm>
          <a:off x="18605500" y="126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92407</xdr:rowOff>
    </xdr:from>
    <xdr:ext cx="534377" cy="259045"/>
    <xdr:sp macro="" textlink="">
      <xdr:nvSpPr>
        <xdr:cNvPr id="853" name="テキスト ボックス 852"/>
        <xdr:cNvSpPr txBox="1"/>
      </xdr:nvSpPr>
      <xdr:spPr>
        <a:xfrm>
          <a:off x="18389111" y="1243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15977</xdr:rowOff>
    </xdr:from>
    <xdr:to>
      <xdr:col>116</xdr:col>
      <xdr:colOff>114300</xdr:colOff>
      <xdr:row>75</xdr:row>
      <xdr:rowOff>117577</xdr:rowOff>
    </xdr:to>
    <xdr:sp macro="" textlink="">
      <xdr:nvSpPr>
        <xdr:cNvPr id="859" name="楕円 858"/>
        <xdr:cNvSpPr/>
      </xdr:nvSpPr>
      <xdr:spPr>
        <a:xfrm>
          <a:off x="22110700" y="1287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165854</xdr:rowOff>
    </xdr:from>
    <xdr:ext cx="534377" cy="259045"/>
    <xdr:sp macro="" textlink="">
      <xdr:nvSpPr>
        <xdr:cNvPr id="860" name="繰出金該当値テキスト"/>
        <xdr:cNvSpPr txBox="1"/>
      </xdr:nvSpPr>
      <xdr:spPr>
        <a:xfrm>
          <a:off x="22212300" y="1285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12593</xdr:rowOff>
    </xdr:from>
    <xdr:to>
      <xdr:col>112</xdr:col>
      <xdr:colOff>38100</xdr:colOff>
      <xdr:row>75</xdr:row>
      <xdr:rowOff>114193</xdr:rowOff>
    </xdr:to>
    <xdr:sp macro="" textlink="">
      <xdr:nvSpPr>
        <xdr:cNvPr id="861" name="楕円 860"/>
        <xdr:cNvSpPr/>
      </xdr:nvSpPr>
      <xdr:spPr>
        <a:xfrm>
          <a:off x="21272500" y="128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105320</xdr:rowOff>
    </xdr:from>
    <xdr:ext cx="534377" cy="259045"/>
    <xdr:sp macro="" textlink="">
      <xdr:nvSpPr>
        <xdr:cNvPr id="862" name="テキスト ボックス 861"/>
        <xdr:cNvSpPr txBox="1"/>
      </xdr:nvSpPr>
      <xdr:spPr>
        <a:xfrm>
          <a:off x="21056111" y="129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132288</xdr:rowOff>
    </xdr:from>
    <xdr:to>
      <xdr:col>107</xdr:col>
      <xdr:colOff>101600</xdr:colOff>
      <xdr:row>75</xdr:row>
      <xdr:rowOff>62438</xdr:rowOff>
    </xdr:to>
    <xdr:sp macro="" textlink="">
      <xdr:nvSpPr>
        <xdr:cNvPr id="863" name="楕円 862"/>
        <xdr:cNvSpPr/>
      </xdr:nvSpPr>
      <xdr:spPr>
        <a:xfrm>
          <a:off x="20383500" y="128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78965</xdr:rowOff>
    </xdr:from>
    <xdr:ext cx="534377" cy="259045"/>
    <xdr:sp macro="" textlink="">
      <xdr:nvSpPr>
        <xdr:cNvPr id="864" name="テキスト ボックス 863"/>
        <xdr:cNvSpPr txBox="1"/>
      </xdr:nvSpPr>
      <xdr:spPr>
        <a:xfrm>
          <a:off x="20167111" y="125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41946</xdr:rowOff>
    </xdr:from>
    <xdr:to>
      <xdr:col>102</xdr:col>
      <xdr:colOff>165100</xdr:colOff>
      <xdr:row>75</xdr:row>
      <xdr:rowOff>143546</xdr:rowOff>
    </xdr:to>
    <xdr:sp macro="" textlink="">
      <xdr:nvSpPr>
        <xdr:cNvPr id="865" name="楕円 864"/>
        <xdr:cNvSpPr/>
      </xdr:nvSpPr>
      <xdr:spPr>
        <a:xfrm>
          <a:off x="19494500" y="1290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134673</xdr:rowOff>
    </xdr:from>
    <xdr:ext cx="534377" cy="259045"/>
    <xdr:sp macro="" textlink="">
      <xdr:nvSpPr>
        <xdr:cNvPr id="866" name="テキスト ボックス 865"/>
        <xdr:cNvSpPr txBox="1"/>
      </xdr:nvSpPr>
      <xdr:spPr>
        <a:xfrm>
          <a:off x="19278111" y="1299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123922</xdr:rowOff>
    </xdr:from>
    <xdr:to>
      <xdr:col>98</xdr:col>
      <xdr:colOff>38100</xdr:colOff>
      <xdr:row>76</xdr:row>
      <xdr:rowOff>54071</xdr:rowOff>
    </xdr:to>
    <xdr:sp macro="" textlink="">
      <xdr:nvSpPr>
        <xdr:cNvPr id="867" name="楕円 866"/>
        <xdr:cNvSpPr/>
      </xdr:nvSpPr>
      <xdr:spPr>
        <a:xfrm>
          <a:off x="18605500" y="12982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45198</xdr:rowOff>
    </xdr:from>
    <xdr:ext cx="534377" cy="259045"/>
    <xdr:sp macro="" textlink="">
      <xdr:nvSpPr>
        <xdr:cNvPr id="868" name="テキスト ボックス 867"/>
        <xdr:cNvSpPr txBox="1"/>
      </xdr:nvSpPr>
      <xdr:spPr>
        <a:xfrm>
          <a:off x="18389111" y="1307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複合施設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キセラ川西プラザ</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の整備等により、住民一人当たりコストが大きく増加している。今後も公共施設等総合管理計画に基づき施設の複合化・集約化に取り組むため、高い水準で推移するものと見込まれる。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減少傾向にあるが、公債費負担の平準化を図っているため、今後も一定水準の支出が見込まれる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事業による施設整備の割賦払い等により増加傾向にある。今後も</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事業の実施により増加が見込まれる。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158,873
157,602
53.44
58,445,981
58,092,549
319,869
30,410,383
67,696,994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17018</xdr:rowOff>
    </xdr:from>
    <xdr:to>
      <xdr:col>24</xdr:col>
      <xdr:colOff>62865</xdr:colOff>
      <xdr:row>39</xdr:row>
      <xdr:rowOff>49784</xdr:rowOff>
    </xdr:to>
    <xdr:cxnSp macro="">
      <xdr:nvCxnSpPr>
        <xdr:cNvPr id="56" name="直線コネクタ 55"/>
        <xdr:cNvCxnSpPr/>
      </xdr:nvCxnSpPr>
      <xdr:spPr>
        <a:xfrm flipV="1">
          <a:off x="4633595" y="5674868"/>
          <a:ext cx="1270" cy="1061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53611</xdr:rowOff>
    </xdr:from>
    <xdr:ext cx="469744" cy="259045"/>
    <xdr:sp macro="" textlink="">
      <xdr:nvSpPr>
        <xdr:cNvPr id="57" name="議会費最小値テキスト"/>
        <xdr:cNvSpPr txBox="1"/>
      </xdr:nvSpPr>
      <xdr:spPr>
        <a:xfrm>
          <a:off x="4686300" y="674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49784</xdr:rowOff>
    </xdr:from>
    <xdr:to>
      <xdr:col>24</xdr:col>
      <xdr:colOff>152400</xdr:colOff>
      <xdr:row>39</xdr:row>
      <xdr:rowOff>49784</xdr:rowOff>
    </xdr:to>
    <xdr:cxnSp macro="">
      <xdr:nvCxnSpPr>
        <xdr:cNvPr id="58" name="直線コネクタ 57"/>
        <xdr:cNvCxnSpPr/>
      </xdr:nvCxnSpPr>
      <xdr:spPr>
        <a:xfrm>
          <a:off x="4546600" y="673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135145</xdr:rowOff>
    </xdr:from>
    <xdr:ext cx="469744" cy="259045"/>
    <xdr:sp macro="" textlink="">
      <xdr:nvSpPr>
        <xdr:cNvPr id="59" name="議会費最大値テキスト"/>
        <xdr:cNvSpPr txBox="1"/>
      </xdr:nvSpPr>
      <xdr:spPr>
        <a:xfrm>
          <a:off x="4686300" y="54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33</xdr:row>
      <xdr:rowOff>17018</xdr:rowOff>
    </xdr:from>
    <xdr:to>
      <xdr:col>24</xdr:col>
      <xdr:colOff>152400</xdr:colOff>
      <xdr:row>33</xdr:row>
      <xdr:rowOff>17018</xdr:rowOff>
    </xdr:to>
    <xdr:cxnSp macro="">
      <xdr:nvCxnSpPr>
        <xdr:cNvPr id="60" name="直線コネクタ 59"/>
        <xdr:cNvCxnSpPr/>
      </xdr:nvCxnSpPr>
      <xdr:spPr>
        <a:xfrm>
          <a:off x="4546600" y="5674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17018</xdr:rowOff>
    </xdr:from>
    <xdr:to>
      <xdr:col>24</xdr:col>
      <xdr:colOff>63500</xdr:colOff>
      <xdr:row>33</xdr:row>
      <xdr:rowOff>19304</xdr:rowOff>
    </xdr:to>
    <xdr:cxnSp macro="">
      <xdr:nvCxnSpPr>
        <xdr:cNvPr id="61" name="直線コネクタ 60"/>
        <xdr:cNvCxnSpPr/>
      </xdr:nvCxnSpPr>
      <xdr:spPr>
        <a:xfrm flipV="1">
          <a:off x="3797300" y="56748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47515</xdr:rowOff>
    </xdr:from>
    <xdr:ext cx="469744" cy="259045"/>
    <xdr:sp macro="" textlink="">
      <xdr:nvSpPr>
        <xdr:cNvPr id="62" name="議会費平均値テキスト"/>
        <xdr:cNvSpPr txBox="1"/>
      </xdr:nvSpPr>
      <xdr:spPr>
        <a:xfrm>
          <a:off x="4686300" y="6219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69088</xdr:rowOff>
    </xdr:from>
    <xdr:to>
      <xdr:col>24</xdr:col>
      <xdr:colOff>114300</xdr:colOff>
      <xdr:row>36</xdr:row>
      <xdr:rowOff>170688</xdr:rowOff>
    </xdr:to>
    <xdr:sp macro="" textlink="">
      <xdr:nvSpPr>
        <xdr:cNvPr id="63" name="フローチャート: 判断 62"/>
        <xdr:cNvSpPr/>
      </xdr:nvSpPr>
      <xdr:spPr>
        <a:xfrm>
          <a:off x="4584700" y="624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152654</xdr:rowOff>
    </xdr:from>
    <xdr:to>
      <xdr:col>19</xdr:col>
      <xdr:colOff>177800</xdr:colOff>
      <xdr:row>33</xdr:row>
      <xdr:rowOff>19304</xdr:rowOff>
    </xdr:to>
    <xdr:cxnSp macro="">
      <xdr:nvCxnSpPr>
        <xdr:cNvPr id="64" name="直線コネクタ 63"/>
        <xdr:cNvCxnSpPr/>
      </xdr:nvCxnSpPr>
      <xdr:spPr>
        <a:xfrm>
          <a:off x="2908300" y="5467604"/>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62992</xdr:rowOff>
    </xdr:from>
    <xdr:to>
      <xdr:col>20</xdr:col>
      <xdr:colOff>38100</xdr:colOff>
      <xdr:row>36</xdr:row>
      <xdr:rowOff>164592</xdr:rowOff>
    </xdr:to>
    <xdr:sp macro="" textlink="">
      <xdr:nvSpPr>
        <xdr:cNvPr id="65" name="フローチャート: 判断 64"/>
        <xdr:cNvSpPr/>
      </xdr:nvSpPr>
      <xdr:spPr>
        <a:xfrm>
          <a:off x="3746500" y="62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155719</xdr:rowOff>
    </xdr:from>
    <xdr:ext cx="469744" cy="259045"/>
    <xdr:sp macro="" textlink="">
      <xdr:nvSpPr>
        <xdr:cNvPr id="66" name="テキスト ボックス 65"/>
        <xdr:cNvSpPr txBox="1"/>
      </xdr:nvSpPr>
      <xdr:spPr>
        <a:xfrm>
          <a:off x="3562428"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152654</xdr:rowOff>
    </xdr:from>
    <xdr:to>
      <xdr:col>15</xdr:col>
      <xdr:colOff>50800</xdr:colOff>
      <xdr:row>33</xdr:row>
      <xdr:rowOff>1016</xdr:rowOff>
    </xdr:to>
    <xdr:cxnSp macro="">
      <xdr:nvCxnSpPr>
        <xdr:cNvPr id="67" name="直線コネクタ 66"/>
        <xdr:cNvCxnSpPr/>
      </xdr:nvCxnSpPr>
      <xdr:spPr>
        <a:xfrm flipV="1">
          <a:off x="2019300" y="5467604"/>
          <a:ext cx="8890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110236</xdr:rowOff>
    </xdr:from>
    <xdr:to>
      <xdr:col>15</xdr:col>
      <xdr:colOff>101600</xdr:colOff>
      <xdr:row>36</xdr:row>
      <xdr:rowOff>40386</xdr:rowOff>
    </xdr:to>
    <xdr:sp macro="" textlink="">
      <xdr:nvSpPr>
        <xdr:cNvPr id="68" name="フローチャート: 判断 67"/>
        <xdr:cNvSpPr/>
      </xdr:nvSpPr>
      <xdr:spPr>
        <a:xfrm>
          <a:off x="2857500" y="61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31513</xdr:rowOff>
    </xdr:from>
    <xdr:ext cx="469744" cy="259045"/>
    <xdr:sp macro="" textlink="">
      <xdr:nvSpPr>
        <xdr:cNvPr id="69" name="テキスト ボックス 68"/>
        <xdr:cNvSpPr txBox="1"/>
      </xdr:nvSpPr>
      <xdr:spPr>
        <a:xfrm>
          <a:off x="2673428"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65024</xdr:rowOff>
    </xdr:from>
    <xdr:to>
      <xdr:col>10</xdr:col>
      <xdr:colOff>114300</xdr:colOff>
      <xdr:row>33</xdr:row>
      <xdr:rowOff>1016</xdr:rowOff>
    </xdr:to>
    <xdr:cxnSp macro="">
      <xdr:nvCxnSpPr>
        <xdr:cNvPr id="70" name="直線コネクタ 69"/>
        <xdr:cNvCxnSpPr/>
      </xdr:nvCxnSpPr>
      <xdr:spPr>
        <a:xfrm>
          <a:off x="1130300" y="5379974"/>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159004</xdr:rowOff>
    </xdr:from>
    <xdr:to>
      <xdr:col>10</xdr:col>
      <xdr:colOff>165100</xdr:colOff>
      <xdr:row>34</xdr:row>
      <xdr:rowOff>89154</xdr:rowOff>
    </xdr:to>
    <xdr:sp macro="" textlink="">
      <xdr:nvSpPr>
        <xdr:cNvPr id="71" name="フローチャート: 判断 70"/>
        <xdr:cNvSpPr/>
      </xdr:nvSpPr>
      <xdr:spPr>
        <a:xfrm>
          <a:off x="1968500" y="58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80281</xdr:rowOff>
    </xdr:from>
    <xdr:ext cx="469744" cy="259045"/>
    <xdr:sp macro="" textlink="">
      <xdr:nvSpPr>
        <xdr:cNvPr id="72" name="テキスト ボックス 71"/>
        <xdr:cNvSpPr txBox="1"/>
      </xdr:nvSpPr>
      <xdr:spPr>
        <a:xfrm>
          <a:off x="1784428" y="59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8890</xdr:rowOff>
    </xdr:from>
    <xdr:to>
      <xdr:col>6</xdr:col>
      <xdr:colOff>38100</xdr:colOff>
      <xdr:row>33</xdr:row>
      <xdr:rowOff>110490</xdr:rowOff>
    </xdr:to>
    <xdr:sp macro="" textlink="">
      <xdr:nvSpPr>
        <xdr:cNvPr id="73" name="フローチャート: 判断 72"/>
        <xdr:cNvSpPr/>
      </xdr:nvSpPr>
      <xdr:spPr>
        <a:xfrm>
          <a:off x="1079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101617</xdr:rowOff>
    </xdr:from>
    <xdr:ext cx="469744" cy="259045"/>
    <xdr:sp macro="" textlink="">
      <xdr:nvSpPr>
        <xdr:cNvPr id="74" name="テキスト ボックス 73"/>
        <xdr:cNvSpPr txBox="1"/>
      </xdr:nvSpPr>
      <xdr:spPr>
        <a:xfrm>
          <a:off x="895428" y="57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137668</xdr:rowOff>
    </xdr:from>
    <xdr:to>
      <xdr:col>24</xdr:col>
      <xdr:colOff>114300</xdr:colOff>
      <xdr:row>33</xdr:row>
      <xdr:rowOff>67818</xdr:rowOff>
    </xdr:to>
    <xdr:sp macro="" textlink="">
      <xdr:nvSpPr>
        <xdr:cNvPr id="80" name="楕円 79"/>
        <xdr:cNvSpPr/>
      </xdr:nvSpPr>
      <xdr:spPr>
        <a:xfrm>
          <a:off x="4584700" y="562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90695</xdr:rowOff>
    </xdr:from>
    <xdr:ext cx="469744" cy="259045"/>
    <xdr:sp macro="" textlink="">
      <xdr:nvSpPr>
        <xdr:cNvPr id="81" name="議会費該当値テキスト"/>
        <xdr:cNvSpPr txBox="1"/>
      </xdr:nvSpPr>
      <xdr:spPr>
        <a:xfrm>
          <a:off x="4686300" y="55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139954</xdr:rowOff>
    </xdr:from>
    <xdr:to>
      <xdr:col>20</xdr:col>
      <xdr:colOff>38100</xdr:colOff>
      <xdr:row>33</xdr:row>
      <xdr:rowOff>70104</xdr:rowOff>
    </xdr:to>
    <xdr:sp macro="" textlink="">
      <xdr:nvSpPr>
        <xdr:cNvPr id="82" name="楕円 81"/>
        <xdr:cNvSpPr/>
      </xdr:nvSpPr>
      <xdr:spPr>
        <a:xfrm>
          <a:off x="3746500" y="56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86631</xdr:rowOff>
    </xdr:from>
    <xdr:ext cx="469744" cy="259045"/>
    <xdr:sp macro="" textlink="">
      <xdr:nvSpPr>
        <xdr:cNvPr id="83" name="テキスト ボックス 82"/>
        <xdr:cNvSpPr txBox="1"/>
      </xdr:nvSpPr>
      <xdr:spPr>
        <a:xfrm>
          <a:off x="3562428" y="540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101854</xdr:rowOff>
    </xdr:from>
    <xdr:to>
      <xdr:col>15</xdr:col>
      <xdr:colOff>101600</xdr:colOff>
      <xdr:row>32</xdr:row>
      <xdr:rowOff>32004</xdr:rowOff>
    </xdr:to>
    <xdr:sp macro="" textlink="">
      <xdr:nvSpPr>
        <xdr:cNvPr id="84" name="楕円 83"/>
        <xdr:cNvSpPr/>
      </xdr:nvSpPr>
      <xdr:spPr>
        <a:xfrm>
          <a:off x="28575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48531</xdr:rowOff>
    </xdr:from>
    <xdr:ext cx="469744" cy="259045"/>
    <xdr:sp macro="" textlink="">
      <xdr:nvSpPr>
        <xdr:cNvPr id="85" name="テキスト ボックス 84"/>
        <xdr:cNvSpPr txBox="1"/>
      </xdr:nvSpPr>
      <xdr:spPr>
        <a:xfrm>
          <a:off x="2673428" y="51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121666</xdr:rowOff>
    </xdr:from>
    <xdr:to>
      <xdr:col>10</xdr:col>
      <xdr:colOff>165100</xdr:colOff>
      <xdr:row>33</xdr:row>
      <xdr:rowOff>51816</xdr:rowOff>
    </xdr:to>
    <xdr:sp macro="" textlink="">
      <xdr:nvSpPr>
        <xdr:cNvPr id="86" name="楕円 85"/>
        <xdr:cNvSpPr/>
      </xdr:nvSpPr>
      <xdr:spPr>
        <a:xfrm>
          <a:off x="1968500" y="560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68343</xdr:rowOff>
    </xdr:from>
    <xdr:ext cx="469744" cy="259045"/>
    <xdr:sp macro="" textlink="">
      <xdr:nvSpPr>
        <xdr:cNvPr id="87" name="テキスト ボックス 86"/>
        <xdr:cNvSpPr txBox="1"/>
      </xdr:nvSpPr>
      <xdr:spPr>
        <a:xfrm>
          <a:off x="1784428" y="538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14224</xdr:rowOff>
    </xdr:from>
    <xdr:to>
      <xdr:col>6</xdr:col>
      <xdr:colOff>38100</xdr:colOff>
      <xdr:row>31</xdr:row>
      <xdr:rowOff>115824</xdr:rowOff>
    </xdr:to>
    <xdr:sp macro="" textlink="">
      <xdr:nvSpPr>
        <xdr:cNvPr id="88" name="楕円 87"/>
        <xdr:cNvSpPr/>
      </xdr:nvSpPr>
      <xdr:spPr>
        <a:xfrm>
          <a:off x="1079500" y="532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132351</xdr:rowOff>
    </xdr:from>
    <xdr:ext cx="469744" cy="259045"/>
    <xdr:sp macro="" textlink="">
      <xdr:nvSpPr>
        <xdr:cNvPr id="89" name="テキスト ボックス 88"/>
        <xdr:cNvSpPr txBox="1"/>
      </xdr:nvSpPr>
      <xdr:spPr>
        <a:xfrm>
          <a:off x="895428" y="51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25971</xdr:rowOff>
    </xdr:from>
    <xdr:to>
      <xdr:col>24</xdr:col>
      <xdr:colOff>62865</xdr:colOff>
      <xdr:row>59</xdr:row>
      <xdr:rowOff>9913</xdr:rowOff>
    </xdr:to>
    <xdr:cxnSp macro="">
      <xdr:nvCxnSpPr>
        <xdr:cNvPr id="114" name="直線コネクタ 113"/>
        <xdr:cNvCxnSpPr/>
      </xdr:nvCxnSpPr>
      <xdr:spPr>
        <a:xfrm flipV="1">
          <a:off x="4633595" y="8598471"/>
          <a:ext cx="1270" cy="152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13740</xdr:rowOff>
    </xdr:from>
    <xdr:ext cx="534377" cy="259045"/>
    <xdr:sp macro="" textlink="">
      <xdr:nvSpPr>
        <xdr:cNvPr id="115" name="総務費最小値テキスト"/>
        <xdr:cNvSpPr txBox="1"/>
      </xdr:nvSpPr>
      <xdr:spPr>
        <a:xfrm>
          <a:off x="4686300" y="101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9913</xdr:rowOff>
    </xdr:from>
    <xdr:to>
      <xdr:col>24</xdr:col>
      <xdr:colOff>152400</xdr:colOff>
      <xdr:row>59</xdr:row>
      <xdr:rowOff>9913</xdr:rowOff>
    </xdr:to>
    <xdr:cxnSp macro="">
      <xdr:nvCxnSpPr>
        <xdr:cNvPr id="116" name="直線コネクタ 115"/>
        <xdr:cNvCxnSpPr/>
      </xdr:nvCxnSpPr>
      <xdr:spPr>
        <a:xfrm>
          <a:off x="4546600" y="1012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144098</xdr:rowOff>
    </xdr:from>
    <xdr:ext cx="599010" cy="259045"/>
    <xdr:sp macro="" textlink="">
      <xdr:nvSpPr>
        <xdr:cNvPr id="117" name="総務費最大値テキスト"/>
        <xdr:cNvSpPr txBox="1"/>
      </xdr:nvSpPr>
      <xdr:spPr>
        <a:xfrm>
          <a:off x="4686300" y="837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25971</xdr:rowOff>
    </xdr:from>
    <xdr:to>
      <xdr:col>24</xdr:col>
      <xdr:colOff>152400</xdr:colOff>
      <xdr:row>50</xdr:row>
      <xdr:rowOff>25971</xdr:rowOff>
    </xdr:to>
    <xdr:cxnSp macro="">
      <xdr:nvCxnSpPr>
        <xdr:cNvPr id="118" name="直線コネクタ 117"/>
        <xdr:cNvCxnSpPr/>
      </xdr:nvCxnSpPr>
      <xdr:spPr>
        <a:xfrm>
          <a:off x="4546600" y="859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91922</xdr:rowOff>
    </xdr:from>
    <xdr:to>
      <xdr:col>24</xdr:col>
      <xdr:colOff>63500</xdr:colOff>
      <xdr:row>58</xdr:row>
      <xdr:rowOff>74206</xdr:rowOff>
    </xdr:to>
    <xdr:cxnSp macro="">
      <xdr:nvCxnSpPr>
        <xdr:cNvPr id="119" name="直線コネクタ 118"/>
        <xdr:cNvCxnSpPr/>
      </xdr:nvCxnSpPr>
      <xdr:spPr>
        <a:xfrm flipV="1">
          <a:off x="3797300" y="9693122"/>
          <a:ext cx="838200" cy="3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78281</xdr:rowOff>
    </xdr:from>
    <xdr:ext cx="534377" cy="259045"/>
    <xdr:sp macro="" textlink="">
      <xdr:nvSpPr>
        <xdr:cNvPr id="120" name="総務費平均値テキスト"/>
        <xdr:cNvSpPr txBox="1"/>
      </xdr:nvSpPr>
      <xdr:spPr>
        <a:xfrm>
          <a:off x="4686300" y="9679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99854</xdr:rowOff>
    </xdr:from>
    <xdr:to>
      <xdr:col>24</xdr:col>
      <xdr:colOff>114300</xdr:colOff>
      <xdr:row>57</xdr:row>
      <xdr:rowOff>30004</xdr:rowOff>
    </xdr:to>
    <xdr:sp macro="" textlink="">
      <xdr:nvSpPr>
        <xdr:cNvPr id="121" name="フローチャート: 判断 120"/>
        <xdr:cNvSpPr/>
      </xdr:nvSpPr>
      <xdr:spPr>
        <a:xfrm>
          <a:off x="4584700" y="97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3035</xdr:rowOff>
    </xdr:from>
    <xdr:to>
      <xdr:col>19</xdr:col>
      <xdr:colOff>177800</xdr:colOff>
      <xdr:row>58</xdr:row>
      <xdr:rowOff>74206</xdr:rowOff>
    </xdr:to>
    <xdr:cxnSp macro="">
      <xdr:nvCxnSpPr>
        <xdr:cNvPr id="122" name="直線コネクタ 121"/>
        <xdr:cNvCxnSpPr/>
      </xdr:nvCxnSpPr>
      <xdr:spPr>
        <a:xfrm>
          <a:off x="2908300" y="9775685"/>
          <a:ext cx="889000" cy="24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151117</xdr:rowOff>
    </xdr:from>
    <xdr:to>
      <xdr:col>20</xdr:col>
      <xdr:colOff>38100</xdr:colOff>
      <xdr:row>57</xdr:row>
      <xdr:rowOff>81267</xdr:rowOff>
    </xdr:to>
    <xdr:sp macro="" textlink="">
      <xdr:nvSpPr>
        <xdr:cNvPr id="123" name="フローチャート: 判断 122"/>
        <xdr:cNvSpPr/>
      </xdr:nvSpPr>
      <xdr:spPr>
        <a:xfrm>
          <a:off x="37465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97794</xdr:rowOff>
    </xdr:from>
    <xdr:ext cx="534377" cy="259045"/>
    <xdr:sp macro="" textlink="">
      <xdr:nvSpPr>
        <xdr:cNvPr id="124" name="テキスト ボックス 123"/>
        <xdr:cNvSpPr txBox="1"/>
      </xdr:nvSpPr>
      <xdr:spPr>
        <a:xfrm>
          <a:off x="3530111" y="95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3035</xdr:rowOff>
    </xdr:from>
    <xdr:to>
      <xdr:col>15</xdr:col>
      <xdr:colOff>50800</xdr:colOff>
      <xdr:row>58</xdr:row>
      <xdr:rowOff>65767</xdr:rowOff>
    </xdr:to>
    <xdr:cxnSp macro="">
      <xdr:nvCxnSpPr>
        <xdr:cNvPr id="125" name="直線コネクタ 124"/>
        <xdr:cNvCxnSpPr/>
      </xdr:nvCxnSpPr>
      <xdr:spPr>
        <a:xfrm flipV="1">
          <a:off x="2019300" y="9775685"/>
          <a:ext cx="889000" cy="23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169291</xdr:rowOff>
    </xdr:from>
    <xdr:to>
      <xdr:col>15</xdr:col>
      <xdr:colOff>101600</xdr:colOff>
      <xdr:row>57</xdr:row>
      <xdr:rowOff>99441</xdr:rowOff>
    </xdr:to>
    <xdr:sp macro="" textlink="">
      <xdr:nvSpPr>
        <xdr:cNvPr id="126" name="フローチャート: 判断 125"/>
        <xdr:cNvSpPr/>
      </xdr:nvSpPr>
      <xdr:spPr>
        <a:xfrm>
          <a:off x="2857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90568</xdr:rowOff>
    </xdr:from>
    <xdr:ext cx="534377" cy="259045"/>
    <xdr:sp macro="" textlink="">
      <xdr:nvSpPr>
        <xdr:cNvPr id="127" name="テキスト ボックス 126"/>
        <xdr:cNvSpPr txBox="1"/>
      </xdr:nvSpPr>
      <xdr:spPr>
        <a:xfrm>
          <a:off x="2641111" y="98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58204</xdr:rowOff>
    </xdr:from>
    <xdr:to>
      <xdr:col>10</xdr:col>
      <xdr:colOff>114300</xdr:colOff>
      <xdr:row>58</xdr:row>
      <xdr:rowOff>65767</xdr:rowOff>
    </xdr:to>
    <xdr:cxnSp macro="">
      <xdr:nvCxnSpPr>
        <xdr:cNvPr id="128" name="直線コネクタ 127"/>
        <xdr:cNvCxnSpPr/>
      </xdr:nvCxnSpPr>
      <xdr:spPr>
        <a:xfrm>
          <a:off x="1130300" y="10002304"/>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109665</xdr:rowOff>
    </xdr:from>
    <xdr:to>
      <xdr:col>10</xdr:col>
      <xdr:colOff>165100</xdr:colOff>
      <xdr:row>58</xdr:row>
      <xdr:rowOff>39815</xdr:rowOff>
    </xdr:to>
    <xdr:sp macro="" textlink="">
      <xdr:nvSpPr>
        <xdr:cNvPr id="129" name="フローチャート: 判断 128"/>
        <xdr:cNvSpPr/>
      </xdr:nvSpPr>
      <xdr:spPr>
        <a:xfrm>
          <a:off x="1968500" y="98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56342</xdr:rowOff>
    </xdr:from>
    <xdr:ext cx="534377" cy="259045"/>
    <xdr:sp macro="" textlink="">
      <xdr:nvSpPr>
        <xdr:cNvPr id="130" name="テキスト ボックス 129"/>
        <xdr:cNvSpPr txBox="1"/>
      </xdr:nvSpPr>
      <xdr:spPr>
        <a:xfrm>
          <a:off x="1752111" y="965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96977</xdr:rowOff>
    </xdr:from>
    <xdr:to>
      <xdr:col>6</xdr:col>
      <xdr:colOff>38100</xdr:colOff>
      <xdr:row>58</xdr:row>
      <xdr:rowOff>27127</xdr:rowOff>
    </xdr:to>
    <xdr:sp macro="" textlink="">
      <xdr:nvSpPr>
        <xdr:cNvPr id="131" name="フローチャート: 判断 130"/>
        <xdr:cNvSpPr/>
      </xdr:nvSpPr>
      <xdr:spPr>
        <a:xfrm>
          <a:off x="1079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43654</xdr:rowOff>
    </xdr:from>
    <xdr:ext cx="534377" cy="259045"/>
    <xdr:sp macro="" textlink="">
      <xdr:nvSpPr>
        <xdr:cNvPr id="132" name="テキスト ボックス 131"/>
        <xdr:cNvSpPr txBox="1"/>
      </xdr:nvSpPr>
      <xdr:spPr>
        <a:xfrm>
          <a:off x="863111" y="96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41122</xdr:rowOff>
    </xdr:from>
    <xdr:to>
      <xdr:col>24</xdr:col>
      <xdr:colOff>114300</xdr:colOff>
      <xdr:row>56</xdr:row>
      <xdr:rowOff>142722</xdr:rowOff>
    </xdr:to>
    <xdr:sp macro="" textlink="">
      <xdr:nvSpPr>
        <xdr:cNvPr id="138" name="楕円 137"/>
        <xdr:cNvSpPr/>
      </xdr:nvSpPr>
      <xdr:spPr>
        <a:xfrm>
          <a:off x="4584700" y="964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63999</xdr:rowOff>
    </xdr:from>
    <xdr:ext cx="534377" cy="259045"/>
    <xdr:sp macro="" textlink="">
      <xdr:nvSpPr>
        <xdr:cNvPr id="139" name="総務費該当値テキスト"/>
        <xdr:cNvSpPr txBox="1"/>
      </xdr:nvSpPr>
      <xdr:spPr>
        <a:xfrm>
          <a:off x="4686300" y="94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23406</xdr:rowOff>
    </xdr:from>
    <xdr:to>
      <xdr:col>20</xdr:col>
      <xdr:colOff>38100</xdr:colOff>
      <xdr:row>58</xdr:row>
      <xdr:rowOff>125006</xdr:rowOff>
    </xdr:to>
    <xdr:sp macro="" textlink="">
      <xdr:nvSpPr>
        <xdr:cNvPr id="140" name="楕円 139"/>
        <xdr:cNvSpPr/>
      </xdr:nvSpPr>
      <xdr:spPr>
        <a:xfrm>
          <a:off x="3746500" y="996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116133</xdr:rowOff>
    </xdr:from>
    <xdr:ext cx="534377" cy="259045"/>
    <xdr:sp macro="" textlink="">
      <xdr:nvSpPr>
        <xdr:cNvPr id="141" name="テキスト ボックス 140"/>
        <xdr:cNvSpPr txBox="1"/>
      </xdr:nvSpPr>
      <xdr:spPr>
        <a:xfrm>
          <a:off x="3530111" y="100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123685</xdr:rowOff>
    </xdr:from>
    <xdr:to>
      <xdr:col>15</xdr:col>
      <xdr:colOff>101600</xdr:colOff>
      <xdr:row>57</xdr:row>
      <xdr:rowOff>53835</xdr:rowOff>
    </xdr:to>
    <xdr:sp macro="" textlink="">
      <xdr:nvSpPr>
        <xdr:cNvPr id="142" name="楕円 141"/>
        <xdr:cNvSpPr/>
      </xdr:nvSpPr>
      <xdr:spPr>
        <a:xfrm>
          <a:off x="2857500" y="97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70362</xdr:rowOff>
    </xdr:from>
    <xdr:ext cx="534377" cy="259045"/>
    <xdr:sp macro="" textlink="">
      <xdr:nvSpPr>
        <xdr:cNvPr id="143" name="テキスト ボックス 142"/>
        <xdr:cNvSpPr txBox="1"/>
      </xdr:nvSpPr>
      <xdr:spPr>
        <a:xfrm>
          <a:off x="2641111" y="950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14967</xdr:rowOff>
    </xdr:from>
    <xdr:to>
      <xdr:col>10</xdr:col>
      <xdr:colOff>165100</xdr:colOff>
      <xdr:row>58</xdr:row>
      <xdr:rowOff>116567</xdr:rowOff>
    </xdr:to>
    <xdr:sp macro="" textlink="">
      <xdr:nvSpPr>
        <xdr:cNvPr id="144" name="楕円 143"/>
        <xdr:cNvSpPr/>
      </xdr:nvSpPr>
      <xdr:spPr>
        <a:xfrm>
          <a:off x="1968500" y="995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107694</xdr:rowOff>
    </xdr:from>
    <xdr:ext cx="534377" cy="259045"/>
    <xdr:sp macro="" textlink="">
      <xdr:nvSpPr>
        <xdr:cNvPr id="145" name="テキスト ボックス 144"/>
        <xdr:cNvSpPr txBox="1"/>
      </xdr:nvSpPr>
      <xdr:spPr>
        <a:xfrm>
          <a:off x="1752111" y="1005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7404</xdr:rowOff>
    </xdr:from>
    <xdr:to>
      <xdr:col>6</xdr:col>
      <xdr:colOff>38100</xdr:colOff>
      <xdr:row>58</xdr:row>
      <xdr:rowOff>109004</xdr:rowOff>
    </xdr:to>
    <xdr:sp macro="" textlink="">
      <xdr:nvSpPr>
        <xdr:cNvPr id="146" name="楕円 145"/>
        <xdr:cNvSpPr/>
      </xdr:nvSpPr>
      <xdr:spPr>
        <a:xfrm>
          <a:off x="1079500" y="99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100131</xdr:rowOff>
    </xdr:from>
    <xdr:ext cx="534377" cy="259045"/>
    <xdr:sp macro="" textlink="">
      <xdr:nvSpPr>
        <xdr:cNvPr id="147" name="テキスト ボックス 146"/>
        <xdr:cNvSpPr txBox="1"/>
      </xdr:nvSpPr>
      <xdr:spPr>
        <a:xfrm>
          <a:off x="863111" y="100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87503</xdr:rowOff>
    </xdr:from>
    <xdr:to>
      <xdr:col>24</xdr:col>
      <xdr:colOff>62865</xdr:colOff>
      <xdr:row>78</xdr:row>
      <xdr:rowOff>82550</xdr:rowOff>
    </xdr:to>
    <xdr:cxnSp macro="">
      <xdr:nvCxnSpPr>
        <xdr:cNvPr id="174" name="直線コネクタ 173"/>
        <xdr:cNvCxnSpPr/>
      </xdr:nvCxnSpPr>
      <xdr:spPr>
        <a:xfrm flipV="1">
          <a:off x="4633595" y="12089003"/>
          <a:ext cx="1270" cy="136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86377</xdr:rowOff>
    </xdr:from>
    <xdr:ext cx="599010" cy="259045"/>
    <xdr:sp macro="" textlink="">
      <xdr:nvSpPr>
        <xdr:cNvPr id="175" name="民生費最小値テキスト"/>
        <xdr:cNvSpPr txBox="1"/>
      </xdr:nvSpPr>
      <xdr:spPr>
        <a:xfrm>
          <a:off x="4686300" y="134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82550</xdr:rowOff>
    </xdr:from>
    <xdr:to>
      <xdr:col>24</xdr:col>
      <xdr:colOff>152400</xdr:colOff>
      <xdr:row>78</xdr:row>
      <xdr:rowOff>82550</xdr:rowOff>
    </xdr:to>
    <xdr:cxnSp macro="">
      <xdr:nvCxnSpPr>
        <xdr:cNvPr id="176" name="直線コネクタ 175"/>
        <xdr:cNvCxnSpPr/>
      </xdr:nvCxnSpPr>
      <xdr:spPr>
        <a:xfrm>
          <a:off x="4546600" y="1345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34180</xdr:rowOff>
    </xdr:from>
    <xdr:ext cx="599010" cy="259045"/>
    <xdr:sp macro="" textlink="">
      <xdr:nvSpPr>
        <xdr:cNvPr id="177" name="民生費最大値テキスト"/>
        <xdr:cNvSpPr txBox="1"/>
      </xdr:nvSpPr>
      <xdr:spPr>
        <a:xfrm>
          <a:off x="4686300" y="1186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87503</xdr:rowOff>
    </xdr:from>
    <xdr:to>
      <xdr:col>24</xdr:col>
      <xdr:colOff>152400</xdr:colOff>
      <xdr:row>70</xdr:row>
      <xdr:rowOff>87503</xdr:rowOff>
    </xdr:to>
    <xdr:cxnSp macro="">
      <xdr:nvCxnSpPr>
        <xdr:cNvPr id="178" name="直線コネクタ 177"/>
        <xdr:cNvCxnSpPr/>
      </xdr:nvCxnSpPr>
      <xdr:spPr>
        <a:xfrm>
          <a:off x="4546600" y="1208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100740</xdr:rowOff>
    </xdr:from>
    <xdr:to>
      <xdr:col>24</xdr:col>
      <xdr:colOff>63500</xdr:colOff>
      <xdr:row>77</xdr:row>
      <xdr:rowOff>3694</xdr:rowOff>
    </xdr:to>
    <xdr:cxnSp macro="">
      <xdr:nvCxnSpPr>
        <xdr:cNvPr id="179" name="直線コネクタ 178"/>
        <xdr:cNvCxnSpPr/>
      </xdr:nvCxnSpPr>
      <xdr:spPr>
        <a:xfrm flipV="1">
          <a:off x="3797300" y="13130940"/>
          <a:ext cx="838200" cy="7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51002</xdr:rowOff>
    </xdr:from>
    <xdr:ext cx="599010" cy="259045"/>
    <xdr:sp macro="" textlink="">
      <xdr:nvSpPr>
        <xdr:cNvPr id="180" name="民生費平均値テキスト"/>
        <xdr:cNvSpPr txBox="1"/>
      </xdr:nvSpPr>
      <xdr:spPr>
        <a:xfrm>
          <a:off x="4686300" y="127383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28125</xdr:rowOff>
    </xdr:from>
    <xdr:to>
      <xdr:col>24</xdr:col>
      <xdr:colOff>114300</xdr:colOff>
      <xdr:row>75</xdr:row>
      <xdr:rowOff>129725</xdr:rowOff>
    </xdr:to>
    <xdr:sp macro="" textlink="">
      <xdr:nvSpPr>
        <xdr:cNvPr id="181" name="フローチャート: 判断 180"/>
        <xdr:cNvSpPr/>
      </xdr:nvSpPr>
      <xdr:spPr>
        <a:xfrm>
          <a:off x="45847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3694</xdr:rowOff>
    </xdr:from>
    <xdr:to>
      <xdr:col>19</xdr:col>
      <xdr:colOff>177800</xdr:colOff>
      <xdr:row>77</xdr:row>
      <xdr:rowOff>94002</xdr:rowOff>
    </xdr:to>
    <xdr:cxnSp macro="">
      <xdr:nvCxnSpPr>
        <xdr:cNvPr id="182" name="直線コネクタ 181"/>
        <xdr:cNvCxnSpPr/>
      </xdr:nvCxnSpPr>
      <xdr:spPr>
        <a:xfrm flipV="1">
          <a:off x="2908300" y="13205344"/>
          <a:ext cx="889000" cy="9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148630</xdr:rowOff>
    </xdr:from>
    <xdr:to>
      <xdr:col>20</xdr:col>
      <xdr:colOff>38100</xdr:colOff>
      <xdr:row>75</xdr:row>
      <xdr:rowOff>78780</xdr:rowOff>
    </xdr:to>
    <xdr:sp macro="" textlink="">
      <xdr:nvSpPr>
        <xdr:cNvPr id="183" name="フローチャート: 判断 182"/>
        <xdr:cNvSpPr/>
      </xdr:nvSpPr>
      <xdr:spPr>
        <a:xfrm>
          <a:off x="3746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95307</xdr:rowOff>
    </xdr:from>
    <xdr:ext cx="599010" cy="259045"/>
    <xdr:sp macro="" textlink="">
      <xdr:nvSpPr>
        <xdr:cNvPr id="184" name="テキスト ボックス 183"/>
        <xdr:cNvSpPr txBox="1"/>
      </xdr:nvSpPr>
      <xdr:spPr>
        <a:xfrm>
          <a:off x="3497795" y="1261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94002</xdr:rowOff>
    </xdr:from>
    <xdr:to>
      <xdr:col>15</xdr:col>
      <xdr:colOff>50800</xdr:colOff>
      <xdr:row>77</xdr:row>
      <xdr:rowOff>143901</xdr:rowOff>
    </xdr:to>
    <xdr:cxnSp macro="">
      <xdr:nvCxnSpPr>
        <xdr:cNvPr id="185" name="直線コネクタ 184"/>
        <xdr:cNvCxnSpPr/>
      </xdr:nvCxnSpPr>
      <xdr:spPr>
        <a:xfrm flipV="1">
          <a:off x="2019300" y="13295652"/>
          <a:ext cx="889000" cy="4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75445</xdr:rowOff>
    </xdr:from>
    <xdr:to>
      <xdr:col>15</xdr:col>
      <xdr:colOff>101600</xdr:colOff>
      <xdr:row>76</xdr:row>
      <xdr:rowOff>5595</xdr:rowOff>
    </xdr:to>
    <xdr:sp macro="" textlink="">
      <xdr:nvSpPr>
        <xdr:cNvPr id="186" name="フローチャート: 判断 185"/>
        <xdr:cNvSpPr/>
      </xdr:nvSpPr>
      <xdr:spPr>
        <a:xfrm>
          <a:off x="2857500" y="129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22122</xdr:rowOff>
    </xdr:from>
    <xdr:ext cx="599010" cy="259045"/>
    <xdr:sp macro="" textlink="">
      <xdr:nvSpPr>
        <xdr:cNvPr id="187" name="テキスト ボックス 186"/>
        <xdr:cNvSpPr txBox="1"/>
      </xdr:nvSpPr>
      <xdr:spPr>
        <a:xfrm>
          <a:off x="2608795" y="127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143901</xdr:rowOff>
    </xdr:from>
    <xdr:to>
      <xdr:col>10</xdr:col>
      <xdr:colOff>114300</xdr:colOff>
      <xdr:row>78</xdr:row>
      <xdr:rowOff>21938</xdr:rowOff>
    </xdr:to>
    <xdr:cxnSp macro="">
      <xdr:nvCxnSpPr>
        <xdr:cNvPr id="188" name="直線コネクタ 187"/>
        <xdr:cNvCxnSpPr/>
      </xdr:nvCxnSpPr>
      <xdr:spPr>
        <a:xfrm flipV="1">
          <a:off x="1130300" y="13345551"/>
          <a:ext cx="889000" cy="4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106066</xdr:rowOff>
    </xdr:from>
    <xdr:to>
      <xdr:col>10</xdr:col>
      <xdr:colOff>165100</xdr:colOff>
      <xdr:row>78</xdr:row>
      <xdr:rowOff>36216</xdr:rowOff>
    </xdr:to>
    <xdr:sp macro="" textlink="">
      <xdr:nvSpPr>
        <xdr:cNvPr id="189" name="フローチャート: 判断 188"/>
        <xdr:cNvSpPr/>
      </xdr:nvSpPr>
      <xdr:spPr>
        <a:xfrm>
          <a:off x="1968500" y="1330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27343</xdr:rowOff>
    </xdr:from>
    <xdr:ext cx="599010" cy="259045"/>
    <xdr:sp macro="" textlink="">
      <xdr:nvSpPr>
        <xdr:cNvPr id="190" name="テキスト ボックス 189"/>
        <xdr:cNvSpPr txBox="1"/>
      </xdr:nvSpPr>
      <xdr:spPr>
        <a:xfrm>
          <a:off x="1719795" y="1340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4862</xdr:rowOff>
    </xdr:from>
    <xdr:to>
      <xdr:col>6</xdr:col>
      <xdr:colOff>38100</xdr:colOff>
      <xdr:row>78</xdr:row>
      <xdr:rowOff>106462</xdr:rowOff>
    </xdr:to>
    <xdr:sp macro="" textlink="">
      <xdr:nvSpPr>
        <xdr:cNvPr id="191" name="フローチャート: 判断 190"/>
        <xdr:cNvSpPr/>
      </xdr:nvSpPr>
      <xdr:spPr>
        <a:xfrm>
          <a:off x="1079500" y="1337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97589</xdr:rowOff>
    </xdr:from>
    <xdr:ext cx="599010" cy="259045"/>
    <xdr:sp macro="" textlink="">
      <xdr:nvSpPr>
        <xdr:cNvPr id="192" name="テキスト ボックス 191"/>
        <xdr:cNvSpPr txBox="1"/>
      </xdr:nvSpPr>
      <xdr:spPr>
        <a:xfrm>
          <a:off x="830795" y="1347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49940</xdr:rowOff>
    </xdr:from>
    <xdr:to>
      <xdr:col>24</xdr:col>
      <xdr:colOff>114300</xdr:colOff>
      <xdr:row>76</xdr:row>
      <xdr:rowOff>151540</xdr:rowOff>
    </xdr:to>
    <xdr:sp macro="" textlink="">
      <xdr:nvSpPr>
        <xdr:cNvPr id="198" name="楕円 197"/>
        <xdr:cNvSpPr/>
      </xdr:nvSpPr>
      <xdr:spPr>
        <a:xfrm>
          <a:off x="4584700" y="1308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28367</xdr:rowOff>
    </xdr:from>
    <xdr:ext cx="599010" cy="259045"/>
    <xdr:sp macro="" textlink="">
      <xdr:nvSpPr>
        <xdr:cNvPr id="199" name="民生費該当値テキスト"/>
        <xdr:cNvSpPr txBox="1"/>
      </xdr:nvSpPr>
      <xdr:spPr>
        <a:xfrm>
          <a:off x="4686300" y="1305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124344</xdr:rowOff>
    </xdr:from>
    <xdr:to>
      <xdr:col>20</xdr:col>
      <xdr:colOff>38100</xdr:colOff>
      <xdr:row>77</xdr:row>
      <xdr:rowOff>54494</xdr:rowOff>
    </xdr:to>
    <xdr:sp macro="" textlink="">
      <xdr:nvSpPr>
        <xdr:cNvPr id="200" name="楕円 199"/>
        <xdr:cNvSpPr/>
      </xdr:nvSpPr>
      <xdr:spPr>
        <a:xfrm>
          <a:off x="3746500" y="1315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45621</xdr:rowOff>
    </xdr:from>
    <xdr:ext cx="599010" cy="259045"/>
    <xdr:sp macro="" textlink="">
      <xdr:nvSpPr>
        <xdr:cNvPr id="201" name="テキスト ボックス 200"/>
        <xdr:cNvSpPr txBox="1"/>
      </xdr:nvSpPr>
      <xdr:spPr>
        <a:xfrm>
          <a:off x="3497795" y="1324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43202</xdr:rowOff>
    </xdr:from>
    <xdr:to>
      <xdr:col>15</xdr:col>
      <xdr:colOff>101600</xdr:colOff>
      <xdr:row>77</xdr:row>
      <xdr:rowOff>144802</xdr:rowOff>
    </xdr:to>
    <xdr:sp macro="" textlink="">
      <xdr:nvSpPr>
        <xdr:cNvPr id="202" name="楕円 201"/>
        <xdr:cNvSpPr/>
      </xdr:nvSpPr>
      <xdr:spPr>
        <a:xfrm>
          <a:off x="2857500" y="1324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135929</xdr:rowOff>
    </xdr:from>
    <xdr:ext cx="599010" cy="259045"/>
    <xdr:sp macro="" textlink="">
      <xdr:nvSpPr>
        <xdr:cNvPr id="203" name="テキスト ボックス 202"/>
        <xdr:cNvSpPr txBox="1"/>
      </xdr:nvSpPr>
      <xdr:spPr>
        <a:xfrm>
          <a:off x="2608795" y="1333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93101</xdr:rowOff>
    </xdr:from>
    <xdr:to>
      <xdr:col>10</xdr:col>
      <xdr:colOff>165100</xdr:colOff>
      <xdr:row>78</xdr:row>
      <xdr:rowOff>23251</xdr:rowOff>
    </xdr:to>
    <xdr:sp macro="" textlink="">
      <xdr:nvSpPr>
        <xdr:cNvPr id="204" name="楕円 203"/>
        <xdr:cNvSpPr/>
      </xdr:nvSpPr>
      <xdr:spPr>
        <a:xfrm>
          <a:off x="1968500" y="1329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39778</xdr:rowOff>
    </xdr:from>
    <xdr:ext cx="599010" cy="259045"/>
    <xdr:sp macro="" textlink="">
      <xdr:nvSpPr>
        <xdr:cNvPr id="205" name="テキスト ボックス 204"/>
        <xdr:cNvSpPr txBox="1"/>
      </xdr:nvSpPr>
      <xdr:spPr>
        <a:xfrm>
          <a:off x="1719795" y="1306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142588</xdr:rowOff>
    </xdr:from>
    <xdr:to>
      <xdr:col>6</xdr:col>
      <xdr:colOff>38100</xdr:colOff>
      <xdr:row>78</xdr:row>
      <xdr:rowOff>72738</xdr:rowOff>
    </xdr:to>
    <xdr:sp macro="" textlink="">
      <xdr:nvSpPr>
        <xdr:cNvPr id="206" name="楕円 205"/>
        <xdr:cNvSpPr/>
      </xdr:nvSpPr>
      <xdr:spPr>
        <a:xfrm>
          <a:off x="1079500" y="1334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89265</xdr:rowOff>
    </xdr:from>
    <xdr:ext cx="599010" cy="259045"/>
    <xdr:sp macro="" textlink="">
      <xdr:nvSpPr>
        <xdr:cNvPr id="207" name="テキスト ボックス 206"/>
        <xdr:cNvSpPr txBox="1"/>
      </xdr:nvSpPr>
      <xdr:spPr>
        <a:xfrm>
          <a:off x="830795" y="1311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12108</xdr:rowOff>
    </xdr:from>
    <xdr:to>
      <xdr:col>24</xdr:col>
      <xdr:colOff>62865</xdr:colOff>
      <xdr:row>98</xdr:row>
      <xdr:rowOff>41370</xdr:rowOff>
    </xdr:to>
    <xdr:cxnSp macro="">
      <xdr:nvCxnSpPr>
        <xdr:cNvPr id="234" name="直線コネクタ 233"/>
        <xdr:cNvCxnSpPr/>
      </xdr:nvCxnSpPr>
      <xdr:spPr>
        <a:xfrm flipV="1">
          <a:off x="4633595" y="15614058"/>
          <a:ext cx="1270" cy="122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45197</xdr:rowOff>
    </xdr:from>
    <xdr:ext cx="534377" cy="259045"/>
    <xdr:sp macro="" textlink="">
      <xdr:nvSpPr>
        <xdr:cNvPr id="235" name="衛生費最小値テキスト"/>
        <xdr:cNvSpPr txBox="1"/>
      </xdr:nvSpPr>
      <xdr:spPr>
        <a:xfrm>
          <a:off x="4686300" y="1684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41370</xdr:rowOff>
    </xdr:from>
    <xdr:to>
      <xdr:col>24</xdr:col>
      <xdr:colOff>152400</xdr:colOff>
      <xdr:row>98</xdr:row>
      <xdr:rowOff>41370</xdr:rowOff>
    </xdr:to>
    <xdr:cxnSp macro="">
      <xdr:nvCxnSpPr>
        <xdr:cNvPr id="236" name="直線コネクタ 235"/>
        <xdr:cNvCxnSpPr/>
      </xdr:nvCxnSpPr>
      <xdr:spPr>
        <a:xfrm>
          <a:off x="4546600" y="168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130235</xdr:rowOff>
    </xdr:from>
    <xdr:ext cx="534377" cy="259045"/>
    <xdr:sp macro="" textlink="">
      <xdr:nvSpPr>
        <xdr:cNvPr id="237" name="衛生費最大値テキスト"/>
        <xdr:cNvSpPr txBox="1"/>
      </xdr:nvSpPr>
      <xdr:spPr>
        <a:xfrm>
          <a:off x="4686300" y="153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12108</xdr:rowOff>
    </xdr:from>
    <xdr:to>
      <xdr:col>24</xdr:col>
      <xdr:colOff>152400</xdr:colOff>
      <xdr:row>91</xdr:row>
      <xdr:rowOff>12108</xdr:rowOff>
    </xdr:to>
    <xdr:cxnSp macro="">
      <xdr:nvCxnSpPr>
        <xdr:cNvPr id="238" name="直線コネクタ 237"/>
        <xdr:cNvCxnSpPr/>
      </xdr:nvCxnSpPr>
      <xdr:spPr>
        <a:xfrm>
          <a:off x="4546600" y="1561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12108</xdr:rowOff>
    </xdr:from>
    <xdr:to>
      <xdr:col>24</xdr:col>
      <xdr:colOff>63500</xdr:colOff>
      <xdr:row>92</xdr:row>
      <xdr:rowOff>88331</xdr:rowOff>
    </xdr:to>
    <xdr:cxnSp macro="">
      <xdr:nvCxnSpPr>
        <xdr:cNvPr id="239" name="直線コネクタ 238"/>
        <xdr:cNvCxnSpPr/>
      </xdr:nvCxnSpPr>
      <xdr:spPr>
        <a:xfrm flipV="1">
          <a:off x="3797300" y="15614058"/>
          <a:ext cx="838200" cy="24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65008</xdr:rowOff>
    </xdr:from>
    <xdr:ext cx="534377" cy="259045"/>
    <xdr:sp macro="" textlink="">
      <xdr:nvSpPr>
        <xdr:cNvPr id="240" name="衛生費平均値テキスト"/>
        <xdr:cNvSpPr txBox="1"/>
      </xdr:nvSpPr>
      <xdr:spPr>
        <a:xfrm>
          <a:off x="4686300" y="16352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86581</xdr:rowOff>
    </xdr:from>
    <xdr:to>
      <xdr:col>24</xdr:col>
      <xdr:colOff>114300</xdr:colOff>
      <xdr:row>96</xdr:row>
      <xdr:rowOff>16731</xdr:rowOff>
    </xdr:to>
    <xdr:sp macro="" textlink="">
      <xdr:nvSpPr>
        <xdr:cNvPr id="241" name="フローチャート: 判断 240"/>
        <xdr:cNvSpPr/>
      </xdr:nvSpPr>
      <xdr:spPr>
        <a:xfrm>
          <a:off x="4584700" y="1637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88331</xdr:rowOff>
    </xdr:from>
    <xdr:to>
      <xdr:col>19</xdr:col>
      <xdr:colOff>177800</xdr:colOff>
      <xdr:row>92</xdr:row>
      <xdr:rowOff>121413</xdr:rowOff>
    </xdr:to>
    <xdr:cxnSp macro="">
      <xdr:nvCxnSpPr>
        <xdr:cNvPr id="242" name="直線コネクタ 241"/>
        <xdr:cNvCxnSpPr/>
      </xdr:nvCxnSpPr>
      <xdr:spPr>
        <a:xfrm flipV="1">
          <a:off x="2908300" y="15861731"/>
          <a:ext cx="8890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96541</xdr:rowOff>
    </xdr:from>
    <xdr:to>
      <xdr:col>20</xdr:col>
      <xdr:colOff>38100</xdr:colOff>
      <xdr:row>96</xdr:row>
      <xdr:rowOff>26691</xdr:rowOff>
    </xdr:to>
    <xdr:sp macro="" textlink="">
      <xdr:nvSpPr>
        <xdr:cNvPr id="243" name="フローチャート: 判断 242"/>
        <xdr:cNvSpPr/>
      </xdr:nvSpPr>
      <xdr:spPr>
        <a:xfrm>
          <a:off x="3746500" y="1638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17818</xdr:rowOff>
    </xdr:from>
    <xdr:ext cx="534377" cy="259045"/>
    <xdr:sp macro="" textlink="">
      <xdr:nvSpPr>
        <xdr:cNvPr id="244" name="テキスト ボックス 243"/>
        <xdr:cNvSpPr txBox="1"/>
      </xdr:nvSpPr>
      <xdr:spPr>
        <a:xfrm>
          <a:off x="3530111" y="164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121413</xdr:rowOff>
    </xdr:from>
    <xdr:to>
      <xdr:col>15</xdr:col>
      <xdr:colOff>50800</xdr:colOff>
      <xdr:row>93</xdr:row>
      <xdr:rowOff>130849</xdr:rowOff>
    </xdr:to>
    <xdr:cxnSp macro="">
      <xdr:nvCxnSpPr>
        <xdr:cNvPr id="245" name="直線コネクタ 244"/>
        <xdr:cNvCxnSpPr/>
      </xdr:nvCxnSpPr>
      <xdr:spPr>
        <a:xfrm flipV="1">
          <a:off x="2019300" y="15894813"/>
          <a:ext cx="889000" cy="18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75315</xdr:rowOff>
    </xdr:from>
    <xdr:to>
      <xdr:col>15</xdr:col>
      <xdr:colOff>101600</xdr:colOff>
      <xdr:row>96</xdr:row>
      <xdr:rowOff>5465</xdr:rowOff>
    </xdr:to>
    <xdr:sp macro="" textlink="">
      <xdr:nvSpPr>
        <xdr:cNvPr id="246" name="フローチャート: 判断 245"/>
        <xdr:cNvSpPr/>
      </xdr:nvSpPr>
      <xdr:spPr>
        <a:xfrm>
          <a:off x="28575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168042</xdr:rowOff>
    </xdr:from>
    <xdr:ext cx="534377" cy="259045"/>
    <xdr:sp macro="" textlink="">
      <xdr:nvSpPr>
        <xdr:cNvPr id="247" name="テキスト ボックス 246"/>
        <xdr:cNvSpPr txBox="1"/>
      </xdr:nvSpPr>
      <xdr:spPr>
        <a:xfrm>
          <a:off x="2641111" y="1645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52995</xdr:rowOff>
    </xdr:from>
    <xdr:to>
      <xdr:col>10</xdr:col>
      <xdr:colOff>114300</xdr:colOff>
      <xdr:row>93</xdr:row>
      <xdr:rowOff>130849</xdr:rowOff>
    </xdr:to>
    <xdr:cxnSp macro="">
      <xdr:nvCxnSpPr>
        <xdr:cNvPr id="248" name="直線コネクタ 247"/>
        <xdr:cNvCxnSpPr/>
      </xdr:nvCxnSpPr>
      <xdr:spPr>
        <a:xfrm>
          <a:off x="1130300" y="15826395"/>
          <a:ext cx="889000" cy="24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10229</xdr:rowOff>
    </xdr:from>
    <xdr:to>
      <xdr:col>10</xdr:col>
      <xdr:colOff>165100</xdr:colOff>
      <xdr:row>93</xdr:row>
      <xdr:rowOff>111829</xdr:rowOff>
    </xdr:to>
    <xdr:sp macro="" textlink="">
      <xdr:nvSpPr>
        <xdr:cNvPr id="249" name="フローチャート: 判断 248"/>
        <xdr:cNvSpPr/>
      </xdr:nvSpPr>
      <xdr:spPr>
        <a:xfrm>
          <a:off x="1968500" y="1595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128356</xdr:rowOff>
    </xdr:from>
    <xdr:ext cx="534377" cy="259045"/>
    <xdr:sp macro="" textlink="">
      <xdr:nvSpPr>
        <xdr:cNvPr id="250" name="テキスト ボックス 249"/>
        <xdr:cNvSpPr txBox="1"/>
      </xdr:nvSpPr>
      <xdr:spPr>
        <a:xfrm>
          <a:off x="1752111" y="157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107744</xdr:rowOff>
    </xdr:from>
    <xdr:to>
      <xdr:col>6</xdr:col>
      <xdr:colOff>38100</xdr:colOff>
      <xdr:row>94</xdr:row>
      <xdr:rowOff>37894</xdr:rowOff>
    </xdr:to>
    <xdr:sp macro="" textlink="">
      <xdr:nvSpPr>
        <xdr:cNvPr id="251" name="フローチャート: 判断 250"/>
        <xdr:cNvSpPr/>
      </xdr:nvSpPr>
      <xdr:spPr>
        <a:xfrm>
          <a:off x="1079500" y="160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29021</xdr:rowOff>
    </xdr:from>
    <xdr:ext cx="534377" cy="259045"/>
    <xdr:sp macro="" textlink="">
      <xdr:nvSpPr>
        <xdr:cNvPr id="252" name="テキスト ボックス 251"/>
        <xdr:cNvSpPr txBox="1"/>
      </xdr:nvSpPr>
      <xdr:spPr>
        <a:xfrm>
          <a:off x="863111" y="161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132758</xdr:rowOff>
    </xdr:from>
    <xdr:to>
      <xdr:col>24</xdr:col>
      <xdr:colOff>114300</xdr:colOff>
      <xdr:row>91</xdr:row>
      <xdr:rowOff>62908</xdr:rowOff>
    </xdr:to>
    <xdr:sp macro="" textlink="">
      <xdr:nvSpPr>
        <xdr:cNvPr id="258" name="楕円 257"/>
        <xdr:cNvSpPr/>
      </xdr:nvSpPr>
      <xdr:spPr>
        <a:xfrm>
          <a:off x="4584700" y="155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85785</xdr:rowOff>
    </xdr:from>
    <xdr:ext cx="534377" cy="259045"/>
    <xdr:sp macro="" textlink="">
      <xdr:nvSpPr>
        <xdr:cNvPr id="259" name="衛生費該当値テキスト"/>
        <xdr:cNvSpPr txBox="1"/>
      </xdr:nvSpPr>
      <xdr:spPr>
        <a:xfrm>
          <a:off x="4686300" y="1551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37531</xdr:rowOff>
    </xdr:from>
    <xdr:to>
      <xdr:col>20</xdr:col>
      <xdr:colOff>38100</xdr:colOff>
      <xdr:row>92</xdr:row>
      <xdr:rowOff>139131</xdr:rowOff>
    </xdr:to>
    <xdr:sp macro="" textlink="">
      <xdr:nvSpPr>
        <xdr:cNvPr id="260" name="楕円 259"/>
        <xdr:cNvSpPr/>
      </xdr:nvSpPr>
      <xdr:spPr>
        <a:xfrm>
          <a:off x="3746500" y="1581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155658</xdr:rowOff>
    </xdr:from>
    <xdr:ext cx="534377" cy="259045"/>
    <xdr:sp macro="" textlink="">
      <xdr:nvSpPr>
        <xdr:cNvPr id="261" name="テキスト ボックス 260"/>
        <xdr:cNvSpPr txBox="1"/>
      </xdr:nvSpPr>
      <xdr:spPr>
        <a:xfrm>
          <a:off x="3530111" y="1558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70613</xdr:rowOff>
    </xdr:from>
    <xdr:to>
      <xdr:col>15</xdr:col>
      <xdr:colOff>101600</xdr:colOff>
      <xdr:row>93</xdr:row>
      <xdr:rowOff>763</xdr:rowOff>
    </xdr:to>
    <xdr:sp macro="" textlink="">
      <xdr:nvSpPr>
        <xdr:cNvPr id="262" name="楕円 261"/>
        <xdr:cNvSpPr/>
      </xdr:nvSpPr>
      <xdr:spPr>
        <a:xfrm>
          <a:off x="2857500" y="158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17290</xdr:rowOff>
    </xdr:from>
    <xdr:ext cx="534377" cy="259045"/>
    <xdr:sp macro="" textlink="">
      <xdr:nvSpPr>
        <xdr:cNvPr id="263" name="テキスト ボックス 262"/>
        <xdr:cNvSpPr txBox="1"/>
      </xdr:nvSpPr>
      <xdr:spPr>
        <a:xfrm>
          <a:off x="2641111" y="1561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80049</xdr:rowOff>
    </xdr:from>
    <xdr:to>
      <xdr:col>10</xdr:col>
      <xdr:colOff>165100</xdr:colOff>
      <xdr:row>94</xdr:row>
      <xdr:rowOff>10199</xdr:rowOff>
    </xdr:to>
    <xdr:sp macro="" textlink="">
      <xdr:nvSpPr>
        <xdr:cNvPr id="264" name="楕円 263"/>
        <xdr:cNvSpPr/>
      </xdr:nvSpPr>
      <xdr:spPr>
        <a:xfrm>
          <a:off x="1968500" y="1602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1326</xdr:rowOff>
    </xdr:from>
    <xdr:ext cx="534377" cy="259045"/>
    <xdr:sp macro="" textlink="">
      <xdr:nvSpPr>
        <xdr:cNvPr id="265" name="テキスト ボックス 264"/>
        <xdr:cNvSpPr txBox="1"/>
      </xdr:nvSpPr>
      <xdr:spPr>
        <a:xfrm>
          <a:off x="1752111" y="1611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2195</xdr:rowOff>
    </xdr:from>
    <xdr:to>
      <xdr:col>6</xdr:col>
      <xdr:colOff>38100</xdr:colOff>
      <xdr:row>92</xdr:row>
      <xdr:rowOff>103795</xdr:rowOff>
    </xdr:to>
    <xdr:sp macro="" textlink="">
      <xdr:nvSpPr>
        <xdr:cNvPr id="266" name="楕円 265"/>
        <xdr:cNvSpPr/>
      </xdr:nvSpPr>
      <xdr:spPr>
        <a:xfrm>
          <a:off x="1079500" y="1577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120322</xdr:rowOff>
    </xdr:from>
    <xdr:ext cx="534377" cy="259045"/>
    <xdr:sp macro="" textlink="">
      <xdr:nvSpPr>
        <xdr:cNvPr id="267" name="テキスト ボックス 266"/>
        <xdr:cNvSpPr txBox="1"/>
      </xdr:nvSpPr>
      <xdr:spPr>
        <a:xfrm>
          <a:off x="863111" y="1555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84455</xdr:rowOff>
    </xdr:from>
    <xdr:to>
      <xdr:col>54</xdr:col>
      <xdr:colOff>189865</xdr:colOff>
      <xdr:row>39</xdr:row>
      <xdr:rowOff>43307</xdr:rowOff>
    </xdr:to>
    <xdr:cxnSp macro="">
      <xdr:nvCxnSpPr>
        <xdr:cNvPr id="291" name="直線コネクタ 290"/>
        <xdr:cNvCxnSpPr/>
      </xdr:nvCxnSpPr>
      <xdr:spPr>
        <a:xfrm flipV="1">
          <a:off x="10475595" y="5399405"/>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92"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93" name="直線コネクタ 292"/>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31132</xdr:rowOff>
    </xdr:from>
    <xdr:ext cx="469744" cy="259045"/>
    <xdr:sp macro="" textlink="">
      <xdr:nvSpPr>
        <xdr:cNvPr id="294" name="労働費最大値テキスト"/>
        <xdr:cNvSpPr txBox="1"/>
      </xdr:nvSpPr>
      <xdr:spPr>
        <a:xfrm>
          <a:off x="10528300" y="517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84455</xdr:rowOff>
    </xdr:from>
    <xdr:to>
      <xdr:col>55</xdr:col>
      <xdr:colOff>88900</xdr:colOff>
      <xdr:row>31</xdr:row>
      <xdr:rowOff>84455</xdr:rowOff>
    </xdr:to>
    <xdr:cxnSp macro="">
      <xdr:nvCxnSpPr>
        <xdr:cNvPr id="295" name="直線コネクタ 294"/>
        <xdr:cNvCxnSpPr/>
      </xdr:nvCxnSpPr>
      <xdr:spPr>
        <a:xfrm>
          <a:off x="10388600" y="539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171323</xdr:rowOff>
    </xdr:from>
    <xdr:to>
      <xdr:col>55</xdr:col>
      <xdr:colOff>0</xdr:colOff>
      <xdr:row>38</xdr:row>
      <xdr:rowOff>7112</xdr:rowOff>
    </xdr:to>
    <xdr:cxnSp macro="">
      <xdr:nvCxnSpPr>
        <xdr:cNvPr id="296" name="直線コネクタ 295"/>
        <xdr:cNvCxnSpPr/>
      </xdr:nvCxnSpPr>
      <xdr:spPr>
        <a:xfrm>
          <a:off x="9639300" y="6514973"/>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23766</xdr:rowOff>
    </xdr:from>
    <xdr:ext cx="378565" cy="259045"/>
    <xdr:sp macro="" textlink="">
      <xdr:nvSpPr>
        <xdr:cNvPr id="297" name="労働費平均値テキスト"/>
        <xdr:cNvSpPr txBox="1"/>
      </xdr:nvSpPr>
      <xdr:spPr>
        <a:xfrm>
          <a:off x="10528300" y="619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xdr:rowOff>
    </xdr:from>
    <xdr:to>
      <xdr:col>55</xdr:col>
      <xdr:colOff>50800</xdr:colOff>
      <xdr:row>37</xdr:row>
      <xdr:rowOff>102489</xdr:rowOff>
    </xdr:to>
    <xdr:sp macro="" textlink="">
      <xdr:nvSpPr>
        <xdr:cNvPr id="298" name="フローチャート: 判断 297"/>
        <xdr:cNvSpPr/>
      </xdr:nvSpPr>
      <xdr:spPr>
        <a:xfrm>
          <a:off x="104267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171323</xdr:rowOff>
    </xdr:from>
    <xdr:to>
      <xdr:col>50</xdr:col>
      <xdr:colOff>114300</xdr:colOff>
      <xdr:row>38</xdr:row>
      <xdr:rowOff>32639</xdr:rowOff>
    </xdr:to>
    <xdr:cxnSp macro="">
      <xdr:nvCxnSpPr>
        <xdr:cNvPr id="299" name="直線コネクタ 298"/>
        <xdr:cNvCxnSpPr/>
      </xdr:nvCxnSpPr>
      <xdr:spPr>
        <a:xfrm flipV="1">
          <a:off x="8750300" y="6514973"/>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39370</xdr:rowOff>
    </xdr:from>
    <xdr:to>
      <xdr:col>50</xdr:col>
      <xdr:colOff>165100</xdr:colOff>
      <xdr:row>37</xdr:row>
      <xdr:rowOff>140970</xdr:rowOff>
    </xdr:to>
    <xdr:sp macro="" textlink="">
      <xdr:nvSpPr>
        <xdr:cNvPr id="300" name="フローチャート: 判断 299"/>
        <xdr:cNvSpPr/>
      </xdr:nvSpPr>
      <xdr:spPr>
        <a:xfrm>
          <a:off x="9588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157497</xdr:rowOff>
    </xdr:from>
    <xdr:ext cx="378565" cy="259045"/>
    <xdr:sp macro="" textlink="">
      <xdr:nvSpPr>
        <xdr:cNvPr id="301" name="テキスト ボックス 300"/>
        <xdr:cNvSpPr txBox="1"/>
      </xdr:nvSpPr>
      <xdr:spPr>
        <a:xfrm>
          <a:off x="9450017" y="615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4445</xdr:rowOff>
    </xdr:from>
    <xdr:to>
      <xdr:col>45</xdr:col>
      <xdr:colOff>177800</xdr:colOff>
      <xdr:row>38</xdr:row>
      <xdr:rowOff>32639</xdr:rowOff>
    </xdr:to>
    <xdr:cxnSp macro="">
      <xdr:nvCxnSpPr>
        <xdr:cNvPr id="302" name="直線コネクタ 301"/>
        <xdr:cNvCxnSpPr/>
      </xdr:nvCxnSpPr>
      <xdr:spPr>
        <a:xfrm>
          <a:off x="7861300" y="6519545"/>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88519</xdr:rowOff>
    </xdr:from>
    <xdr:to>
      <xdr:col>46</xdr:col>
      <xdr:colOff>38100</xdr:colOff>
      <xdr:row>38</xdr:row>
      <xdr:rowOff>18669</xdr:rowOff>
    </xdr:to>
    <xdr:sp macro="" textlink="">
      <xdr:nvSpPr>
        <xdr:cNvPr id="303" name="フローチャート: 判断 302"/>
        <xdr:cNvSpPr/>
      </xdr:nvSpPr>
      <xdr:spPr>
        <a:xfrm>
          <a:off x="8699500" y="64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35196</xdr:rowOff>
    </xdr:from>
    <xdr:ext cx="378565" cy="259045"/>
    <xdr:sp macro="" textlink="">
      <xdr:nvSpPr>
        <xdr:cNvPr id="304" name="テキスト ボックス 303"/>
        <xdr:cNvSpPr txBox="1"/>
      </xdr:nvSpPr>
      <xdr:spPr>
        <a:xfrm>
          <a:off x="8561017" y="620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4445</xdr:rowOff>
    </xdr:from>
    <xdr:to>
      <xdr:col>41</xdr:col>
      <xdr:colOff>50800</xdr:colOff>
      <xdr:row>38</xdr:row>
      <xdr:rowOff>21590</xdr:rowOff>
    </xdr:to>
    <xdr:cxnSp macro="">
      <xdr:nvCxnSpPr>
        <xdr:cNvPr id="305" name="直線コネクタ 304"/>
        <xdr:cNvCxnSpPr/>
      </xdr:nvCxnSpPr>
      <xdr:spPr>
        <a:xfrm flipV="1">
          <a:off x="6972300" y="65195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139192</xdr:rowOff>
    </xdr:from>
    <xdr:to>
      <xdr:col>41</xdr:col>
      <xdr:colOff>101600</xdr:colOff>
      <xdr:row>38</xdr:row>
      <xdr:rowOff>69342</xdr:rowOff>
    </xdr:to>
    <xdr:sp macro="" textlink="">
      <xdr:nvSpPr>
        <xdr:cNvPr id="306" name="フローチャート: 判断 305"/>
        <xdr:cNvSpPr/>
      </xdr:nvSpPr>
      <xdr:spPr>
        <a:xfrm>
          <a:off x="7810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60469</xdr:rowOff>
    </xdr:from>
    <xdr:ext cx="378565" cy="259045"/>
    <xdr:sp macro="" textlink="">
      <xdr:nvSpPr>
        <xdr:cNvPr id="307" name="テキスト ボックス 306"/>
        <xdr:cNvSpPr txBox="1"/>
      </xdr:nvSpPr>
      <xdr:spPr>
        <a:xfrm>
          <a:off x="7672017" y="657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144907</xdr:rowOff>
    </xdr:from>
    <xdr:to>
      <xdr:col>36</xdr:col>
      <xdr:colOff>165100</xdr:colOff>
      <xdr:row>38</xdr:row>
      <xdr:rowOff>75057</xdr:rowOff>
    </xdr:to>
    <xdr:sp macro="" textlink="">
      <xdr:nvSpPr>
        <xdr:cNvPr id="308" name="フローチャート: 判断 307"/>
        <xdr:cNvSpPr/>
      </xdr:nvSpPr>
      <xdr:spPr>
        <a:xfrm>
          <a:off x="6921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66184</xdr:rowOff>
    </xdr:from>
    <xdr:ext cx="378565" cy="259045"/>
    <xdr:sp macro="" textlink="">
      <xdr:nvSpPr>
        <xdr:cNvPr id="309" name="テキスト ボックス 308"/>
        <xdr:cNvSpPr txBox="1"/>
      </xdr:nvSpPr>
      <xdr:spPr>
        <a:xfrm>
          <a:off x="6783017"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127762</xdr:rowOff>
    </xdr:from>
    <xdr:to>
      <xdr:col>55</xdr:col>
      <xdr:colOff>50800</xdr:colOff>
      <xdr:row>38</xdr:row>
      <xdr:rowOff>57912</xdr:rowOff>
    </xdr:to>
    <xdr:sp macro="" textlink="">
      <xdr:nvSpPr>
        <xdr:cNvPr id="315" name="楕円 314"/>
        <xdr:cNvSpPr/>
      </xdr:nvSpPr>
      <xdr:spPr>
        <a:xfrm>
          <a:off x="104267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106189</xdr:rowOff>
    </xdr:from>
    <xdr:ext cx="378565" cy="259045"/>
    <xdr:sp macro="" textlink="">
      <xdr:nvSpPr>
        <xdr:cNvPr id="316" name="労働費該当値テキスト"/>
        <xdr:cNvSpPr txBox="1"/>
      </xdr:nvSpPr>
      <xdr:spPr>
        <a:xfrm>
          <a:off x="10528300" y="6449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120523</xdr:rowOff>
    </xdr:from>
    <xdr:to>
      <xdr:col>50</xdr:col>
      <xdr:colOff>165100</xdr:colOff>
      <xdr:row>38</xdr:row>
      <xdr:rowOff>50673</xdr:rowOff>
    </xdr:to>
    <xdr:sp macro="" textlink="">
      <xdr:nvSpPr>
        <xdr:cNvPr id="317" name="楕円 316"/>
        <xdr:cNvSpPr/>
      </xdr:nvSpPr>
      <xdr:spPr>
        <a:xfrm>
          <a:off x="9588500" y="646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41800</xdr:rowOff>
    </xdr:from>
    <xdr:ext cx="378565" cy="259045"/>
    <xdr:sp macro="" textlink="">
      <xdr:nvSpPr>
        <xdr:cNvPr id="318" name="テキスト ボックス 317"/>
        <xdr:cNvSpPr txBox="1"/>
      </xdr:nvSpPr>
      <xdr:spPr>
        <a:xfrm>
          <a:off x="9450017" y="6556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153289</xdr:rowOff>
    </xdr:from>
    <xdr:to>
      <xdr:col>46</xdr:col>
      <xdr:colOff>38100</xdr:colOff>
      <xdr:row>38</xdr:row>
      <xdr:rowOff>83439</xdr:rowOff>
    </xdr:to>
    <xdr:sp macro="" textlink="">
      <xdr:nvSpPr>
        <xdr:cNvPr id="319" name="楕円 318"/>
        <xdr:cNvSpPr/>
      </xdr:nvSpPr>
      <xdr:spPr>
        <a:xfrm>
          <a:off x="8699500" y="64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74566</xdr:rowOff>
    </xdr:from>
    <xdr:ext cx="378565" cy="259045"/>
    <xdr:sp macro="" textlink="">
      <xdr:nvSpPr>
        <xdr:cNvPr id="320" name="テキスト ボックス 319"/>
        <xdr:cNvSpPr txBox="1"/>
      </xdr:nvSpPr>
      <xdr:spPr>
        <a:xfrm>
          <a:off x="8561017" y="6589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125095</xdr:rowOff>
    </xdr:from>
    <xdr:to>
      <xdr:col>41</xdr:col>
      <xdr:colOff>101600</xdr:colOff>
      <xdr:row>38</xdr:row>
      <xdr:rowOff>55245</xdr:rowOff>
    </xdr:to>
    <xdr:sp macro="" textlink="">
      <xdr:nvSpPr>
        <xdr:cNvPr id="321" name="楕円 320"/>
        <xdr:cNvSpPr/>
      </xdr:nvSpPr>
      <xdr:spPr>
        <a:xfrm>
          <a:off x="7810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71772</xdr:rowOff>
    </xdr:from>
    <xdr:ext cx="378565" cy="259045"/>
    <xdr:sp macro="" textlink="">
      <xdr:nvSpPr>
        <xdr:cNvPr id="322" name="テキスト ボックス 321"/>
        <xdr:cNvSpPr txBox="1"/>
      </xdr:nvSpPr>
      <xdr:spPr>
        <a:xfrm>
          <a:off x="7672017" y="6243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142240</xdr:rowOff>
    </xdr:from>
    <xdr:to>
      <xdr:col>36</xdr:col>
      <xdr:colOff>165100</xdr:colOff>
      <xdr:row>38</xdr:row>
      <xdr:rowOff>72390</xdr:rowOff>
    </xdr:to>
    <xdr:sp macro="" textlink="">
      <xdr:nvSpPr>
        <xdr:cNvPr id="323" name="楕円 322"/>
        <xdr:cNvSpPr/>
      </xdr:nvSpPr>
      <xdr:spPr>
        <a:xfrm>
          <a:off x="6921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88917</xdr:rowOff>
    </xdr:from>
    <xdr:ext cx="378565" cy="259045"/>
    <xdr:sp macro="" textlink="">
      <xdr:nvSpPr>
        <xdr:cNvPr id="324" name="テキスト ボックス 323"/>
        <xdr:cNvSpPr txBox="1"/>
      </xdr:nvSpPr>
      <xdr:spPr>
        <a:xfrm>
          <a:off x="6783017" y="6261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8" name="テキスト ボックス 337"/>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58410</xdr:rowOff>
    </xdr:from>
    <xdr:to>
      <xdr:col>54</xdr:col>
      <xdr:colOff>189865</xdr:colOff>
      <xdr:row>58</xdr:row>
      <xdr:rowOff>111902</xdr:rowOff>
    </xdr:to>
    <xdr:cxnSp macro="">
      <xdr:nvCxnSpPr>
        <xdr:cNvPr id="346" name="直線コネクタ 345"/>
        <xdr:cNvCxnSpPr/>
      </xdr:nvCxnSpPr>
      <xdr:spPr>
        <a:xfrm flipV="1">
          <a:off x="10475595" y="8630910"/>
          <a:ext cx="1270"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115729</xdr:rowOff>
    </xdr:from>
    <xdr:ext cx="378565" cy="259045"/>
    <xdr:sp macro="" textlink="">
      <xdr:nvSpPr>
        <xdr:cNvPr id="347" name="農林水産業費最小値テキスト"/>
        <xdr:cNvSpPr txBox="1"/>
      </xdr:nvSpPr>
      <xdr:spPr>
        <a:xfrm>
          <a:off x="10528300" y="1005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111902</xdr:rowOff>
    </xdr:from>
    <xdr:to>
      <xdr:col>55</xdr:col>
      <xdr:colOff>88900</xdr:colOff>
      <xdr:row>58</xdr:row>
      <xdr:rowOff>111902</xdr:rowOff>
    </xdr:to>
    <xdr:cxnSp macro="">
      <xdr:nvCxnSpPr>
        <xdr:cNvPr id="348" name="直線コネクタ 347"/>
        <xdr:cNvCxnSpPr/>
      </xdr:nvCxnSpPr>
      <xdr:spPr>
        <a:xfrm>
          <a:off x="10388600" y="10056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5087</xdr:rowOff>
    </xdr:from>
    <xdr:ext cx="534377" cy="259045"/>
    <xdr:sp macro="" textlink="">
      <xdr:nvSpPr>
        <xdr:cNvPr id="349" name="農林水産業費最大値テキスト"/>
        <xdr:cNvSpPr txBox="1"/>
      </xdr:nvSpPr>
      <xdr:spPr>
        <a:xfrm>
          <a:off x="10528300" y="840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58410</xdr:rowOff>
    </xdr:from>
    <xdr:to>
      <xdr:col>55</xdr:col>
      <xdr:colOff>88900</xdr:colOff>
      <xdr:row>50</xdr:row>
      <xdr:rowOff>58410</xdr:rowOff>
    </xdr:to>
    <xdr:cxnSp macro="">
      <xdr:nvCxnSpPr>
        <xdr:cNvPr id="350" name="直線コネクタ 349"/>
        <xdr:cNvCxnSpPr/>
      </xdr:nvCxnSpPr>
      <xdr:spPr>
        <a:xfrm>
          <a:off x="10388600" y="863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56124</xdr:rowOff>
    </xdr:from>
    <xdr:to>
      <xdr:col>55</xdr:col>
      <xdr:colOff>0</xdr:colOff>
      <xdr:row>58</xdr:row>
      <xdr:rowOff>58044</xdr:rowOff>
    </xdr:to>
    <xdr:cxnSp macro="">
      <xdr:nvCxnSpPr>
        <xdr:cNvPr id="351" name="直線コネクタ 350"/>
        <xdr:cNvCxnSpPr/>
      </xdr:nvCxnSpPr>
      <xdr:spPr>
        <a:xfrm flipV="1">
          <a:off x="9639300" y="10000224"/>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4426</xdr:rowOff>
    </xdr:from>
    <xdr:ext cx="469744" cy="259045"/>
    <xdr:sp macro="" textlink="">
      <xdr:nvSpPr>
        <xdr:cNvPr id="352" name="農林水産業費平均値テキスト"/>
        <xdr:cNvSpPr txBox="1"/>
      </xdr:nvSpPr>
      <xdr:spPr>
        <a:xfrm>
          <a:off x="10528300" y="9605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152999</xdr:rowOff>
    </xdr:from>
    <xdr:to>
      <xdr:col>55</xdr:col>
      <xdr:colOff>50800</xdr:colOff>
      <xdr:row>57</xdr:row>
      <xdr:rowOff>83149</xdr:rowOff>
    </xdr:to>
    <xdr:sp macro="" textlink="">
      <xdr:nvSpPr>
        <xdr:cNvPr id="353" name="フローチャート: 判断 352"/>
        <xdr:cNvSpPr/>
      </xdr:nvSpPr>
      <xdr:spPr>
        <a:xfrm>
          <a:off x="104267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58044</xdr:rowOff>
    </xdr:from>
    <xdr:to>
      <xdr:col>50</xdr:col>
      <xdr:colOff>114300</xdr:colOff>
      <xdr:row>58</xdr:row>
      <xdr:rowOff>81361</xdr:rowOff>
    </xdr:to>
    <xdr:cxnSp macro="">
      <xdr:nvCxnSpPr>
        <xdr:cNvPr id="354" name="直線コネクタ 353"/>
        <xdr:cNvCxnSpPr/>
      </xdr:nvCxnSpPr>
      <xdr:spPr>
        <a:xfrm flipV="1">
          <a:off x="8750300" y="10002144"/>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1667</xdr:rowOff>
    </xdr:from>
    <xdr:to>
      <xdr:col>50</xdr:col>
      <xdr:colOff>165100</xdr:colOff>
      <xdr:row>57</xdr:row>
      <xdr:rowOff>103267</xdr:rowOff>
    </xdr:to>
    <xdr:sp macro="" textlink="">
      <xdr:nvSpPr>
        <xdr:cNvPr id="355" name="フローチャート: 判断 354"/>
        <xdr:cNvSpPr/>
      </xdr:nvSpPr>
      <xdr:spPr>
        <a:xfrm>
          <a:off x="9588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119794</xdr:rowOff>
    </xdr:from>
    <xdr:ext cx="469744" cy="259045"/>
    <xdr:sp macro="" textlink="">
      <xdr:nvSpPr>
        <xdr:cNvPr id="356" name="テキスト ボックス 355"/>
        <xdr:cNvSpPr txBox="1"/>
      </xdr:nvSpPr>
      <xdr:spPr>
        <a:xfrm>
          <a:off x="9404428" y="95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81361</xdr:rowOff>
    </xdr:from>
    <xdr:to>
      <xdr:col>45</xdr:col>
      <xdr:colOff>177800</xdr:colOff>
      <xdr:row>58</xdr:row>
      <xdr:rowOff>86847</xdr:rowOff>
    </xdr:to>
    <xdr:cxnSp macro="">
      <xdr:nvCxnSpPr>
        <xdr:cNvPr id="357" name="直線コネクタ 356"/>
        <xdr:cNvCxnSpPr/>
      </xdr:nvCxnSpPr>
      <xdr:spPr>
        <a:xfrm flipV="1">
          <a:off x="7861300" y="1002546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134437</xdr:rowOff>
    </xdr:from>
    <xdr:to>
      <xdr:col>46</xdr:col>
      <xdr:colOff>38100</xdr:colOff>
      <xdr:row>57</xdr:row>
      <xdr:rowOff>64587</xdr:rowOff>
    </xdr:to>
    <xdr:sp macro="" textlink="">
      <xdr:nvSpPr>
        <xdr:cNvPr id="358" name="フローチャート: 判断 357"/>
        <xdr:cNvSpPr/>
      </xdr:nvSpPr>
      <xdr:spPr>
        <a:xfrm>
          <a:off x="8699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81114</xdr:rowOff>
    </xdr:from>
    <xdr:ext cx="469744" cy="259045"/>
    <xdr:sp macro="" textlink="">
      <xdr:nvSpPr>
        <xdr:cNvPr id="359" name="テキスト ボックス 358"/>
        <xdr:cNvSpPr txBox="1"/>
      </xdr:nvSpPr>
      <xdr:spPr>
        <a:xfrm>
          <a:off x="8515428" y="951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78070</xdr:rowOff>
    </xdr:from>
    <xdr:to>
      <xdr:col>41</xdr:col>
      <xdr:colOff>50800</xdr:colOff>
      <xdr:row>58</xdr:row>
      <xdr:rowOff>86847</xdr:rowOff>
    </xdr:to>
    <xdr:cxnSp macro="">
      <xdr:nvCxnSpPr>
        <xdr:cNvPr id="360" name="直線コネクタ 359"/>
        <xdr:cNvCxnSpPr/>
      </xdr:nvCxnSpPr>
      <xdr:spPr>
        <a:xfrm>
          <a:off x="6972300" y="10022170"/>
          <a:ext cx="8890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29373</xdr:rowOff>
    </xdr:from>
    <xdr:to>
      <xdr:col>41</xdr:col>
      <xdr:colOff>101600</xdr:colOff>
      <xdr:row>58</xdr:row>
      <xdr:rowOff>130973</xdr:rowOff>
    </xdr:to>
    <xdr:sp macro="" textlink="">
      <xdr:nvSpPr>
        <xdr:cNvPr id="361" name="フローチャート: 判断 360"/>
        <xdr:cNvSpPr/>
      </xdr:nvSpPr>
      <xdr:spPr>
        <a:xfrm>
          <a:off x="7810500" y="9973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147500</xdr:rowOff>
    </xdr:from>
    <xdr:ext cx="378565" cy="259045"/>
    <xdr:sp macro="" textlink="">
      <xdr:nvSpPr>
        <xdr:cNvPr id="362" name="テキスト ボックス 361"/>
        <xdr:cNvSpPr txBox="1"/>
      </xdr:nvSpPr>
      <xdr:spPr>
        <a:xfrm>
          <a:off x="7672017" y="9748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150256</xdr:rowOff>
    </xdr:from>
    <xdr:to>
      <xdr:col>36</xdr:col>
      <xdr:colOff>165100</xdr:colOff>
      <xdr:row>58</xdr:row>
      <xdr:rowOff>80406</xdr:rowOff>
    </xdr:to>
    <xdr:sp macro="" textlink="">
      <xdr:nvSpPr>
        <xdr:cNvPr id="363" name="フローチャート: 判断 362"/>
        <xdr:cNvSpPr/>
      </xdr:nvSpPr>
      <xdr:spPr>
        <a:xfrm>
          <a:off x="6921500" y="9922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96933</xdr:rowOff>
    </xdr:from>
    <xdr:ext cx="469744" cy="259045"/>
    <xdr:sp macro="" textlink="">
      <xdr:nvSpPr>
        <xdr:cNvPr id="364" name="テキスト ボックス 363"/>
        <xdr:cNvSpPr txBox="1"/>
      </xdr:nvSpPr>
      <xdr:spPr>
        <a:xfrm>
          <a:off x="6737428" y="969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5324</xdr:rowOff>
    </xdr:from>
    <xdr:to>
      <xdr:col>55</xdr:col>
      <xdr:colOff>50800</xdr:colOff>
      <xdr:row>58</xdr:row>
      <xdr:rowOff>106924</xdr:rowOff>
    </xdr:to>
    <xdr:sp macro="" textlink="">
      <xdr:nvSpPr>
        <xdr:cNvPr id="370" name="楕円 369"/>
        <xdr:cNvSpPr/>
      </xdr:nvSpPr>
      <xdr:spPr>
        <a:xfrm>
          <a:off x="10426700" y="994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91701</xdr:rowOff>
    </xdr:from>
    <xdr:ext cx="378565" cy="259045"/>
    <xdr:sp macro="" textlink="">
      <xdr:nvSpPr>
        <xdr:cNvPr id="371" name="農林水産業費該当値テキスト"/>
        <xdr:cNvSpPr txBox="1"/>
      </xdr:nvSpPr>
      <xdr:spPr>
        <a:xfrm>
          <a:off x="10528300" y="9864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7244</xdr:rowOff>
    </xdr:from>
    <xdr:to>
      <xdr:col>50</xdr:col>
      <xdr:colOff>165100</xdr:colOff>
      <xdr:row>58</xdr:row>
      <xdr:rowOff>108844</xdr:rowOff>
    </xdr:to>
    <xdr:sp macro="" textlink="">
      <xdr:nvSpPr>
        <xdr:cNvPr id="372" name="楕円 371"/>
        <xdr:cNvSpPr/>
      </xdr:nvSpPr>
      <xdr:spPr>
        <a:xfrm>
          <a:off x="9588500" y="995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99971</xdr:rowOff>
    </xdr:from>
    <xdr:ext cx="378565" cy="259045"/>
    <xdr:sp macro="" textlink="">
      <xdr:nvSpPr>
        <xdr:cNvPr id="373" name="テキスト ボックス 372"/>
        <xdr:cNvSpPr txBox="1"/>
      </xdr:nvSpPr>
      <xdr:spPr>
        <a:xfrm>
          <a:off x="9450017" y="1004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30561</xdr:rowOff>
    </xdr:from>
    <xdr:to>
      <xdr:col>46</xdr:col>
      <xdr:colOff>38100</xdr:colOff>
      <xdr:row>58</xdr:row>
      <xdr:rowOff>132161</xdr:rowOff>
    </xdr:to>
    <xdr:sp macro="" textlink="">
      <xdr:nvSpPr>
        <xdr:cNvPr id="374" name="楕円 373"/>
        <xdr:cNvSpPr/>
      </xdr:nvSpPr>
      <xdr:spPr>
        <a:xfrm>
          <a:off x="8699500" y="99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123288</xdr:rowOff>
    </xdr:from>
    <xdr:ext cx="378565" cy="259045"/>
    <xdr:sp macro="" textlink="">
      <xdr:nvSpPr>
        <xdr:cNvPr id="375" name="テキスト ボックス 374"/>
        <xdr:cNvSpPr txBox="1"/>
      </xdr:nvSpPr>
      <xdr:spPr>
        <a:xfrm>
          <a:off x="8561017" y="10067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36047</xdr:rowOff>
    </xdr:from>
    <xdr:to>
      <xdr:col>41</xdr:col>
      <xdr:colOff>101600</xdr:colOff>
      <xdr:row>58</xdr:row>
      <xdr:rowOff>137647</xdr:rowOff>
    </xdr:to>
    <xdr:sp macro="" textlink="">
      <xdr:nvSpPr>
        <xdr:cNvPr id="376" name="楕円 375"/>
        <xdr:cNvSpPr/>
      </xdr:nvSpPr>
      <xdr:spPr>
        <a:xfrm>
          <a:off x="7810500" y="99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128774</xdr:rowOff>
    </xdr:from>
    <xdr:ext cx="378565" cy="259045"/>
    <xdr:sp macro="" textlink="">
      <xdr:nvSpPr>
        <xdr:cNvPr id="377" name="テキスト ボックス 376"/>
        <xdr:cNvSpPr txBox="1"/>
      </xdr:nvSpPr>
      <xdr:spPr>
        <a:xfrm>
          <a:off x="7672017" y="10072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27270</xdr:rowOff>
    </xdr:from>
    <xdr:to>
      <xdr:col>36</xdr:col>
      <xdr:colOff>165100</xdr:colOff>
      <xdr:row>58</xdr:row>
      <xdr:rowOff>128870</xdr:rowOff>
    </xdr:to>
    <xdr:sp macro="" textlink="">
      <xdr:nvSpPr>
        <xdr:cNvPr id="378" name="楕円 377"/>
        <xdr:cNvSpPr/>
      </xdr:nvSpPr>
      <xdr:spPr>
        <a:xfrm>
          <a:off x="6921500" y="99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119997</xdr:rowOff>
    </xdr:from>
    <xdr:ext cx="378565" cy="259045"/>
    <xdr:sp macro="" textlink="">
      <xdr:nvSpPr>
        <xdr:cNvPr id="379" name="テキスト ボックス 378"/>
        <xdr:cNvSpPr txBox="1"/>
      </xdr:nvSpPr>
      <xdr:spPr>
        <a:xfrm>
          <a:off x="6783017" y="10064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15799</xdr:rowOff>
    </xdr:from>
    <xdr:to>
      <xdr:col>54</xdr:col>
      <xdr:colOff>189865</xdr:colOff>
      <xdr:row>78</xdr:row>
      <xdr:rowOff>99375</xdr:rowOff>
    </xdr:to>
    <xdr:cxnSp macro="">
      <xdr:nvCxnSpPr>
        <xdr:cNvPr id="401" name="直線コネクタ 400"/>
        <xdr:cNvCxnSpPr/>
      </xdr:nvCxnSpPr>
      <xdr:spPr>
        <a:xfrm flipV="1">
          <a:off x="10475595" y="12017299"/>
          <a:ext cx="1270" cy="145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103202</xdr:rowOff>
    </xdr:from>
    <xdr:ext cx="378565" cy="259045"/>
    <xdr:sp macro="" textlink="">
      <xdr:nvSpPr>
        <xdr:cNvPr id="402" name="商工費最小値テキスト"/>
        <xdr:cNvSpPr txBox="1"/>
      </xdr:nvSpPr>
      <xdr:spPr>
        <a:xfrm>
          <a:off x="10528300" y="1347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99375</xdr:rowOff>
    </xdr:from>
    <xdr:to>
      <xdr:col>55</xdr:col>
      <xdr:colOff>88900</xdr:colOff>
      <xdr:row>78</xdr:row>
      <xdr:rowOff>99375</xdr:rowOff>
    </xdr:to>
    <xdr:cxnSp macro="">
      <xdr:nvCxnSpPr>
        <xdr:cNvPr id="403" name="直線コネクタ 402"/>
        <xdr:cNvCxnSpPr/>
      </xdr:nvCxnSpPr>
      <xdr:spPr>
        <a:xfrm>
          <a:off x="10388600" y="1347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133926</xdr:rowOff>
    </xdr:from>
    <xdr:ext cx="534377" cy="259045"/>
    <xdr:sp macro="" textlink="">
      <xdr:nvSpPr>
        <xdr:cNvPr id="404" name="商工費最大値テキスト"/>
        <xdr:cNvSpPr txBox="1"/>
      </xdr:nvSpPr>
      <xdr:spPr>
        <a:xfrm>
          <a:off x="10528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15799</xdr:rowOff>
    </xdr:from>
    <xdr:to>
      <xdr:col>55</xdr:col>
      <xdr:colOff>88900</xdr:colOff>
      <xdr:row>70</xdr:row>
      <xdr:rowOff>15799</xdr:rowOff>
    </xdr:to>
    <xdr:cxnSp macro="">
      <xdr:nvCxnSpPr>
        <xdr:cNvPr id="405" name="直線コネクタ 404"/>
        <xdr:cNvCxnSpPr/>
      </xdr:nvCxnSpPr>
      <xdr:spPr>
        <a:xfrm>
          <a:off x="10388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69245</xdr:rowOff>
    </xdr:from>
    <xdr:to>
      <xdr:col>55</xdr:col>
      <xdr:colOff>0</xdr:colOff>
      <xdr:row>78</xdr:row>
      <xdr:rowOff>73909</xdr:rowOff>
    </xdr:to>
    <xdr:cxnSp macro="">
      <xdr:nvCxnSpPr>
        <xdr:cNvPr id="406" name="直線コネクタ 405"/>
        <xdr:cNvCxnSpPr/>
      </xdr:nvCxnSpPr>
      <xdr:spPr>
        <a:xfrm flipV="1">
          <a:off x="9639300" y="13442345"/>
          <a:ext cx="8382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49734</xdr:rowOff>
    </xdr:from>
    <xdr:ext cx="469744" cy="259045"/>
    <xdr:sp macro="" textlink="">
      <xdr:nvSpPr>
        <xdr:cNvPr id="407" name="商工費平均値テキスト"/>
        <xdr:cNvSpPr txBox="1"/>
      </xdr:nvSpPr>
      <xdr:spPr>
        <a:xfrm>
          <a:off x="10528300" y="1307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26857</xdr:rowOff>
    </xdr:from>
    <xdr:to>
      <xdr:col>55</xdr:col>
      <xdr:colOff>50800</xdr:colOff>
      <xdr:row>77</xdr:row>
      <xdr:rowOff>128457</xdr:rowOff>
    </xdr:to>
    <xdr:sp macro="" textlink="">
      <xdr:nvSpPr>
        <xdr:cNvPr id="408" name="フローチャート: 判断 407"/>
        <xdr:cNvSpPr/>
      </xdr:nvSpPr>
      <xdr:spPr>
        <a:xfrm>
          <a:off x="104267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30018</xdr:rowOff>
    </xdr:from>
    <xdr:to>
      <xdr:col>50</xdr:col>
      <xdr:colOff>114300</xdr:colOff>
      <xdr:row>78</xdr:row>
      <xdr:rowOff>73909</xdr:rowOff>
    </xdr:to>
    <xdr:cxnSp macro="">
      <xdr:nvCxnSpPr>
        <xdr:cNvPr id="409" name="直線コネクタ 408"/>
        <xdr:cNvCxnSpPr/>
      </xdr:nvCxnSpPr>
      <xdr:spPr>
        <a:xfrm>
          <a:off x="8750300" y="13231668"/>
          <a:ext cx="889000" cy="2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22881</xdr:rowOff>
    </xdr:from>
    <xdr:to>
      <xdr:col>50</xdr:col>
      <xdr:colOff>165100</xdr:colOff>
      <xdr:row>77</xdr:row>
      <xdr:rowOff>124481</xdr:rowOff>
    </xdr:to>
    <xdr:sp macro="" textlink="">
      <xdr:nvSpPr>
        <xdr:cNvPr id="410" name="フローチャート: 判断 409"/>
        <xdr:cNvSpPr/>
      </xdr:nvSpPr>
      <xdr:spPr>
        <a:xfrm>
          <a:off x="9588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141008</xdr:rowOff>
    </xdr:from>
    <xdr:ext cx="469744" cy="259045"/>
    <xdr:sp macro="" textlink="">
      <xdr:nvSpPr>
        <xdr:cNvPr id="411" name="テキスト ボックス 410"/>
        <xdr:cNvSpPr txBox="1"/>
      </xdr:nvSpPr>
      <xdr:spPr>
        <a:xfrm>
          <a:off x="9404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30018</xdr:rowOff>
    </xdr:from>
    <xdr:to>
      <xdr:col>45</xdr:col>
      <xdr:colOff>177800</xdr:colOff>
      <xdr:row>78</xdr:row>
      <xdr:rowOff>75874</xdr:rowOff>
    </xdr:to>
    <xdr:cxnSp macro="">
      <xdr:nvCxnSpPr>
        <xdr:cNvPr id="412" name="直線コネクタ 411"/>
        <xdr:cNvCxnSpPr/>
      </xdr:nvCxnSpPr>
      <xdr:spPr>
        <a:xfrm flipV="1">
          <a:off x="7861300" y="13231668"/>
          <a:ext cx="889000" cy="21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106274</xdr:rowOff>
    </xdr:from>
    <xdr:to>
      <xdr:col>46</xdr:col>
      <xdr:colOff>38100</xdr:colOff>
      <xdr:row>77</xdr:row>
      <xdr:rowOff>36424</xdr:rowOff>
    </xdr:to>
    <xdr:sp macro="" textlink="">
      <xdr:nvSpPr>
        <xdr:cNvPr id="413" name="フローチャート: 判断 412"/>
        <xdr:cNvSpPr/>
      </xdr:nvSpPr>
      <xdr:spPr>
        <a:xfrm>
          <a:off x="8699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52950</xdr:rowOff>
    </xdr:from>
    <xdr:ext cx="469744" cy="259045"/>
    <xdr:sp macro="" textlink="">
      <xdr:nvSpPr>
        <xdr:cNvPr id="414" name="テキスト ボックス 413"/>
        <xdr:cNvSpPr txBox="1"/>
      </xdr:nvSpPr>
      <xdr:spPr>
        <a:xfrm>
          <a:off x="8515428" y="129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62250</xdr:rowOff>
    </xdr:from>
    <xdr:to>
      <xdr:col>41</xdr:col>
      <xdr:colOff>50800</xdr:colOff>
      <xdr:row>78</xdr:row>
      <xdr:rowOff>75874</xdr:rowOff>
    </xdr:to>
    <xdr:cxnSp macro="">
      <xdr:nvCxnSpPr>
        <xdr:cNvPr id="415" name="直線コネクタ 414"/>
        <xdr:cNvCxnSpPr/>
      </xdr:nvCxnSpPr>
      <xdr:spPr>
        <a:xfrm>
          <a:off x="6972300" y="13435350"/>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110708</xdr:rowOff>
    </xdr:from>
    <xdr:to>
      <xdr:col>41</xdr:col>
      <xdr:colOff>101600</xdr:colOff>
      <xdr:row>78</xdr:row>
      <xdr:rowOff>40858</xdr:rowOff>
    </xdr:to>
    <xdr:sp macro="" textlink="">
      <xdr:nvSpPr>
        <xdr:cNvPr id="416" name="フローチャート: 判断 415"/>
        <xdr:cNvSpPr/>
      </xdr:nvSpPr>
      <xdr:spPr>
        <a:xfrm>
          <a:off x="7810500" y="1331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57385</xdr:rowOff>
    </xdr:from>
    <xdr:ext cx="469744" cy="259045"/>
    <xdr:sp macro="" textlink="">
      <xdr:nvSpPr>
        <xdr:cNvPr id="417" name="テキスト ボックス 416"/>
        <xdr:cNvSpPr txBox="1"/>
      </xdr:nvSpPr>
      <xdr:spPr>
        <a:xfrm>
          <a:off x="7626428" y="130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108376</xdr:rowOff>
    </xdr:from>
    <xdr:to>
      <xdr:col>36</xdr:col>
      <xdr:colOff>165100</xdr:colOff>
      <xdr:row>78</xdr:row>
      <xdr:rowOff>38526</xdr:rowOff>
    </xdr:to>
    <xdr:sp macro="" textlink="">
      <xdr:nvSpPr>
        <xdr:cNvPr id="418" name="フローチャート: 判断 417"/>
        <xdr:cNvSpPr/>
      </xdr:nvSpPr>
      <xdr:spPr>
        <a:xfrm>
          <a:off x="6921500" y="133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55053</xdr:rowOff>
    </xdr:from>
    <xdr:ext cx="469744" cy="259045"/>
    <xdr:sp macro="" textlink="">
      <xdr:nvSpPr>
        <xdr:cNvPr id="419" name="テキスト ボックス 418"/>
        <xdr:cNvSpPr txBox="1"/>
      </xdr:nvSpPr>
      <xdr:spPr>
        <a:xfrm>
          <a:off x="6737428" y="1308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18445</xdr:rowOff>
    </xdr:from>
    <xdr:to>
      <xdr:col>55</xdr:col>
      <xdr:colOff>50800</xdr:colOff>
      <xdr:row>78</xdr:row>
      <xdr:rowOff>120045</xdr:rowOff>
    </xdr:to>
    <xdr:sp macro="" textlink="">
      <xdr:nvSpPr>
        <xdr:cNvPr id="425" name="楕円 424"/>
        <xdr:cNvSpPr/>
      </xdr:nvSpPr>
      <xdr:spPr>
        <a:xfrm>
          <a:off x="10426700" y="1339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104822</xdr:rowOff>
    </xdr:from>
    <xdr:ext cx="469744" cy="259045"/>
    <xdr:sp macro="" textlink="">
      <xdr:nvSpPr>
        <xdr:cNvPr id="426" name="商工費該当値テキスト"/>
        <xdr:cNvSpPr txBox="1"/>
      </xdr:nvSpPr>
      <xdr:spPr>
        <a:xfrm>
          <a:off x="10528300" y="1330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23109</xdr:rowOff>
    </xdr:from>
    <xdr:to>
      <xdr:col>50</xdr:col>
      <xdr:colOff>165100</xdr:colOff>
      <xdr:row>78</xdr:row>
      <xdr:rowOff>124709</xdr:rowOff>
    </xdr:to>
    <xdr:sp macro="" textlink="">
      <xdr:nvSpPr>
        <xdr:cNvPr id="427" name="楕円 426"/>
        <xdr:cNvSpPr/>
      </xdr:nvSpPr>
      <xdr:spPr>
        <a:xfrm>
          <a:off x="9588500" y="133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115836</xdr:rowOff>
    </xdr:from>
    <xdr:ext cx="469744" cy="259045"/>
    <xdr:sp macro="" textlink="">
      <xdr:nvSpPr>
        <xdr:cNvPr id="428" name="テキスト ボックス 427"/>
        <xdr:cNvSpPr txBox="1"/>
      </xdr:nvSpPr>
      <xdr:spPr>
        <a:xfrm>
          <a:off x="9404428" y="1348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150668</xdr:rowOff>
    </xdr:from>
    <xdr:to>
      <xdr:col>46</xdr:col>
      <xdr:colOff>38100</xdr:colOff>
      <xdr:row>77</xdr:row>
      <xdr:rowOff>80818</xdr:rowOff>
    </xdr:to>
    <xdr:sp macro="" textlink="">
      <xdr:nvSpPr>
        <xdr:cNvPr id="429" name="楕円 428"/>
        <xdr:cNvSpPr/>
      </xdr:nvSpPr>
      <xdr:spPr>
        <a:xfrm>
          <a:off x="8699500" y="1318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71945</xdr:rowOff>
    </xdr:from>
    <xdr:ext cx="469744" cy="259045"/>
    <xdr:sp macro="" textlink="">
      <xdr:nvSpPr>
        <xdr:cNvPr id="430" name="テキスト ボックス 429"/>
        <xdr:cNvSpPr txBox="1"/>
      </xdr:nvSpPr>
      <xdr:spPr>
        <a:xfrm>
          <a:off x="8515428" y="1327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25074</xdr:rowOff>
    </xdr:from>
    <xdr:to>
      <xdr:col>41</xdr:col>
      <xdr:colOff>101600</xdr:colOff>
      <xdr:row>78</xdr:row>
      <xdr:rowOff>126674</xdr:rowOff>
    </xdr:to>
    <xdr:sp macro="" textlink="">
      <xdr:nvSpPr>
        <xdr:cNvPr id="431" name="楕円 430"/>
        <xdr:cNvSpPr/>
      </xdr:nvSpPr>
      <xdr:spPr>
        <a:xfrm>
          <a:off x="7810500" y="1339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117801</xdr:rowOff>
    </xdr:from>
    <xdr:ext cx="469744" cy="259045"/>
    <xdr:sp macro="" textlink="">
      <xdr:nvSpPr>
        <xdr:cNvPr id="432" name="テキスト ボックス 431"/>
        <xdr:cNvSpPr txBox="1"/>
      </xdr:nvSpPr>
      <xdr:spPr>
        <a:xfrm>
          <a:off x="7626428" y="1349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11450</xdr:rowOff>
    </xdr:from>
    <xdr:to>
      <xdr:col>36</xdr:col>
      <xdr:colOff>165100</xdr:colOff>
      <xdr:row>78</xdr:row>
      <xdr:rowOff>113050</xdr:rowOff>
    </xdr:to>
    <xdr:sp macro="" textlink="">
      <xdr:nvSpPr>
        <xdr:cNvPr id="433" name="楕円 432"/>
        <xdr:cNvSpPr/>
      </xdr:nvSpPr>
      <xdr:spPr>
        <a:xfrm>
          <a:off x="6921500" y="133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104177</xdr:rowOff>
    </xdr:from>
    <xdr:ext cx="469744" cy="259045"/>
    <xdr:sp macro="" textlink="">
      <xdr:nvSpPr>
        <xdr:cNvPr id="434" name="テキスト ボックス 433"/>
        <xdr:cNvSpPr txBox="1"/>
      </xdr:nvSpPr>
      <xdr:spPr>
        <a:xfrm>
          <a:off x="6737428" y="1347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7" name="テキスト ボックス 456"/>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121281</xdr:rowOff>
    </xdr:from>
    <xdr:to>
      <xdr:col>54</xdr:col>
      <xdr:colOff>189865</xdr:colOff>
      <xdr:row>99</xdr:row>
      <xdr:rowOff>159556</xdr:rowOff>
    </xdr:to>
    <xdr:cxnSp macro="">
      <xdr:nvCxnSpPr>
        <xdr:cNvPr id="461" name="直線コネクタ 460"/>
        <xdr:cNvCxnSpPr/>
      </xdr:nvCxnSpPr>
      <xdr:spPr>
        <a:xfrm flipV="1">
          <a:off x="10475595" y="15551781"/>
          <a:ext cx="1270" cy="1581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163383</xdr:rowOff>
    </xdr:from>
    <xdr:ext cx="534377" cy="259045"/>
    <xdr:sp macro="" textlink="">
      <xdr:nvSpPr>
        <xdr:cNvPr id="462" name="土木費最小値テキスト"/>
        <xdr:cNvSpPr txBox="1"/>
      </xdr:nvSpPr>
      <xdr:spPr>
        <a:xfrm>
          <a:off x="10528300" y="171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159556</xdr:rowOff>
    </xdr:from>
    <xdr:to>
      <xdr:col>55</xdr:col>
      <xdr:colOff>88900</xdr:colOff>
      <xdr:row>99</xdr:row>
      <xdr:rowOff>159556</xdr:rowOff>
    </xdr:to>
    <xdr:cxnSp macro="">
      <xdr:nvCxnSpPr>
        <xdr:cNvPr id="463" name="直線コネクタ 462"/>
        <xdr:cNvCxnSpPr/>
      </xdr:nvCxnSpPr>
      <xdr:spPr>
        <a:xfrm>
          <a:off x="10388600" y="1713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67958</xdr:rowOff>
    </xdr:from>
    <xdr:ext cx="534377" cy="259045"/>
    <xdr:sp macro="" textlink="">
      <xdr:nvSpPr>
        <xdr:cNvPr id="464" name="土木費最大値テキスト"/>
        <xdr:cNvSpPr txBox="1"/>
      </xdr:nvSpPr>
      <xdr:spPr>
        <a:xfrm>
          <a:off x="10528300" y="1532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121281</xdr:rowOff>
    </xdr:from>
    <xdr:to>
      <xdr:col>55</xdr:col>
      <xdr:colOff>88900</xdr:colOff>
      <xdr:row>90</xdr:row>
      <xdr:rowOff>121281</xdr:rowOff>
    </xdr:to>
    <xdr:cxnSp macro="">
      <xdr:nvCxnSpPr>
        <xdr:cNvPr id="465" name="直線コネクタ 464"/>
        <xdr:cNvCxnSpPr/>
      </xdr:nvCxnSpPr>
      <xdr:spPr>
        <a:xfrm>
          <a:off x="10388600" y="1555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104756</xdr:rowOff>
    </xdr:from>
    <xdr:to>
      <xdr:col>55</xdr:col>
      <xdr:colOff>0</xdr:colOff>
      <xdr:row>96</xdr:row>
      <xdr:rowOff>45974</xdr:rowOff>
    </xdr:to>
    <xdr:cxnSp macro="">
      <xdr:nvCxnSpPr>
        <xdr:cNvPr id="466" name="直線コネクタ 465"/>
        <xdr:cNvCxnSpPr/>
      </xdr:nvCxnSpPr>
      <xdr:spPr>
        <a:xfrm>
          <a:off x="9639300" y="16392506"/>
          <a:ext cx="8382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27224</xdr:rowOff>
    </xdr:from>
    <xdr:ext cx="534377" cy="259045"/>
    <xdr:sp macro="" textlink="">
      <xdr:nvSpPr>
        <xdr:cNvPr id="467" name="土木費平均値テキスト"/>
        <xdr:cNvSpPr txBox="1"/>
      </xdr:nvSpPr>
      <xdr:spPr>
        <a:xfrm>
          <a:off x="10528300" y="164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48797</xdr:rowOff>
    </xdr:from>
    <xdr:to>
      <xdr:col>55</xdr:col>
      <xdr:colOff>50800</xdr:colOff>
      <xdr:row>96</xdr:row>
      <xdr:rowOff>150397</xdr:rowOff>
    </xdr:to>
    <xdr:sp macro="" textlink="">
      <xdr:nvSpPr>
        <xdr:cNvPr id="468" name="フローチャート: 判断 467"/>
        <xdr:cNvSpPr/>
      </xdr:nvSpPr>
      <xdr:spPr>
        <a:xfrm>
          <a:off x="10426700" y="165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9300</xdr:rowOff>
    </xdr:from>
    <xdr:to>
      <xdr:col>50</xdr:col>
      <xdr:colOff>114300</xdr:colOff>
      <xdr:row>95</xdr:row>
      <xdr:rowOff>104756</xdr:rowOff>
    </xdr:to>
    <xdr:cxnSp macro="">
      <xdr:nvCxnSpPr>
        <xdr:cNvPr id="469" name="直線コネクタ 468"/>
        <xdr:cNvCxnSpPr/>
      </xdr:nvCxnSpPr>
      <xdr:spPr>
        <a:xfrm>
          <a:off x="8750300" y="16297050"/>
          <a:ext cx="889000" cy="9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32632</xdr:rowOff>
    </xdr:from>
    <xdr:to>
      <xdr:col>50</xdr:col>
      <xdr:colOff>165100</xdr:colOff>
      <xdr:row>96</xdr:row>
      <xdr:rowOff>134232</xdr:rowOff>
    </xdr:to>
    <xdr:sp macro="" textlink="">
      <xdr:nvSpPr>
        <xdr:cNvPr id="470" name="フローチャート: 判断 469"/>
        <xdr:cNvSpPr/>
      </xdr:nvSpPr>
      <xdr:spPr>
        <a:xfrm>
          <a:off x="9588500" y="164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125359</xdr:rowOff>
    </xdr:from>
    <xdr:ext cx="534377" cy="259045"/>
    <xdr:sp macro="" textlink="">
      <xdr:nvSpPr>
        <xdr:cNvPr id="471" name="テキスト ボックス 470"/>
        <xdr:cNvSpPr txBox="1"/>
      </xdr:nvSpPr>
      <xdr:spPr>
        <a:xfrm>
          <a:off x="9372111" y="165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9300</xdr:rowOff>
    </xdr:from>
    <xdr:to>
      <xdr:col>45</xdr:col>
      <xdr:colOff>177800</xdr:colOff>
      <xdr:row>95</xdr:row>
      <xdr:rowOff>108348</xdr:rowOff>
    </xdr:to>
    <xdr:cxnSp macro="">
      <xdr:nvCxnSpPr>
        <xdr:cNvPr id="472" name="直線コネクタ 471"/>
        <xdr:cNvCxnSpPr/>
      </xdr:nvCxnSpPr>
      <xdr:spPr>
        <a:xfrm flipV="1">
          <a:off x="7861300" y="16297050"/>
          <a:ext cx="889000" cy="9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158460</xdr:rowOff>
    </xdr:from>
    <xdr:to>
      <xdr:col>46</xdr:col>
      <xdr:colOff>38100</xdr:colOff>
      <xdr:row>96</xdr:row>
      <xdr:rowOff>88610</xdr:rowOff>
    </xdr:to>
    <xdr:sp macro="" textlink="">
      <xdr:nvSpPr>
        <xdr:cNvPr id="473" name="フローチャート: 判断 472"/>
        <xdr:cNvSpPr/>
      </xdr:nvSpPr>
      <xdr:spPr>
        <a:xfrm>
          <a:off x="8699500" y="1644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79737</xdr:rowOff>
    </xdr:from>
    <xdr:ext cx="534377" cy="259045"/>
    <xdr:sp macro="" textlink="">
      <xdr:nvSpPr>
        <xdr:cNvPr id="474" name="テキスト ボックス 473"/>
        <xdr:cNvSpPr txBox="1"/>
      </xdr:nvSpPr>
      <xdr:spPr>
        <a:xfrm>
          <a:off x="8483111" y="1653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108348</xdr:rowOff>
    </xdr:from>
    <xdr:to>
      <xdr:col>41</xdr:col>
      <xdr:colOff>50800</xdr:colOff>
      <xdr:row>97</xdr:row>
      <xdr:rowOff>23865</xdr:rowOff>
    </xdr:to>
    <xdr:cxnSp macro="">
      <xdr:nvCxnSpPr>
        <xdr:cNvPr id="475" name="直線コネクタ 474"/>
        <xdr:cNvCxnSpPr/>
      </xdr:nvCxnSpPr>
      <xdr:spPr>
        <a:xfrm flipV="1">
          <a:off x="6972300" y="16396098"/>
          <a:ext cx="889000" cy="25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144515</xdr:rowOff>
    </xdr:from>
    <xdr:to>
      <xdr:col>41</xdr:col>
      <xdr:colOff>101600</xdr:colOff>
      <xdr:row>95</xdr:row>
      <xdr:rowOff>74665</xdr:rowOff>
    </xdr:to>
    <xdr:sp macro="" textlink="">
      <xdr:nvSpPr>
        <xdr:cNvPr id="476" name="フローチャート: 判断 475"/>
        <xdr:cNvSpPr/>
      </xdr:nvSpPr>
      <xdr:spPr>
        <a:xfrm>
          <a:off x="7810500" y="1626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91192</xdr:rowOff>
    </xdr:from>
    <xdr:ext cx="534377" cy="259045"/>
    <xdr:sp macro="" textlink="">
      <xdr:nvSpPr>
        <xdr:cNvPr id="477" name="テキスト ボックス 476"/>
        <xdr:cNvSpPr txBox="1"/>
      </xdr:nvSpPr>
      <xdr:spPr>
        <a:xfrm>
          <a:off x="7594111" y="1603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77764</xdr:rowOff>
    </xdr:from>
    <xdr:to>
      <xdr:col>36</xdr:col>
      <xdr:colOff>165100</xdr:colOff>
      <xdr:row>96</xdr:row>
      <xdr:rowOff>7914</xdr:rowOff>
    </xdr:to>
    <xdr:sp macro="" textlink="">
      <xdr:nvSpPr>
        <xdr:cNvPr id="478" name="フローチャート: 判断 477"/>
        <xdr:cNvSpPr/>
      </xdr:nvSpPr>
      <xdr:spPr>
        <a:xfrm>
          <a:off x="6921500" y="1636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24441</xdr:rowOff>
    </xdr:from>
    <xdr:ext cx="534377" cy="259045"/>
    <xdr:sp macro="" textlink="">
      <xdr:nvSpPr>
        <xdr:cNvPr id="479" name="テキスト ボックス 478"/>
        <xdr:cNvSpPr txBox="1"/>
      </xdr:nvSpPr>
      <xdr:spPr>
        <a:xfrm>
          <a:off x="6705111" y="1614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166624</xdr:rowOff>
    </xdr:from>
    <xdr:to>
      <xdr:col>55</xdr:col>
      <xdr:colOff>50800</xdr:colOff>
      <xdr:row>96</xdr:row>
      <xdr:rowOff>96774</xdr:rowOff>
    </xdr:to>
    <xdr:sp macro="" textlink="">
      <xdr:nvSpPr>
        <xdr:cNvPr id="485" name="楕円 484"/>
        <xdr:cNvSpPr/>
      </xdr:nvSpPr>
      <xdr:spPr>
        <a:xfrm>
          <a:off x="10426700" y="164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18051</xdr:rowOff>
    </xdr:from>
    <xdr:ext cx="534377" cy="259045"/>
    <xdr:sp macro="" textlink="">
      <xdr:nvSpPr>
        <xdr:cNvPr id="486" name="土木費該当値テキスト"/>
        <xdr:cNvSpPr txBox="1"/>
      </xdr:nvSpPr>
      <xdr:spPr>
        <a:xfrm>
          <a:off x="10528300" y="1630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53956</xdr:rowOff>
    </xdr:from>
    <xdr:to>
      <xdr:col>50</xdr:col>
      <xdr:colOff>165100</xdr:colOff>
      <xdr:row>95</xdr:row>
      <xdr:rowOff>155556</xdr:rowOff>
    </xdr:to>
    <xdr:sp macro="" textlink="">
      <xdr:nvSpPr>
        <xdr:cNvPr id="487" name="楕円 486"/>
        <xdr:cNvSpPr/>
      </xdr:nvSpPr>
      <xdr:spPr>
        <a:xfrm>
          <a:off x="9588500" y="163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633</xdr:rowOff>
    </xdr:from>
    <xdr:ext cx="534377" cy="259045"/>
    <xdr:sp macro="" textlink="">
      <xdr:nvSpPr>
        <xdr:cNvPr id="488" name="テキスト ボックス 487"/>
        <xdr:cNvSpPr txBox="1"/>
      </xdr:nvSpPr>
      <xdr:spPr>
        <a:xfrm>
          <a:off x="9372111" y="1611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129950</xdr:rowOff>
    </xdr:from>
    <xdr:to>
      <xdr:col>46</xdr:col>
      <xdr:colOff>38100</xdr:colOff>
      <xdr:row>95</xdr:row>
      <xdr:rowOff>60100</xdr:rowOff>
    </xdr:to>
    <xdr:sp macro="" textlink="">
      <xdr:nvSpPr>
        <xdr:cNvPr id="489" name="楕円 488"/>
        <xdr:cNvSpPr/>
      </xdr:nvSpPr>
      <xdr:spPr>
        <a:xfrm>
          <a:off x="8699500" y="162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76627</xdr:rowOff>
    </xdr:from>
    <xdr:ext cx="534377" cy="259045"/>
    <xdr:sp macro="" textlink="">
      <xdr:nvSpPr>
        <xdr:cNvPr id="490" name="テキスト ボックス 489"/>
        <xdr:cNvSpPr txBox="1"/>
      </xdr:nvSpPr>
      <xdr:spPr>
        <a:xfrm>
          <a:off x="8483111" y="1602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57548</xdr:rowOff>
    </xdr:from>
    <xdr:to>
      <xdr:col>41</xdr:col>
      <xdr:colOff>101600</xdr:colOff>
      <xdr:row>95</xdr:row>
      <xdr:rowOff>159148</xdr:rowOff>
    </xdr:to>
    <xdr:sp macro="" textlink="">
      <xdr:nvSpPr>
        <xdr:cNvPr id="491" name="楕円 490"/>
        <xdr:cNvSpPr/>
      </xdr:nvSpPr>
      <xdr:spPr>
        <a:xfrm>
          <a:off x="7810500" y="1634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150275</xdr:rowOff>
    </xdr:from>
    <xdr:ext cx="534377" cy="259045"/>
    <xdr:sp macro="" textlink="">
      <xdr:nvSpPr>
        <xdr:cNvPr id="492" name="テキスト ボックス 491"/>
        <xdr:cNvSpPr txBox="1"/>
      </xdr:nvSpPr>
      <xdr:spPr>
        <a:xfrm>
          <a:off x="7594111" y="1643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144515</xdr:rowOff>
    </xdr:from>
    <xdr:to>
      <xdr:col>36</xdr:col>
      <xdr:colOff>165100</xdr:colOff>
      <xdr:row>97</xdr:row>
      <xdr:rowOff>74665</xdr:rowOff>
    </xdr:to>
    <xdr:sp macro="" textlink="">
      <xdr:nvSpPr>
        <xdr:cNvPr id="493" name="楕円 492"/>
        <xdr:cNvSpPr/>
      </xdr:nvSpPr>
      <xdr:spPr>
        <a:xfrm>
          <a:off x="6921500" y="1660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65792</xdr:rowOff>
    </xdr:from>
    <xdr:ext cx="534377" cy="259045"/>
    <xdr:sp macro="" textlink="">
      <xdr:nvSpPr>
        <xdr:cNvPr id="494" name="テキスト ボックス 493"/>
        <xdr:cNvSpPr txBox="1"/>
      </xdr:nvSpPr>
      <xdr:spPr>
        <a:xfrm>
          <a:off x="6705111" y="166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15929</xdr:rowOff>
    </xdr:from>
    <xdr:to>
      <xdr:col>85</xdr:col>
      <xdr:colOff>126364</xdr:colOff>
      <xdr:row>39</xdr:row>
      <xdr:rowOff>53322</xdr:rowOff>
    </xdr:to>
    <xdr:cxnSp macro="">
      <xdr:nvCxnSpPr>
        <xdr:cNvPr id="521" name="直線コネクタ 520"/>
        <xdr:cNvCxnSpPr/>
      </xdr:nvCxnSpPr>
      <xdr:spPr>
        <a:xfrm flipV="1">
          <a:off x="16317595" y="5159429"/>
          <a:ext cx="1269" cy="158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57149</xdr:rowOff>
    </xdr:from>
    <xdr:ext cx="469744" cy="259045"/>
    <xdr:sp macro="" textlink="">
      <xdr:nvSpPr>
        <xdr:cNvPr id="522" name="消防費最小値テキスト"/>
        <xdr:cNvSpPr txBox="1"/>
      </xdr:nvSpPr>
      <xdr:spPr>
        <a:xfrm>
          <a:off x="16370300" y="674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53322</xdr:rowOff>
    </xdr:from>
    <xdr:to>
      <xdr:col>86</xdr:col>
      <xdr:colOff>25400</xdr:colOff>
      <xdr:row>39</xdr:row>
      <xdr:rowOff>53322</xdr:rowOff>
    </xdr:to>
    <xdr:cxnSp macro="">
      <xdr:nvCxnSpPr>
        <xdr:cNvPr id="523" name="直線コネクタ 522"/>
        <xdr:cNvCxnSpPr/>
      </xdr:nvCxnSpPr>
      <xdr:spPr>
        <a:xfrm>
          <a:off x="16230600" y="673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134056</xdr:rowOff>
    </xdr:from>
    <xdr:ext cx="534377" cy="259045"/>
    <xdr:sp macro="" textlink="">
      <xdr:nvSpPr>
        <xdr:cNvPr id="524" name="消防費最大値テキスト"/>
        <xdr:cNvSpPr txBox="1"/>
      </xdr:nvSpPr>
      <xdr:spPr>
        <a:xfrm>
          <a:off x="16370300" y="49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15929</xdr:rowOff>
    </xdr:from>
    <xdr:to>
      <xdr:col>86</xdr:col>
      <xdr:colOff>25400</xdr:colOff>
      <xdr:row>30</xdr:row>
      <xdr:rowOff>15929</xdr:rowOff>
    </xdr:to>
    <xdr:cxnSp macro="">
      <xdr:nvCxnSpPr>
        <xdr:cNvPr id="525" name="直線コネクタ 524"/>
        <xdr:cNvCxnSpPr/>
      </xdr:nvCxnSpPr>
      <xdr:spPr>
        <a:xfrm>
          <a:off x="16230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76509</xdr:rowOff>
    </xdr:from>
    <xdr:to>
      <xdr:col>85</xdr:col>
      <xdr:colOff>127000</xdr:colOff>
      <xdr:row>37</xdr:row>
      <xdr:rowOff>95286</xdr:rowOff>
    </xdr:to>
    <xdr:cxnSp macro="">
      <xdr:nvCxnSpPr>
        <xdr:cNvPr id="526" name="直線コネクタ 525"/>
        <xdr:cNvCxnSpPr/>
      </xdr:nvCxnSpPr>
      <xdr:spPr>
        <a:xfrm>
          <a:off x="15481300" y="6420159"/>
          <a:ext cx="8382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36502</xdr:rowOff>
    </xdr:from>
    <xdr:ext cx="534377" cy="259045"/>
    <xdr:sp macro="" textlink="">
      <xdr:nvSpPr>
        <xdr:cNvPr id="527" name="消防費平均値テキスト"/>
        <xdr:cNvSpPr txBox="1"/>
      </xdr:nvSpPr>
      <xdr:spPr>
        <a:xfrm>
          <a:off x="16370300" y="5865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13625</xdr:rowOff>
    </xdr:from>
    <xdr:to>
      <xdr:col>85</xdr:col>
      <xdr:colOff>177800</xdr:colOff>
      <xdr:row>35</xdr:row>
      <xdr:rowOff>115225</xdr:rowOff>
    </xdr:to>
    <xdr:sp macro="" textlink="">
      <xdr:nvSpPr>
        <xdr:cNvPr id="528" name="フローチャート: 判断 527"/>
        <xdr:cNvSpPr/>
      </xdr:nvSpPr>
      <xdr:spPr>
        <a:xfrm>
          <a:off x="162687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76509</xdr:rowOff>
    </xdr:from>
    <xdr:to>
      <xdr:col>81</xdr:col>
      <xdr:colOff>50800</xdr:colOff>
      <xdr:row>37</xdr:row>
      <xdr:rowOff>112595</xdr:rowOff>
    </xdr:to>
    <xdr:cxnSp macro="">
      <xdr:nvCxnSpPr>
        <xdr:cNvPr id="529" name="直線コネクタ 528"/>
        <xdr:cNvCxnSpPr/>
      </xdr:nvCxnSpPr>
      <xdr:spPr>
        <a:xfrm flipV="1">
          <a:off x="14592300" y="6420159"/>
          <a:ext cx="889000" cy="3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166787</xdr:rowOff>
    </xdr:from>
    <xdr:to>
      <xdr:col>81</xdr:col>
      <xdr:colOff>101600</xdr:colOff>
      <xdr:row>35</xdr:row>
      <xdr:rowOff>96937</xdr:rowOff>
    </xdr:to>
    <xdr:sp macro="" textlink="">
      <xdr:nvSpPr>
        <xdr:cNvPr id="530" name="フローチャート: 判断 529"/>
        <xdr:cNvSpPr/>
      </xdr:nvSpPr>
      <xdr:spPr>
        <a:xfrm>
          <a:off x="15430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113464</xdr:rowOff>
    </xdr:from>
    <xdr:ext cx="534377" cy="259045"/>
    <xdr:sp macro="" textlink="">
      <xdr:nvSpPr>
        <xdr:cNvPr id="531" name="テキスト ボックス 530"/>
        <xdr:cNvSpPr txBox="1"/>
      </xdr:nvSpPr>
      <xdr:spPr>
        <a:xfrm>
          <a:off x="15214111" y="577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163376</xdr:rowOff>
    </xdr:from>
    <xdr:to>
      <xdr:col>76</xdr:col>
      <xdr:colOff>114300</xdr:colOff>
      <xdr:row>37</xdr:row>
      <xdr:rowOff>112595</xdr:rowOff>
    </xdr:to>
    <xdr:cxnSp macro="">
      <xdr:nvCxnSpPr>
        <xdr:cNvPr id="532" name="直線コネクタ 531"/>
        <xdr:cNvCxnSpPr/>
      </xdr:nvCxnSpPr>
      <xdr:spPr>
        <a:xfrm>
          <a:off x="13703300" y="6164126"/>
          <a:ext cx="889000" cy="29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164665</xdr:rowOff>
    </xdr:from>
    <xdr:to>
      <xdr:col>76</xdr:col>
      <xdr:colOff>165100</xdr:colOff>
      <xdr:row>35</xdr:row>
      <xdr:rowOff>94815</xdr:rowOff>
    </xdr:to>
    <xdr:sp macro="" textlink="">
      <xdr:nvSpPr>
        <xdr:cNvPr id="533" name="フローチャート: 判断 532"/>
        <xdr:cNvSpPr/>
      </xdr:nvSpPr>
      <xdr:spPr>
        <a:xfrm>
          <a:off x="14541500" y="59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111342</xdr:rowOff>
    </xdr:from>
    <xdr:ext cx="534377" cy="259045"/>
    <xdr:sp macro="" textlink="">
      <xdr:nvSpPr>
        <xdr:cNvPr id="534" name="テキスト ボックス 533"/>
        <xdr:cNvSpPr txBox="1"/>
      </xdr:nvSpPr>
      <xdr:spPr>
        <a:xfrm>
          <a:off x="14325111" y="576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163376</xdr:rowOff>
    </xdr:from>
    <xdr:to>
      <xdr:col>71</xdr:col>
      <xdr:colOff>177800</xdr:colOff>
      <xdr:row>37</xdr:row>
      <xdr:rowOff>129086</xdr:rowOff>
    </xdr:to>
    <xdr:cxnSp macro="">
      <xdr:nvCxnSpPr>
        <xdr:cNvPr id="535" name="直線コネクタ 534"/>
        <xdr:cNvCxnSpPr/>
      </xdr:nvCxnSpPr>
      <xdr:spPr>
        <a:xfrm flipV="1">
          <a:off x="12814300" y="6164126"/>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50201</xdr:rowOff>
    </xdr:from>
    <xdr:to>
      <xdr:col>72</xdr:col>
      <xdr:colOff>38100</xdr:colOff>
      <xdr:row>31</xdr:row>
      <xdr:rowOff>151801</xdr:rowOff>
    </xdr:to>
    <xdr:sp macro="" textlink="">
      <xdr:nvSpPr>
        <xdr:cNvPr id="536" name="フローチャート: 判断 535"/>
        <xdr:cNvSpPr/>
      </xdr:nvSpPr>
      <xdr:spPr>
        <a:xfrm>
          <a:off x="13652500" y="536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168328</xdr:rowOff>
    </xdr:from>
    <xdr:ext cx="534377" cy="259045"/>
    <xdr:sp macro="" textlink="">
      <xdr:nvSpPr>
        <xdr:cNvPr id="537" name="テキスト ボックス 536"/>
        <xdr:cNvSpPr txBox="1"/>
      </xdr:nvSpPr>
      <xdr:spPr>
        <a:xfrm>
          <a:off x="13436111" y="514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31587</xdr:rowOff>
    </xdr:from>
    <xdr:to>
      <xdr:col>67</xdr:col>
      <xdr:colOff>101600</xdr:colOff>
      <xdr:row>36</xdr:row>
      <xdr:rowOff>133187</xdr:rowOff>
    </xdr:to>
    <xdr:sp macro="" textlink="">
      <xdr:nvSpPr>
        <xdr:cNvPr id="538" name="フローチャート: 判断 537"/>
        <xdr:cNvSpPr/>
      </xdr:nvSpPr>
      <xdr:spPr>
        <a:xfrm>
          <a:off x="12763500" y="620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149714</xdr:rowOff>
    </xdr:from>
    <xdr:ext cx="534377" cy="259045"/>
    <xdr:sp macro="" textlink="">
      <xdr:nvSpPr>
        <xdr:cNvPr id="539" name="テキスト ボックス 538"/>
        <xdr:cNvSpPr txBox="1"/>
      </xdr:nvSpPr>
      <xdr:spPr>
        <a:xfrm>
          <a:off x="12547111" y="597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44486</xdr:rowOff>
    </xdr:from>
    <xdr:to>
      <xdr:col>85</xdr:col>
      <xdr:colOff>177800</xdr:colOff>
      <xdr:row>37</xdr:row>
      <xdr:rowOff>146086</xdr:rowOff>
    </xdr:to>
    <xdr:sp macro="" textlink="">
      <xdr:nvSpPr>
        <xdr:cNvPr id="545" name="楕円 544"/>
        <xdr:cNvSpPr/>
      </xdr:nvSpPr>
      <xdr:spPr>
        <a:xfrm>
          <a:off x="16268700" y="63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22913</xdr:rowOff>
    </xdr:from>
    <xdr:ext cx="534377" cy="259045"/>
    <xdr:sp macro="" textlink="">
      <xdr:nvSpPr>
        <xdr:cNvPr id="546" name="消防費該当値テキスト"/>
        <xdr:cNvSpPr txBox="1"/>
      </xdr:nvSpPr>
      <xdr:spPr>
        <a:xfrm>
          <a:off x="16370300" y="63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25709</xdr:rowOff>
    </xdr:from>
    <xdr:to>
      <xdr:col>81</xdr:col>
      <xdr:colOff>101600</xdr:colOff>
      <xdr:row>37</xdr:row>
      <xdr:rowOff>127309</xdr:rowOff>
    </xdr:to>
    <xdr:sp macro="" textlink="">
      <xdr:nvSpPr>
        <xdr:cNvPr id="547" name="楕円 546"/>
        <xdr:cNvSpPr/>
      </xdr:nvSpPr>
      <xdr:spPr>
        <a:xfrm>
          <a:off x="15430500" y="63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118436</xdr:rowOff>
    </xdr:from>
    <xdr:ext cx="534377" cy="259045"/>
    <xdr:sp macro="" textlink="">
      <xdr:nvSpPr>
        <xdr:cNvPr id="548" name="テキスト ボックス 547"/>
        <xdr:cNvSpPr txBox="1"/>
      </xdr:nvSpPr>
      <xdr:spPr>
        <a:xfrm>
          <a:off x="15214111" y="64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61795</xdr:rowOff>
    </xdr:from>
    <xdr:to>
      <xdr:col>76</xdr:col>
      <xdr:colOff>165100</xdr:colOff>
      <xdr:row>37</xdr:row>
      <xdr:rowOff>163395</xdr:rowOff>
    </xdr:to>
    <xdr:sp macro="" textlink="">
      <xdr:nvSpPr>
        <xdr:cNvPr id="549" name="楕円 548"/>
        <xdr:cNvSpPr/>
      </xdr:nvSpPr>
      <xdr:spPr>
        <a:xfrm>
          <a:off x="14541500" y="640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154522</xdr:rowOff>
    </xdr:from>
    <xdr:ext cx="534377" cy="259045"/>
    <xdr:sp macro="" textlink="">
      <xdr:nvSpPr>
        <xdr:cNvPr id="550" name="テキスト ボックス 549"/>
        <xdr:cNvSpPr txBox="1"/>
      </xdr:nvSpPr>
      <xdr:spPr>
        <a:xfrm>
          <a:off x="14325111" y="649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112576</xdr:rowOff>
    </xdr:from>
    <xdr:to>
      <xdr:col>72</xdr:col>
      <xdr:colOff>38100</xdr:colOff>
      <xdr:row>36</xdr:row>
      <xdr:rowOff>42726</xdr:rowOff>
    </xdr:to>
    <xdr:sp macro="" textlink="">
      <xdr:nvSpPr>
        <xdr:cNvPr id="551" name="楕円 550"/>
        <xdr:cNvSpPr/>
      </xdr:nvSpPr>
      <xdr:spPr>
        <a:xfrm>
          <a:off x="13652500" y="611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33853</xdr:rowOff>
    </xdr:from>
    <xdr:ext cx="534377" cy="259045"/>
    <xdr:sp macro="" textlink="">
      <xdr:nvSpPr>
        <xdr:cNvPr id="552" name="テキスト ボックス 551"/>
        <xdr:cNvSpPr txBox="1"/>
      </xdr:nvSpPr>
      <xdr:spPr>
        <a:xfrm>
          <a:off x="13436111" y="620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78286</xdr:rowOff>
    </xdr:from>
    <xdr:to>
      <xdr:col>67</xdr:col>
      <xdr:colOff>101600</xdr:colOff>
      <xdr:row>38</xdr:row>
      <xdr:rowOff>8437</xdr:rowOff>
    </xdr:to>
    <xdr:sp macro="" textlink="">
      <xdr:nvSpPr>
        <xdr:cNvPr id="553" name="楕円 552"/>
        <xdr:cNvSpPr/>
      </xdr:nvSpPr>
      <xdr:spPr>
        <a:xfrm>
          <a:off x="12763500" y="64219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171014</xdr:rowOff>
    </xdr:from>
    <xdr:ext cx="469744" cy="259045"/>
    <xdr:sp macro="" textlink="">
      <xdr:nvSpPr>
        <xdr:cNvPr id="554" name="テキスト ボックス 553"/>
        <xdr:cNvSpPr txBox="1"/>
      </xdr:nvSpPr>
      <xdr:spPr>
        <a:xfrm>
          <a:off x="12579428" y="651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3" name="テキスト ボックス 572"/>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164023</xdr:rowOff>
    </xdr:from>
    <xdr:to>
      <xdr:col>85</xdr:col>
      <xdr:colOff>126364</xdr:colOff>
      <xdr:row>58</xdr:row>
      <xdr:rowOff>124384</xdr:rowOff>
    </xdr:to>
    <xdr:cxnSp macro="">
      <xdr:nvCxnSpPr>
        <xdr:cNvPr id="577" name="直線コネクタ 576"/>
        <xdr:cNvCxnSpPr/>
      </xdr:nvCxnSpPr>
      <xdr:spPr>
        <a:xfrm flipV="1">
          <a:off x="16317595" y="8907973"/>
          <a:ext cx="1269" cy="116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128211</xdr:rowOff>
    </xdr:from>
    <xdr:ext cx="534377" cy="259045"/>
    <xdr:sp macro="" textlink="">
      <xdr:nvSpPr>
        <xdr:cNvPr id="578" name="教育費最小値テキスト"/>
        <xdr:cNvSpPr txBox="1"/>
      </xdr:nvSpPr>
      <xdr:spPr>
        <a:xfrm>
          <a:off x="16370300" y="100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124384</xdr:rowOff>
    </xdr:from>
    <xdr:to>
      <xdr:col>86</xdr:col>
      <xdr:colOff>25400</xdr:colOff>
      <xdr:row>58</xdr:row>
      <xdr:rowOff>124384</xdr:rowOff>
    </xdr:to>
    <xdr:cxnSp macro="">
      <xdr:nvCxnSpPr>
        <xdr:cNvPr id="579" name="直線コネクタ 578"/>
        <xdr:cNvCxnSpPr/>
      </xdr:nvCxnSpPr>
      <xdr:spPr>
        <a:xfrm>
          <a:off x="16230600" y="1006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110700</xdr:rowOff>
    </xdr:from>
    <xdr:ext cx="534377" cy="259045"/>
    <xdr:sp macro="" textlink="">
      <xdr:nvSpPr>
        <xdr:cNvPr id="580" name="教育費最大値テキスト"/>
        <xdr:cNvSpPr txBox="1"/>
      </xdr:nvSpPr>
      <xdr:spPr>
        <a:xfrm>
          <a:off x="16370300" y="86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164023</xdr:rowOff>
    </xdr:from>
    <xdr:to>
      <xdr:col>86</xdr:col>
      <xdr:colOff>25400</xdr:colOff>
      <xdr:row>51</xdr:row>
      <xdr:rowOff>164023</xdr:rowOff>
    </xdr:to>
    <xdr:cxnSp macro="">
      <xdr:nvCxnSpPr>
        <xdr:cNvPr id="581" name="直線コネクタ 580"/>
        <xdr:cNvCxnSpPr/>
      </xdr:nvCxnSpPr>
      <xdr:spPr>
        <a:xfrm>
          <a:off x="16230600" y="8907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147701</xdr:rowOff>
    </xdr:from>
    <xdr:to>
      <xdr:col>85</xdr:col>
      <xdr:colOff>127000</xdr:colOff>
      <xdr:row>56</xdr:row>
      <xdr:rowOff>124795</xdr:rowOff>
    </xdr:to>
    <xdr:cxnSp macro="">
      <xdr:nvCxnSpPr>
        <xdr:cNvPr id="582" name="直線コネクタ 581"/>
        <xdr:cNvCxnSpPr/>
      </xdr:nvCxnSpPr>
      <xdr:spPr>
        <a:xfrm flipV="1">
          <a:off x="15481300" y="9577451"/>
          <a:ext cx="838200" cy="14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150263</xdr:rowOff>
    </xdr:from>
    <xdr:ext cx="534377" cy="259045"/>
    <xdr:sp macro="" textlink="">
      <xdr:nvSpPr>
        <xdr:cNvPr id="583" name="教育費平均値テキスト"/>
        <xdr:cNvSpPr txBox="1"/>
      </xdr:nvSpPr>
      <xdr:spPr>
        <a:xfrm>
          <a:off x="16370300" y="958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386</xdr:rowOff>
    </xdr:from>
    <xdr:to>
      <xdr:col>85</xdr:col>
      <xdr:colOff>177800</xdr:colOff>
      <xdr:row>56</xdr:row>
      <xdr:rowOff>101986</xdr:rowOff>
    </xdr:to>
    <xdr:sp macro="" textlink="">
      <xdr:nvSpPr>
        <xdr:cNvPr id="584" name="フローチャート: 判断 583"/>
        <xdr:cNvSpPr/>
      </xdr:nvSpPr>
      <xdr:spPr>
        <a:xfrm>
          <a:off x="162687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69337</xdr:rowOff>
    </xdr:from>
    <xdr:to>
      <xdr:col>81</xdr:col>
      <xdr:colOff>50800</xdr:colOff>
      <xdr:row>56</xdr:row>
      <xdr:rowOff>124795</xdr:rowOff>
    </xdr:to>
    <xdr:cxnSp macro="">
      <xdr:nvCxnSpPr>
        <xdr:cNvPr id="585" name="直線コネクタ 584"/>
        <xdr:cNvCxnSpPr/>
      </xdr:nvCxnSpPr>
      <xdr:spPr>
        <a:xfrm>
          <a:off x="14592300" y="9670537"/>
          <a:ext cx="889000" cy="5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14536</xdr:rowOff>
    </xdr:from>
    <xdr:to>
      <xdr:col>81</xdr:col>
      <xdr:colOff>101600</xdr:colOff>
      <xdr:row>56</xdr:row>
      <xdr:rowOff>116136</xdr:rowOff>
    </xdr:to>
    <xdr:sp macro="" textlink="">
      <xdr:nvSpPr>
        <xdr:cNvPr id="586" name="フローチャート: 判断 585"/>
        <xdr:cNvSpPr/>
      </xdr:nvSpPr>
      <xdr:spPr>
        <a:xfrm>
          <a:off x="15430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132663</xdr:rowOff>
    </xdr:from>
    <xdr:ext cx="534377" cy="259045"/>
    <xdr:sp macro="" textlink="">
      <xdr:nvSpPr>
        <xdr:cNvPr id="587" name="テキスト ボックス 586"/>
        <xdr:cNvSpPr txBox="1"/>
      </xdr:nvSpPr>
      <xdr:spPr>
        <a:xfrm>
          <a:off x="15214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69337</xdr:rowOff>
    </xdr:from>
    <xdr:to>
      <xdr:col>76</xdr:col>
      <xdr:colOff>114300</xdr:colOff>
      <xdr:row>57</xdr:row>
      <xdr:rowOff>81773</xdr:rowOff>
    </xdr:to>
    <xdr:cxnSp macro="">
      <xdr:nvCxnSpPr>
        <xdr:cNvPr id="588" name="直線コネクタ 587"/>
        <xdr:cNvCxnSpPr/>
      </xdr:nvCxnSpPr>
      <xdr:spPr>
        <a:xfrm flipV="1">
          <a:off x="13703300" y="9670537"/>
          <a:ext cx="889000" cy="18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14216</xdr:rowOff>
    </xdr:from>
    <xdr:to>
      <xdr:col>76</xdr:col>
      <xdr:colOff>165100</xdr:colOff>
      <xdr:row>56</xdr:row>
      <xdr:rowOff>115816</xdr:rowOff>
    </xdr:to>
    <xdr:sp macro="" textlink="">
      <xdr:nvSpPr>
        <xdr:cNvPr id="589" name="フローチャート: 判断 588"/>
        <xdr:cNvSpPr/>
      </xdr:nvSpPr>
      <xdr:spPr>
        <a:xfrm>
          <a:off x="14541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132343</xdr:rowOff>
    </xdr:from>
    <xdr:ext cx="534377" cy="259045"/>
    <xdr:sp macro="" textlink="">
      <xdr:nvSpPr>
        <xdr:cNvPr id="590" name="テキスト ボックス 589"/>
        <xdr:cNvSpPr txBox="1"/>
      </xdr:nvSpPr>
      <xdr:spPr>
        <a:xfrm>
          <a:off x="14325111" y="93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153622</xdr:rowOff>
    </xdr:from>
    <xdr:to>
      <xdr:col>71</xdr:col>
      <xdr:colOff>177800</xdr:colOff>
      <xdr:row>57</xdr:row>
      <xdr:rowOff>81773</xdr:rowOff>
    </xdr:to>
    <xdr:cxnSp macro="">
      <xdr:nvCxnSpPr>
        <xdr:cNvPr id="591" name="直線コネクタ 590"/>
        <xdr:cNvCxnSpPr/>
      </xdr:nvCxnSpPr>
      <xdr:spPr>
        <a:xfrm>
          <a:off x="12814300" y="9583372"/>
          <a:ext cx="889000" cy="27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52256</xdr:rowOff>
    </xdr:from>
    <xdr:to>
      <xdr:col>72</xdr:col>
      <xdr:colOff>38100</xdr:colOff>
      <xdr:row>57</xdr:row>
      <xdr:rowOff>153856</xdr:rowOff>
    </xdr:to>
    <xdr:sp macro="" textlink="">
      <xdr:nvSpPr>
        <xdr:cNvPr id="592" name="フローチャート: 判断 591"/>
        <xdr:cNvSpPr/>
      </xdr:nvSpPr>
      <xdr:spPr>
        <a:xfrm>
          <a:off x="13652500" y="982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144983</xdr:rowOff>
    </xdr:from>
    <xdr:ext cx="534377" cy="259045"/>
    <xdr:sp macro="" textlink="">
      <xdr:nvSpPr>
        <xdr:cNvPr id="593" name="テキスト ボックス 592"/>
        <xdr:cNvSpPr txBox="1"/>
      </xdr:nvSpPr>
      <xdr:spPr>
        <a:xfrm>
          <a:off x="13436111" y="99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162738</xdr:rowOff>
    </xdr:from>
    <xdr:to>
      <xdr:col>67</xdr:col>
      <xdr:colOff>101600</xdr:colOff>
      <xdr:row>56</xdr:row>
      <xdr:rowOff>92888</xdr:rowOff>
    </xdr:to>
    <xdr:sp macro="" textlink="">
      <xdr:nvSpPr>
        <xdr:cNvPr id="594" name="フローチャート: 判断 593"/>
        <xdr:cNvSpPr/>
      </xdr:nvSpPr>
      <xdr:spPr>
        <a:xfrm>
          <a:off x="12763500" y="959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84015</xdr:rowOff>
    </xdr:from>
    <xdr:ext cx="534377" cy="259045"/>
    <xdr:sp macro="" textlink="">
      <xdr:nvSpPr>
        <xdr:cNvPr id="595" name="テキスト ボックス 594"/>
        <xdr:cNvSpPr txBox="1"/>
      </xdr:nvSpPr>
      <xdr:spPr>
        <a:xfrm>
          <a:off x="12547111" y="968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96901</xdr:rowOff>
    </xdr:from>
    <xdr:to>
      <xdr:col>85</xdr:col>
      <xdr:colOff>177800</xdr:colOff>
      <xdr:row>56</xdr:row>
      <xdr:rowOff>27051</xdr:rowOff>
    </xdr:to>
    <xdr:sp macro="" textlink="">
      <xdr:nvSpPr>
        <xdr:cNvPr id="601" name="楕円 600"/>
        <xdr:cNvSpPr/>
      </xdr:nvSpPr>
      <xdr:spPr>
        <a:xfrm>
          <a:off x="16268700" y="952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119778</xdr:rowOff>
    </xdr:from>
    <xdr:ext cx="534377" cy="259045"/>
    <xdr:sp macro="" textlink="">
      <xdr:nvSpPr>
        <xdr:cNvPr id="602" name="教育費該当値テキスト"/>
        <xdr:cNvSpPr txBox="1"/>
      </xdr:nvSpPr>
      <xdr:spPr>
        <a:xfrm>
          <a:off x="16370300" y="937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73995</xdr:rowOff>
    </xdr:from>
    <xdr:to>
      <xdr:col>81</xdr:col>
      <xdr:colOff>101600</xdr:colOff>
      <xdr:row>57</xdr:row>
      <xdr:rowOff>4145</xdr:rowOff>
    </xdr:to>
    <xdr:sp macro="" textlink="">
      <xdr:nvSpPr>
        <xdr:cNvPr id="603" name="楕円 602"/>
        <xdr:cNvSpPr/>
      </xdr:nvSpPr>
      <xdr:spPr>
        <a:xfrm>
          <a:off x="15430500" y="96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166722</xdr:rowOff>
    </xdr:from>
    <xdr:ext cx="534377" cy="259045"/>
    <xdr:sp macro="" textlink="">
      <xdr:nvSpPr>
        <xdr:cNvPr id="604" name="テキスト ボックス 603"/>
        <xdr:cNvSpPr txBox="1"/>
      </xdr:nvSpPr>
      <xdr:spPr>
        <a:xfrm>
          <a:off x="15214111" y="976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18537</xdr:rowOff>
    </xdr:from>
    <xdr:to>
      <xdr:col>76</xdr:col>
      <xdr:colOff>165100</xdr:colOff>
      <xdr:row>56</xdr:row>
      <xdr:rowOff>120137</xdr:rowOff>
    </xdr:to>
    <xdr:sp macro="" textlink="">
      <xdr:nvSpPr>
        <xdr:cNvPr id="605" name="楕円 604"/>
        <xdr:cNvSpPr/>
      </xdr:nvSpPr>
      <xdr:spPr>
        <a:xfrm>
          <a:off x="14541500" y="961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111264</xdr:rowOff>
    </xdr:from>
    <xdr:ext cx="534377" cy="259045"/>
    <xdr:sp macro="" textlink="">
      <xdr:nvSpPr>
        <xdr:cNvPr id="606" name="テキスト ボックス 605"/>
        <xdr:cNvSpPr txBox="1"/>
      </xdr:nvSpPr>
      <xdr:spPr>
        <a:xfrm>
          <a:off x="14325111" y="971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30973</xdr:rowOff>
    </xdr:from>
    <xdr:to>
      <xdr:col>72</xdr:col>
      <xdr:colOff>38100</xdr:colOff>
      <xdr:row>57</xdr:row>
      <xdr:rowOff>132573</xdr:rowOff>
    </xdr:to>
    <xdr:sp macro="" textlink="">
      <xdr:nvSpPr>
        <xdr:cNvPr id="607" name="楕円 606"/>
        <xdr:cNvSpPr/>
      </xdr:nvSpPr>
      <xdr:spPr>
        <a:xfrm>
          <a:off x="13652500" y="98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149100</xdr:rowOff>
    </xdr:from>
    <xdr:ext cx="534377" cy="259045"/>
    <xdr:sp macro="" textlink="">
      <xdr:nvSpPr>
        <xdr:cNvPr id="608" name="テキスト ボックス 607"/>
        <xdr:cNvSpPr txBox="1"/>
      </xdr:nvSpPr>
      <xdr:spPr>
        <a:xfrm>
          <a:off x="13436111" y="957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102822</xdr:rowOff>
    </xdr:from>
    <xdr:to>
      <xdr:col>67</xdr:col>
      <xdr:colOff>101600</xdr:colOff>
      <xdr:row>56</xdr:row>
      <xdr:rowOff>32972</xdr:rowOff>
    </xdr:to>
    <xdr:sp macro="" textlink="">
      <xdr:nvSpPr>
        <xdr:cNvPr id="609" name="楕円 608"/>
        <xdr:cNvSpPr/>
      </xdr:nvSpPr>
      <xdr:spPr>
        <a:xfrm>
          <a:off x="12763500" y="95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49499</xdr:rowOff>
    </xdr:from>
    <xdr:ext cx="534377" cy="259045"/>
    <xdr:sp macro="" textlink="">
      <xdr:nvSpPr>
        <xdr:cNvPr id="610" name="テキスト ボックス 609"/>
        <xdr:cNvSpPr txBox="1"/>
      </xdr:nvSpPr>
      <xdr:spPr>
        <a:xfrm>
          <a:off x="12547111" y="930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21651</xdr:rowOff>
    </xdr:from>
    <xdr:to>
      <xdr:col>85</xdr:col>
      <xdr:colOff>126364</xdr:colOff>
      <xdr:row>78</xdr:row>
      <xdr:rowOff>139700</xdr:rowOff>
    </xdr:to>
    <xdr:cxnSp macro="">
      <xdr:nvCxnSpPr>
        <xdr:cNvPr id="632" name="直線コネクタ 631"/>
        <xdr:cNvCxnSpPr/>
      </xdr:nvCxnSpPr>
      <xdr:spPr>
        <a:xfrm flipV="1">
          <a:off x="16317595" y="12194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139778</xdr:rowOff>
    </xdr:from>
    <xdr:ext cx="534377" cy="259045"/>
    <xdr:sp macro="" textlink="">
      <xdr:nvSpPr>
        <xdr:cNvPr id="635" name="災害復旧費最大値テキスト"/>
        <xdr:cNvSpPr txBox="1"/>
      </xdr:nvSpPr>
      <xdr:spPr>
        <a:xfrm>
          <a:off x="16370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21651</xdr:rowOff>
    </xdr:from>
    <xdr:to>
      <xdr:col>86</xdr:col>
      <xdr:colOff>25400</xdr:colOff>
      <xdr:row>71</xdr:row>
      <xdr:rowOff>21651</xdr:rowOff>
    </xdr:to>
    <xdr:cxnSp macro="">
      <xdr:nvCxnSpPr>
        <xdr:cNvPr id="636" name="直線コネクタ 635"/>
        <xdr:cNvCxnSpPr/>
      </xdr:nvCxnSpPr>
      <xdr:spPr>
        <a:xfrm>
          <a:off x="16230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133848</xdr:rowOff>
    </xdr:from>
    <xdr:to>
      <xdr:col>85</xdr:col>
      <xdr:colOff>127000</xdr:colOff>
      <xdr:row>78</xdr:row>
      <xdr:rowOff>139700</xdr:rowOff>
    </xdr:to>
    <xdr:cxnSp macro="">
      <xdr:nvCxnSpPr>
        <xdr:cNvPr id="637" name="直線コネクタ 636"/>
        <xdr:cNvCxnSpPr/>
      </xdr:nvCxnSpPr>
      <xdr:spPr>
        <a:xfrm>
          <a:off x="15481300" y="13506948"/>
          <a:ext cx="8382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32819</xdr:rowOff>
    </xdr:from>
    <xdr:ext cx="469744" cy="259045"/>
    <xdr:sp macro="" textlink="">
      <xdr:nvSpPr>
        <xdr:cNvPr id="638" name="災害復旧費平均値テキスト"/>
        <xdr:cNvSpPr txBox="1"/>
      </xdr:nvSpPr>
      <xdr:spPr>
        <a:xfrm>
          <a:off x="16370300" y="1323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9942</xdr:rowOff>
    </xdr:from>
    <xdr:to>
      <xdr:col>85</xdr:col>
      <xdr:colOff>177800</xdr:colOff>
      <xdr:row>78</xdr:row>
      <xdr:rowOff>111542</xdr:rowOff>
    </xdr:to>
    <xdr:sp macro="" textlink="">
      <xdr:nvSpPr>
        <xdr:cNvPr id="639" name="フローチャート: 判断 638"/>
        <xdr:cNvSpPr/>
      </xdr:nvSpPr>
      <xdr:spPr>
        <a:xfrm>
          <a:off x="162687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131699</xdr:rowOff>
    </xdr:from>
    <xdr:to>
      <xdr:col>81</xdr:col>
      <xdr:colOff>50800</xdr:colOff>
      <xdr:row>78</xdr:row>
      <xdr:rowOff>133848</xdr:rowOff>
    </xdr:to>
    <xdr:cxnSp macro="">
      <xdr:nvCxnSpPr>
        <xdr:cNvPr id="640" name="直線コネクタ 639"/>
        <xdr:cNvCxnSpPr/>
      </xdr:nvCxnSpPr>
      <xdr:spPr>
        <a:xfrm>
          <a:off x="14592300" y="13504799"/>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128127</xdr:rowOff>
    </xdr:from>
    <xdr:to>
      <xdr:col>81</xdr:col>
      <xdr:colOff>101600</xdr:colOff>
      <xdr:row>78</xdr:row>
      <xdr:rowOff>58277</xdr:rowOff>
    </xdr:to>
    <xdr:sp macro="" textlink="">
      <xdr:nvSpPr>
        <xdr:cNvPr id="641" name="フローチャート: 判断 640"/>
        <xdr:cNvSpPr/>
      </xdr:nvSpPr>
      <xdr:spPr>
        <a:xfrm>
          <a:off x="15430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74804</xdr:rowOff>
    </xdr:from>
    <xdr:ext cx="469744" cy="259045"/>
    <xdr:sp macro="" textlink="">
      <xdr:nvSpPr>
        <xdr:cNvPr id="642" name="テキスト ボックス 641"/>
        <xdr:cNvSpPr txBox="1"/>
      </xdr:nvSpPr>
      <xdr:spPr>
        <a:xfrm>
          <a:off x="15246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110576</xdr:rowOff>
    </xdr:from>
    <xdr:to>
      <xdr:col>76</xdr:col>
      <xdr:colOff>114300</xdr:colOff>
      <xdr:row>78</xdr:row>
      <xdr:rowOff>131699</xdr:rowOff>
    </xdr:to>
    <xdr:cxnSp macro="">
      <xdr:nvCxnSpPr>
        <xdr:cNvPr id="643" name="直線コネクタ 642"/>
        <xdr:cNvCxnSpPr/>
      </xdr:nvCxnSpPr>
      <xdr:spPr>
        <a:xfrm>
          <a:off x="13703300" y="13483676"/>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103668</xdr:rowOff>
    </xdr:from>
    <xdr:to>
      <xdr:col>76</xdr:col>
      <xdr:colOff>165100</xdr:colOff>
      <xdr:row>78</xdr:row>
      <xdr:rowOff>33818</xdr:rowOff>
    </xdr:to>
    <xdr:sp macro="" textlink="">
      <xdr:nvSpPr>
        <xdr:cNvPr id="644" name="フローチャート: 判断 643"/>
        <xdr:cNvSpPr/>
      </xdr:nvSpPr>
      <xdr:spPr>
        <a:xfrm>
          <a:off x="14541500" y="1330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50345</xdr:rowOff>
    </xdr:from>
    <xdr:ext cx="469744" cy="259045"/>
    <xdr:sp macro="" textlink="">
      <xdr:nvSpPr>
        <xdr:cNvPr id="645" name="テキスト ボックス 644"/>
        <xdr:cNvSpPr txBox="1"/>
      </xdr:nvSpPr>
      <xdr:spPr>
        <a:xfrm>
          <a:off x="14357428" y="1308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110576</xdr:rowOff>
    </xdr:from>
    <xdr:to>
      <xdr:col>71</xdr:col>
      <xdr:colOff>177800</xdr:colOff>
      <xdr:row>78</xdr:row>
      <xdr:rowOff>132750</xdr:rowOff>
    </xdr:to>
    <xdr:cxnSp macro="">
      <xdr:nvCxnSpPr>
        <xdr:cNvPr id="646" name="直線コネクタ 645"/>
        <xdr:cNvCxnSpPr/>
      </xdr:nvCxnSpPr>
      <xdr:spPr>
        <a:xfrm flipV="1">
          <a:off x="12814300" y="1348367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75047</xdr:rowOff>
    </xdr:from>
    <xdr:to>
      <xdr:col>72</xdr:col>
      <xdr:colOff>38100</xdr:colOff>
      <xdr:row>79</xdr:row>
      <xdr:rowOff>5197</xdr:rowOff>
    </xdr:to>
    <xdr:sp macro="" textlink="">
      <xdr:nvSpPr>
        <xdr:cNvPr id="647" name="フローチャート: 判断 646"/>
        <xdr:cNvSpPr/>
      </xdr:nvSpPr>
      <xdr:spPr>
        <a:xfrm>
          <a:off x="13652500" y="1344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167774</xdr:rowOff>
    </xdr:from>
    <xdr:ext cx="378565" cy="259045"/>
    <xdr:sp macro="" textlink="">
      <xdr:nvSpPr>
        <xdr:cNvPr id="648" name="テキスト ボックス 647"/>
        <xdr:cNvSpPr txBox="1"/>
      </xdr:nvSpPr>
      <xdr:spPr>
        <a:xfrm>
          <a:off x="13514017" y="13540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85609</xdr:rowOff>
    </xdr:from>
    <xdr:to>
      <xdr:col>67</xdr:col>
      <xdr:colOff>101600</xdr:colOff>
      <xdr:row>79</xdr:row>
      <xdr:rowOff>15759</xdr:rowOff>
    </xdr:to>
    <xdr:sp macro="" textlink="">
      <xdr:nvSpPr>
        <xdr:cNvPr id="649" name="フローチャート: 判断 648"/>
        <xdr:cNvSpPr/>
      </xdr:nvSpPr>
      <xdr:spPr>
        <a:xfrm>
          <a:off x="12763500" y="1345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6886</xdr:rowOff>
    </xdr:from>
    <xdr:ext cx="313932" cy="259045"/>
    <xdr:sp macro="" textlink="">
      <xdr:nvSpPr>
        <xdr:cNvPr id="650" name="テキスト ボックス 649"/>
        <xdr:cNvSpPr txBox="1"/>
      </xdr:nvSpPr>
      <xdr:spPr>
        <a:xfrm>
          <a:off x="12657333" y="135514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6" name="楕円 65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7"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83048</xdr:rowOff>
    </xdr:from>
    <xdr:to>
      <xdr:col>81</xdr:col>
      <xdr:colOff>101600</xdr:colOff>
      <xdr:row>79</xdr:row>
      <xdr:rowOff>13198</xdr:rowOff>
    </xdr:to>
    <xdr:sp macro="" textlink="">
      <xdr:nvSpPr>
        <xdr:cNvPr id="658" name="楕円 657"/>
        <xdr:cNvSpPr/>
      </xdr:nvSpPr>
      <xdr:spPr>
        <a:xfrm>
          <a:off x="15430500" y="134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4325</xdr:rowOff>
    </xdr:from>
    <xdr:ext cx="378565" cy="259045"/>
    <xdr:sp macro="" textlink="">
      <xdr:nvSpPr>
        <xdr:cNvPr id="659" name="テキスト ボックス 658"/>
        <xdr:cNvSpPr txBox="1"/>
      </xdr:nvSpPr>
      <xdr:spPr>
        <a:xfrm>
          <a:off x="15292017" y="13548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80899</xdr:rowOff>
    </xdr:from>
    <xdr:to>
      <xdr:col>76</xdr:col>
      <xdr:colOff>165100</xdr:colOff>
      <xdr:row>79</xdr:row>
      <xdr:rowOff>11049</xdr:rowOff>
    </xdr:to>
    <xdr:sp macro="" textlink="">
      <xdr:nvSpPr>
        <xdr:cNvPr id="660" name="楕円 659"/>
        <xdr:cNvSpPr/>
      </xdr:nvSpPr>
      <xdr:spPr>
        <a:xfrm>
          <a:off x="14541500" y="134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2176</xdr:rowOff>
    </xdr:from>
    <xdr:ext cx="378565" cy="259045"/>
    <xdr:sp macro="" textlink="">
      <xdr:nvSpPr>
        <xdr:cNvPr id="661" name="テキスト ボックス 660"/>
        <xdr:cNvSpPr txBox="1"/>
      </xdr:nvSpPr>
      <xdr:spPr>
        <a:xfrm>
          <a:off x="14403017" y="13546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59776</xdr:rowOff>
    </xdr:from>
    <xdr:to>
      <xdr:col>72</xdr:col>
      <xdr:colOff>38100</xdr:colOff>
      <xdr:row>78</xdr:row>
      <xdr:rowOff>161376</xdr:rowOff>
    </xdr:to>
    <xdr:sp macro="" textlink="">
      <xdr:nvSpPr>
        <xdr:cNvPr id="662" name="楕円 661"/>
        <xdr:cNvSpPr/>
      </xdr:nvSpPr>
      <xdr:spPr>
        <a:xfrm>
          <a:off x="13652500" y="1343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6453</xdr:rowOff>
    </xdr:from>
    <xdr:ext cx="378565" cy="259045"/>
    <xdr:sp macro="" textlink="">
      <xdr:nvSpPr>
        <xdr:cNvPr id="663" name="テキスト ボックス 662"/>
        <xdr:cNvSpPr txBox="1"/>
      </xdr:nvSpPr>
      <xdr:spPr>
        <a:xfrm>
          <a:off x="13514017" y="13208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81950</xdr:rowOff>
    </xdr:from>
    <xdr:to>
      <xdr:col>67</xdr:col>
      <xdr:colOff>101600</xdr:colOff>
      <xdr:row>79</xdr:row>
      <xdr:rowOff>12100</xdr:rowOff>
    </xdr:to>
    <xdr:sp macro="" textlink="">
      <xdr:nvSpPr>
        <xdr:cNvPr id="664" name="楕円 663"/>
        <xdr:cNvSpPr/>
      </xdr:nvSpPr>
      <xdr:spPr>
        <a:xfrm>
          <a:off x="12763500" y="134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28627</xdr:rowOff>
    </xdr:from>
    <xdr:ext cx="378565" cy="259045"/>
    <xdr:sp macro="" textlink="">
      <xdr:nvSpPr>
        <xdr:cNvPr id="665" name="テキスト ボックス 664"/>
        <xdr:cNvSpPr txBox="1"/>
      </xdr:nvSpPr>
      <xdr:spPr>
        <a:xfrm>
          <a:off x="12625017" y="1323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141574</xdr:rowOff>
    </xdr:from>
    <xdr:to>
      <xdr:col>85</xdr:col>
      <xdr:colOff>126364</xdr:colOff>
      <xdr:row>99</xdr:row>
      <xdr:rowOff>82184</xdr:rowOff>
    </xdr:to>
    <xdr:cxnSp macro="">
      <xdr:nvCxnSpPr>
        <xdr:cNvPr id="688" name="直線コネクタ 687"/>
        <xdr:cNvCxnSpPr/>
      </xdr:nvCxnSpPr>
      <xdr:spPr>
        <a:xfrm flipV="1">
          <a:off x="16317595" y="15743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86011</xdr:rowOff>
    </xdr:from>
    <xdr:ext cx="534377" cy="259045"/>
    <xdr:sp macro="" textlink="">
      <xdr:nvSpPr>
        <xdr:cNvPr id="689" name="公債費最小値テキスト"/>
        <xdr:cNvSpPr txBox="1"/>
      </xdr:nvSpPr>
      <xdr:spPr>
        <a:xfrm>
          <a:off x="16370300" y="1705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82184</xdr:rowOff>
    </xdr:from>
    <xdr:to>
      <xdr:col>86</xdr:col>
      <xdr:colOff>25400</xdr:colOff>
      <xdr:row>99</xdr:row>
      <xdr:rowOff>82184</xdr:rowOff>
    </xdr:to>
    <xdr:cxnSp macro="">
      <xdr:nvCxnSpPr>
        <xdr:cNvPr id="690" name="直線コネクタ 689"/>
        <xdr:cNvCxnSpPr/>
      </xdr:nvCxnSpPr>
      <xdr:spPr>
        <a:xfrm>
          <a:off x="16230600" y="17055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88251</xdr:rowOff>
    </xdr:from>
    <xdr:ext cx="534377" cy="259045"/>
    <xdr:sp macro="" textlink="">
      <xdr:nvSpPr>
        <xdr:cNvPr id="691" name="公債費最大値テキスト"/>
        <xdr:cNvSpPr txBox="1"/>
      </xdr:nvSpPr>
      <xdr:spPr>
        <a:xfrm>
          <a:off x="16370300" y="1551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141574</xdr:rowOff>
    </xdr:from>
    <xdr:to>
      <xdr:col>86</xdr:col>
      <xdr:colOff>25400</xdr:colOff>
      <xdr:row>91</xdr:row>
      <xdr:rowOff>141574</xdr:rowOff>
    </xdr:to>
    <xdr:cxnSp macro="">
      <xdr:nvCxnSpPr>
        <xdr:cNvPr id="692" name="直線コネクタ 691"/>
        <xdr:cNvCxnSpPr/>
      </xdr:nvCxnSpPr>
      <xdr:spPr>
        <a:xfrm>
          <a:off x="16230600" y="1574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154764</xdr:rowOff>
    </xdr:from>
    <xdr:to>
      <xdr:col>85</xdr:col>
      <xdr:colOff>127000</xdr:colOff>
      <xdr:row>96</xdr:row>
      <xdr:rowOff>165326</xdr:rowOff>
    </xdr:to>
    <xdr:cxnSp macro="">
      <xdr:nvCxnSpPr>
        <xdr:cNvPr id="693" name="直線コネクタ 692"/>
        <xdr:cNvCxnSpPr/>
      </xdr:nvCxnSpPr>
      <xdr:spPr>
        <a:xfrm>
          <a:off x="15481300" y="16613964"/>
          <a:ext cx="8382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79032</xdr:rowOff>
    </xdr:from>
    <xdr:ext cx="534377" cy="259045"/>
    <xdr:sp macro="" textlink="">
      <xdr:nvSpPr>
        <xdr:cNvPr id="694" name="公債費平均値テキスト"/>
        <xdr:cNvSpPr txBox="1"/>
      </xdr:nvSpPr>
      <xdr:spPr>
        <a:xfrm>
          <a:off x="16370300" y="1670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100605</xdr:rowOff>
    </xdr:from>
    <xdr:to>
      <xdr:col>85</xdr:col>
      <xdr:colOff>177800</xdr:colOff>
      <xdr:row>98</xdr:row>
      <xdr:rowOff>30755</xdr:rowOff>
    </xdr:to>
    <xdr:sp macro="" textlink="">
      <xdr:nvSpPr>
        <xdr:cNvPr id="695" name="フローチャート: 判断 694"/>
        <xdr:cNvSpPr/>
      </xdr:nvSpPr>
      <xdr:spPr>
        <a:xfrm>
          <a:off x="162687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49701</xdr:rowOff>
    </xdr:from>
    <xdr:to>
      <xdr:col>81</xdr:col>
      <xdr:colOff>50800</xdr:colOff>
      <xdr:row>96</xdr:row>
      <xdr:rowOff>154764</xdr:rowOff>
    </xdr:to>
    <xdr:cxnSp macro="">
      <xdr:nvCxnSpPr>
        <xdr:cNvPr id="696" name="直線コネクタ 695"/>
        <xdr:cNvCxnSpPr/>
      </xdr:nvCxnSpPr>
      <xdr:spPr>
        <a:xfrm>
          <a:off x="14592300" y="16508901"/>
          <a:ext cx="889000" cy="10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101541</xdr:rowOff>
    </xdr:from>
    <xdr:to>
      <xdr:col>81</xdr:col>
      <xdr:colOff>101600</xdr:colOff>
      <xdr:row>98</xdr:row>
      <xdr:rowOff>31691</xdr:rowOff>
    </xdr:to>
    <xdr:sp macro="" textlink="">
      <xdr:nvSpPr>
        <xdr:cNvPr id="697" name="フローチャート: 判断 696"/>
        <xdr:cNvSpPr/>
      </xdr:nvSpPr>
      <xdr:spPr>
        <a:xfrm>
          <a:off x="15430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22818</xdr:rowOff>
    </xdr:from>
    <xdr:ext cx="534377" cy="259045"/>
    <xdr:sp macro="" textlink="">
      <xdr:nvSpPr>
        <xdr:cNvPr id="698" name="テキスト ボックス 697"/>
        <xdr:cNvSpPr txBox="1"/>
      </xdr:nvSpPr>
      <xdr:spPr>
        <a:xfrm>
          <a:off x="15214111" y="16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8187</xdr:rowOff>
    </xdr:from>
    <xdr:to>
      <xdr:col>76</xdr:col>
      <xdr:colOff>114300</xdr:colOff>
      <xdr:row>96</xdr:row>
      <xdr:rowOff>49701</xdr:rowOff>
    </xdr:to>
    <xdr:cxnSp macro="">
      <xdr:nvCxnSpPr>
        <xdr:cNvPr id="699" name="直線コネクタ 698"/>
        <xdr:cNvCxnSpPr/>
      </xdr:nvCxnSpPr>
      <xdr:spPr>
        <a:xfrm>
          <a:off x="13703300" y="16467387"/>
          <a:ext cx="8890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64829</xdr:rowOff>
    </xdr:from>
    <xdr:to>
      <xdr:col>76</xdr:col>
      <xdr:colOff>165100</xdr:colOff>
      <xdr:row>97</xdr:row>
      <xdr:rowOff>166429</xdr:rowOff>
    </xdr:to>
    <xdr:sp macro="" textlink="">
      <xdr:nvSpPr>
        <xdr:cNvPr id="700" name="フローチャート: 判断 699"/>
        <xdr:cNvSpPr/>
      </xdr:nvSpPr>
      <xdr:spPr>
        <a:xfrm>
          <a:off x="14541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157556</xdr:rowOff>
    </xdr:from>
    <xdr:ext cx="534377" cy="259045"/>
    <xdr:sp macro="" textlink="">
      <xdr:nvSpPr>
        <xdr:cNvPr id="701" name="テキスト ボックス 700"/>
        <xdr:cNvSpPr txBox="1"/>
      </xdr:nvSpPr>
      <xdr:spPr>
        <a:xfrm>
          <a:off x="14325111" y="167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90460</xdr:rowOff>
    </xdr:from>
    <xdr:to>
      <xdr:col>71</xdr:col>
      <xdr:colOff>177800</xdr:colOff>
      <xdr:row>96</xdr:row>
      <xdr:rowOff>8187</xdr:rowOff>
    </xdr:to>
    <xdr:cxnSp macro="">
      <xdr:nvCxnSpPr>
        <xdr:cNvPr id="702" name="直線コネクタ 701"/>
        <xdr:cNvCxnSpPr/>
      </xdr:nvCxnSpPr>
      <xdr:spPr>
        <a:xfrm>
          <a:off x="12814300" y="16378210"/>
          <a:ext cx="889000" cy="8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124859</xdr:rowOff>
    </xdr:from>
    <xdr:to>
      <xdr:col>72</xdr:col>
      <xdr:colOff>38100</xdr:colOff>
      <xdr:row>97</xdr:row>
      <xdr:rowOff>55009</xdr:rowOff>
    </xdr:to>
    <xdr:sp macro="" textlink="">
      <xdr:nvSpPr>
        <xdr:cNvPr id="703" name="フローチャート: 判断 702"/>
        <xdr:cNvSpPr/>
      </xdr:nvSpPr>
      <xdr:spPr>
        <a:xfrm>
          <a:off x="13652500" y="165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46136</xdr:rowOff>
    </xdr:from>
    <xdr:ext cx="534377" cy="259045"/>
    <xdr:sp macro="" textlink="">
      <xdr:nvSpPr>
        <xdr:cNvPr id="704" name="テキスト ボックス 703"/>
        <xdr:cNvSpPr txBox="1"/>
      </xdr:nvSpPr>
      <xdr:spPr>
        <a:xfrm>
          <a:off x="13436111" y="166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86088</xdr:rowOff>
    </xdr:from>
    <xdr:to>
      <xdr:col>67</xdr:col>
      <xdr:colOff>101600</xdr:colOff>
      <xdr:row>97</xdr:row>
      <xdr:rowOff>16238</xdr:rowOff>
    </xdr:to>
    <xdr:sp macro="" textlink="">
      <xdr:nvSpPr>
        <xdr:cNvPr id="705" name="フローチャート: 判断 704"/>
        <xdr:cNvSpPr/>
      </xdr:nvSpPr>
      <xdr:spPr>
        <a:xfrm>
          <a:off x="12763500" y="1654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7365</xdr:rowOff>
    </xdr:from>
    <xdr:ext cx="534377" cy="259045"/>
    <xdr:sp macro="" textlink="">
      <xdr:nvSpPr>
        <xdr:cNvPr id="706" name="テキスト ボックス 705"/>
        <xdr:cNvSpPr txBox="1"/>
      </xdr:nvSpPr>
      <xdr:spPr>
        <a:xfrm>
          <a:off x="12547111" y="1663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114526</xdr:rowOff>
    </xdr:from>
    <xdr:to>
      <xdr:col>85</xdr:col>
      <xdr:colOff>177800</xdr:colOff>
      <xdr:row>97</xdr:row>
      <xdr:rowOff>44676</xdr:rowOff>
    </xdr:to>
    <xdr:sp macro="" textlink="">
      <xdr:nvSpPr>
        <xdr:cNvPr id="712" name="楕円 711"/>
        <xdr:cNvSpPr/>
      </xdr:nvSpPr>
      <xdr:spPr>
        <a:xfrm>
          <a:off x="16268700" y="1657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137403</xdr:rowOff>
    </xdr:from>
    <xdr:ext cx="534377" cy="259045"/>
    <xdr:sp macro="" textlink="">
      <xdr:nvSpPr>
        <xdr:cNvPr id="713" name="公債費該当値テキスト"/>
        <xdr:cNvSpPr txBox="1"/>
      </xdr:nvSpPr>
      <xdr:spPr>
        <a:xfrm>
          <a:off x="16370300" y="1642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103964</xdr:rowOff>
    </xdr:from>
    <xdr:to>
      <xdr:col>81</xdr:col>
      <xdr:colOff>101600</xdr:colOff>
      <xdr:row>97</xdr:row>
      <xdr:rowOff>34114</xdr:rowOff>
    </xdr:to>
    <xdr:sp macro="" textlink="">
      <xdr:nvSpPr>
        <xdr:cNvPr id="714" name="楕円 713"/>
        <xdr:cNvSpPr/>
      </xdr:nvSpPr>
      <xdr:spPr>
        <a:xfrm>
          <a:off x="15430500" y="1656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50641</xdr:rowOff>
    </xdr:from>
    <xdr:ext cx="534377" cy="259045"/>
    <xdr:sp macro="" textlink="">
      <xdr:nvSpPr>
        <xdr:cNvPr id="715" name="テキスト ボックス 714"/>
        <xdr:cNvSpPr txBox="1"/>
      </xdr:nvSpPr>
      <xdr:spPr>
        <a:xfrm>
          <a:off x="15214111" y="1633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170351</xdr:rowOff>
    </xdr:from>
    <xdr:to>
      <xdr:col>76</xdr:col>
      <xdr:colOff>165100</xdr:colOff>
      <xdr:row>96</xdr:row>
      <xdr:rowOff>100501</xdr:rowOff>
    </xdr:to>
    <xdr:sp macro="" textlink="">
      <xdr:nvSpPr>
        <xdr:cNvPr id="716" name="楕円 715"/>
        <xdr:cNvSpPr/>
      </xdr:nvSpPr>
      <xdr:spPr>
        <a:xfrm>
          <a:off x="14541500" y="164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117028</xdr:rowOff>
    </xdr:from>
    <xdr:ext cx="534377" cy="259045"/>
    <xdr:sp macro="" textlink="">
      <xdr:nvSpPr>
        <xdr:cNvPr id="717" name="テキスト ボックス 716"/>
        <xdr:cNvSpPr txBox="1"/>
      </xdr:nvSpPr>
      <xdr:spPr>
        <a:xfrm>
          <a:off x="14325111" y="162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128837</xdr:rowOff>
    </xdr:from>
    <xdr:to>
      <xdr:col>72</xdr:col>
      <xdr:colOff>38100</xdr:colOff>
      <xdr:row>96</xdr:row>
      <xdr:rowOff>58987</xdr:rowOff>
    </xdr:to>
    <xdr:sp macro="" textlink="">
      <xdr:nvSpPr>
        <xdr:cNvPr id="718" name="楕円 717"/>
        <xdr:cNvSpPr/>
      </xdr:nvSpPr>
      <xdr:spPr>
        <a:xfrm>
          <a:off x="13652500" y="1641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75514</xdr:rowOff>
    </xdr:from>
    <xdr:ext cx="534377" cy="259045"/>
    <xdr:sp macro="" textlink="">
      <xdr:nvSpPr>
        <xdr:cNvPr id="719" name="テキスト ボックス 718"/>
        <xdr:cNvSpPr txBox="1"/>
      </xdr:nvSpPr>
      <xdr:spPr>
        <a:xfrm>
          <a:off x="13436111" y="1619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39660</xdr:rowOff>
    </xdr:from>
    <xdr:to>
      <xdr:col>67</xdr:col>
      <xdr:colOff>101600</xdr:colOff>
      <xdr:row>95</xdr:row>
      <xdr:rowOff>141260</xdr:rowOff>
    </xdr:to>
    <xdr:sp macro="" textlink="">
      <xdr:nvSpPr>
        <xdr:cNvPr id="720" name="楕円 719"/>
        <xdr:cNvSpPr/>
      </xdr:nvSpPr>
      <xdr:spPr>
        <a:xfrm>
          <a:off x="12763500" y="1632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157787</xdr:rowOff>
    </xdr:from>
    <xdr:ext cx="534377" cy="259045"/>
    <xdr:sp macro="" textlink="">
      <xdr:nvSpPr>
        <xdr:cNvPr id="721" name="テキスト ボックス 720"/>
        <xdr:cNvSpPr txBox="1"/>
      </xdr:nvSpPr>
      <xdr:spPr>
        <a:xfrm>
          <a:off x="12547111" y="1610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88646</xdr:rowOff>
    </xdr:from>
    <xdr:to>
      <xdr:col>116</xdr:col>
      <xdr:colOff>62864</xdr:colOff>
      <xdr:row>39</xdr:row>
      <xdr:rowOff>44450</xdr:rowOff>
    </xdr:to>
    <xdr:cxnSp macro="">
      <xdr:nvCxnSpPr>
        <xdr:cNvPr id="745" name="直線コネクタ 744"/>
        <xdr:cNvCxnSpPr/>
      </xdr:nvCxnSpPr>
      <xdr:spPr>
        <a:xfrm flipV="1">
          <a:off x="22159595" y="5232146"/>
          <a:ext cx="1269"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35323</xdr:rowOff>
    </xdr:from>
    <xdr:ext cx="469744" cy="259045"/>
    <xdr:sp macro="" textlink="">
      <xdr:nvSpPr>
        <xdr:cNvPr id="748" name="諸支出金最大値テキスト"/>
        <xdr:cNvSpPr txBox="1"/>
      </xdr:nvSpPr>
      <xdr:spPr>
        <a:xfrm>
          <a:off x="22212300" y="500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88646</xdr:rowOff>
    </xdr:from>
    <xdr:to>
      <xdr:col>116</xdr:col>
      <xdr:colOff>152400</xdr:colOff>
      <xdr:row>30</xdr:row>
      <xdr:rowOff>88646</xdr:rowOff>
    </xdr:to>
    <xdr:cxnSp macro="">
      <xdr:nvCxnSpPr>
        <xdr:cNvPr id="749" name="直線コネクタ 748"/>
        <xdr:cNvCxnSpPr/>
      </xdr:nvCxnSpPr>
      <xdr:spPr>
        <a:xfrm>
          <a:off x="22072600" y="52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378565" cy="259045"/>
    <xdr:sp macro="" textlink="">
      <xdr:nvSpPr>
        <xdr:cNvPr id="751" name="諸支出金平均値テキスト"/>
        <xdr:cNvSpPr txBox="1"/>
      </xdr:nvSpPr>
      <xdr:spPr>
        <a:xfrm>
          <a:off x="22212300" y="64272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2" name="フローチャート: 判断 751"/>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54" name="フローチャート: 判断 753"/>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161307</xdr:rowOff>
    </xdr:from>
    <xdr:ext cx="378565" cy="259045"/>
    <xdr:sp macro="" textlink="">
      <xdr:nvSpPr>
        <xdr:cNvPr id="755" name="テキスト ボックス 754"/>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33274</xdr:rowOff>
    </xdr:from>
    <xdr:to>
      <xdr:col>107</xdr:col>
      <xdr:colOff>101600</xdr:colOff>
      <xdr:row>38</xdr:row>
      <xdr:rowOff>134874</xdr:rowOff>
    </xdr:to>
    <xdr:sp macro="" textlink="">
      <xdr:nvSpPr>
        <xdr:cNvPr id="757" name="フローチャート: 判断 756"/>
        <xdr:cNvSpPr/>
      </xdr:nvSpPr>
      <xdr:spPr>
        <a:xfrm>
          <a:off x="20383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151401</xdr:rowOff>
    </xdr:from>
    <xdr:ext cx="378565" cy="259045"/>
    <xdr:sp macro="" textlink="">
      <xdr:nvSpPr>
        <xdr:cNvPr id="758" name="テキスト ボックス 757"/>
        <xdr:cNvSpPr txBox="1"/>
      </xdr:nvSpPr>
      <xdr:spPr>
        <a:xfrm>
          <a:off x="20245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0" name="フローチャート: 判断 759"/>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フローチャート: 判断 761"/>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6" name="テキスト ボックス 775"/>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8" name="テキスト ボックス 777"/>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複合施設（キセラ川西プラザ）の整備により住民一人当たりのコストが増加している。整備は平成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年度まで続くため、次年度も高い水準となる見込みである。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小中学校・幼稚園への空調整備により、住民一人当たりのコストが増加している。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新病院建設予定地の先行取得により、住民一人当たりのコストが一時的に急増している。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H29</a:t>
          </a:r>
          <a:r>
            <a:rPr kumimoji="1" lang="ja-JP" altLang="en-US" sz="1200">
              <a:latin typeface="ＭＳ ゴシック" pitchFamily="49" charset="-128"/>
              <a:ea typeface="ＭＳ ゴシック" pitchFamily="49" charset="-128"/>
            </a:rPr>
            <a:t>年度は実施収支・実質単年度収支ともにプラスであった。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一方、減債基金や特定目的基金の積立てと取り崩しを除いた場合はマイナスとなっている。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今後も社会保障関連費の増加が見込まれ、非常に厳しい状況が続くと予想されることから、中期財政運営プランに基づき収支均衡を目標として、さらなる経費節減、財源確保の取り組みを行っていく</a:t>
          </a:r>
          <a:r>
            <a:rPr kumimoji="1" lang="ja-JP" altLang="en-US" sz="1400">
              <a:latin typeface="ＭＳ ゴシック" pitchFamily="49" charset="-128"/>
              <a:ea typeface="ＭＳ ゴシック" pitchFamily="49" charset="-128"/>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病院事業会計において、平成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年度に、休床中の病床の年度内再開に向けて人材確保等準備を行ったものの、年度内に再開できなかったこと等によって資金不足が拡大し、資金不足比率が</a:t>
          </a:r>
          <a:r>
            <a:rPr kumimoji="1" lang="en-US" altLang="ja-JP" sz="1400">
              <a:latin typeface="ＭＳ ゴシック" pitchFamily="49" charset="-128"/>
              <a:ea typeface="ＭＳ ゴシック" pitchFamily="49" charset="-128"/>
            </a:rPr>
            <a:t>25.8</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年度は一般会計からの補助金の増額、給与費、経費等の削減もあり、単年度資金収支は＋</a:t>
          </a:r>
          <a:r>
            <a:rPr kumimoji="1" lang="en-US" altLang="ja-JP" sz="1400">
              <a:latin typeface="ＭＳ ゴシック" pitchFamily="49" charset="-128"/>
              <a:ea typeface="ＭＳ ゴシック" pitchFamily="49" charset="-128"/>
            </a:rPr>
            <a:t>90,420</a:t>
          </a:r>
          <a:r>
            <a:rPr kumimoji="1" lang="ja-JP" altLang="en-US" sz="1400">
              <a:latin typeface="ＭＳ ゴシック" pitchFamily="49" charset="-128"/>
              <a:ea typeface="ＭＳ ゴシック" pitchFamily="49" charset="-128"/>
            </a:rPr>
            <a:t>千円となったが、会計基準の見直しに伴う経過措置</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引当金等の負債への算入方法</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年度に終了したことから、資金不足比率は増加した。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赤字が続く病院経営を早急に立て直す必要があることから、</a:t>
          </a:r>
          <a:r>
            <a:rPr kumimoji="1" lang="en-US" altLang="ja-JP" sz="1400">
              <a:latin typeface="ＭＳ ゴシック" pitchFamily="49" charset="-128"/>
              <a:ea typeface="ＭＳ ゴシック" pitchFamily="49" charset="-128"/>
            </a:rPr>
            <a:t>2019</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月</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日から民間的経営手法を活用した経営形態である指定管理者制度を導入し、経営健全化に取り組んでいる。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171_&#24029;&#35199;&#24066;_2017(2&#22238;&#30446;&#12398;&#124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114.1</v>
          </cell>
          <cell r="CN51">
            <v>99.7</v>
          </cell>
          <cell r="CV51">
            <v>106.3</v>
          </cell>
        </row>
        <row r="53">
          <cell r="CF53">
            <v>69.2</v>
          </cell>
          <cell r="CN53">
            <v>70.099999999999994</v>
          </cell>
          <cell r="CV53">
            <v>70.099999999999994</v>
          </cell>
        </row>
        <row r="55">
          <cell r="AN55" t="str">
            <v>類似団体内平均値</v>
          </cell>
          <cell r="CF55">
            <v>25.4</v>
          </cell>
          <cell r="CN55">
            <v>16.600000000000001</v>
          </cell>
          <cell r="CV55">
            <v>17.399999999999999</v>
          </cell>
        </row>
        <row r="57">
          <cell r="CF57">
            <v>52.6</v>
          </cell>
          <cell r="CN57">
            <v>58.6</v>
          </cell>
          <cell r="CV57">
            <v>57.9</v>
          </cell>
        </row>
        <row r="72">
          <cell r="BP72" t="str">
            <v>H25</v>
          </cell>
          <cell r="BX72" t="str">
            <v>H26</v>
          </cell>
          <cell r="CF72" t="str">
            <v>H27</v>
          </cell>
          <cell r="CN72" t="str">
            <v>H28</v>
          </cell>
          <cell r="CV72" t="str">
            <v>H29</v>
          </cell>
        </row>
        <row r="73">
          <cell r="AN73" t="str">
            <v>当該団体値</v>
          </cell>
          <cell r="BP73">
            <v>147.30000000000001</v>
          </cell>
          <cell r="BX73">
            <v>133.4</v>
          </cell>
          <cell r="CF73">
            <v>114.1</v>
          </cell>
          <cell r="CN73">
            <v>99.7</v>
          </cell>
          <cell r="CV73">
            <v>106.3</v>
          </cell>
        </row>
        <row r="75">
          <cell r="BP75">
            <v>12.3</v>
          </cell>
          <cell r="BX75">
            <v>11.9</v>
          </cell>
          <cell r="CF75">
            <v>12.2</v>
          </cell>
          <cell r="CN75">
            <v>11.8</v>
          </cell>
          <cell r="CV75">
            <v>11.4</v>
          </cell>
        </row>
        <row r="77">
          <cell r="AN77" t="str">
            <v>類似団体内平均値</v>
          </cell>
          <cell r="BP77">
            <v>80</v>
          </cell>
          <cell r="BX77">
            <v>61.4</v>
          </cell>
          <cell r="CF77">
            <v>25.4</v>
          </cell>
          <cell r="CN77">
            <v>16.600000000000001</v>
          </cell>
          <cell r="CV77">
            <v>17.399999999999999</v>
          </cell>
        </row>
        <row r="79">
          <cell r="BP79">
            <v>5.3</v>
          </cell>
          <cell r="BX79">
            <v>5.0999999999999996</v>
          </cell>
          <cell r="CF79">
            <v>4.8</v>
          </cell>
          <cell r="CN79">
            <v>3.6</v>
          </cell>
          <cell r="CV79">
            <v>3.6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58445981</v>
      </c>
      <c r="BO4" s="403"/>
      <c r="BP4" s="403"/>
      <c r="BQ4" s="403"/>
      <c r="BR4" s="403"/>
      <c r="BS4" s="403"/>
      <c r="BT4" s="403"/>
      <c r="BU4" s="404"/>
      <c r="BV4" s="402">
        <v>53365754</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1.1000000000000001</v>
      </c>
      <c r="CU4" s="584"/>
      <c r="CV4" s="584"/>
      <c r="CW4" s="584"/>
      <c r="CX4" s="584"/>
      <c r="CY4" s="584"/>
      <c r="CZ4" s="584"/>
      <c r="DA4" s="585"/>
      <c r="DB4" s="583">
        <v>1</v>
      </c>
      <c r="DC4" s="584"/>
      <c r="DD4" s="584"/>
      <c r="DE4" s="584"/>
      <c r="DF4" s="584"/>
      <c r="DG4" s="584"/>
      <c r="DH4" s="584"/>
      <c r="DI4" s="585"/>
      <c r="DJ4" s="165"/>
      <c r="DK4" s="165"/>
      <c r="DL4" s="165"/>
      <c r="DM4" s="165"/>
      <c r="DN4" s="165"/>
      <c r="DO4" s="165"/>
    </row>
    <row r="5" spans="1:119" ht="18.75" customHeight="1" x14ac:dyDescent="0.15">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58092549</v>
      </c>
      <c r="BO5" s="408"/>
      <c r="BP5" s="408"/>
      <c r="BQ5" s="408"/>
      <c r="BR5" s="408"/>
      <c r="BS5" s="408"/>
      <c r="BT5" s="408"/>
      <c r="BU5" s="409"/>
      <c r="BV5" s="407">
        <v>52964044</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97.7</v>
      </c>
      <c r="CU5" s="378"/>
      <c r="CV5" s="378"/>
      <c r="CW5" s="378"/>
      <c r="CX5" s="378"/>
      <c r="CY5" s="378"/>
      <c r="CZ5" s="378"/>
      <c r="DA5" s="379"/>
      <c r="DB5" s="377">
        <v>98.5</v>
      </c>
      <c r="DC5" s="378"/>
      <c r="DD5" s="378"/>
      <c r="DE5" s="378"/>
      <c r="DF5" s="378"/>
      <c r="DG5" s="378"/>
      <c r="DH5" s="378"/>
      <c r="DI5" s="379"/>
      <c r="DJ5" s="165"/>
      <c r="DK5" s="165"/>
      <c r="DL5" s="165"/>
      <c r="DM5" s="165"/>
      <c r="DN5" s="165"/>
      <c r="DO5" s="165"/>
    </row>
    <row r="6" spans="1:119" ht="18.75" customHeight="1" x14ac:dyDescent="0.15">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353432</v>
      </c>
      <c r="BO6" s="408"/>
      <c r="BP6" s="408"/>
      <c r="BQ6" s="408"/>
      <c r="BR6" s="408"/>
      <c r="BS6" s="408"/>
      <c r="BT6" s="408"/>
      <c r="BU6" s="409"/>
      <c r="BV6" s="407">
        <v>401710</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105.7</v>
      </c>
      <c r="CU6" s="558"/>
      <c r="CV6" s="558"/>
      <c r="CW6" s="558"/>
      <c r="CX6" s="558"/>
      <c r="CY6" s="558"/>
      <c r="CZ6" s="558"/>
      <c r="DA6" s="559"/>
      <c r="DB6" s="557">
        <v>105.9</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33563</v>
      </c>
      <c r="BO7" s="408"/>
      <c r="BP7" s="408"/>
      <c r="BQ7" s="408"/>
      <c r="BR7" s="408"/>
      <c r="BS7" s="408"/>
      <c r="BT7" s="408"/>
      <c r="BU7" s="409"/>
      <c r="BV7" s="407">
        <v>89660</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30410383</v>
      </c>
      <c r="CU7" s="408"/>
      <c r="CV7" s="408"/>
      <c r="CW7" s="408"/>
      <c r="CX7" s="408"/>
      <c r="CY7" s="408"/>
      <c r="CZ7" s="408"/>
      <c r="DA7" s="409"/>
      <c r="DB7" s="407">
        <v>30059742</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319869</v>
      </c>
      <c r="BO8" s="408"/>
      <c r="BP8" s="408"/>
      <c r="BQ8" s="408"/>
      <c r="BR8" s="408"/>
      <c r="BS8" s="408"/>
      <c r="BT8" s="408"/>
      <c r="BU8" s="409"/>
      <c r="BV8" s="407">
        <v>312050</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0.74</v>
      </c>
      <c r="CU8" s="521"/>
      <c r="CV8" s="521"/>
      <c r="CW8" s="521"/>
      <c r="CX8" s="521"/>
      <c r="CY8" s="521"/>
      <c r="CZ8" s="521"/>
      <c r="DA8" s="522"/>
      <c r="DB8" s="520">
        <v>0.74</v>
      </c>
      <c r="DC8" s="521"/>
      <c r="DD8" s="521"/>
      <c r="DE8" s="521"/>
      <c r="DF8" s="521"/>
      <c r="DG8" s="521"/>
      <c r="DH8" s="521"/>
      <c r="DI8" s="522"/>
      <c r="DJ8" s="165"/>
      <c r="DK8" s="165"/>
      <c r="DL8" s="165"/>
      <c r="DM8" s="165"/>
      <c r="DN8" s="165"/>
      <c r="DO8" s="165"/>
    </row>
    <row r="9" spans="1:119" ht="18.75" customHeight="1" thickBot="1" x14ac:dyDescent="0.2">
      <c r="A9" s="166"/>
      <c r="B9" s="546" t="s">
        <v>106</v>
      </c>
      <c r="C9" s="547"/>
      <c r="D9" s="547"/>
      <c r="E9" s="547"/>
      <c r="F9" s="547"/>
      <c r="G9" s="547"/>
      <c r="H9" s="547"/>
      <c r="I9" s="547"/>
      <c r="J9" s="547"/>
      <c r="K9" s="470"/>
      <c r="L9" s="548" t="s">
        <v>107</v>
      </c>
      <c r="M9" s="549"/>
      <c r="N9" s="549"/>
      <c r="O9" s="549"/>
      <c r="P9" s="549"/>
      <c r="Q9" s="550"/>
      <c r="R9" s="551">
        <v>156375</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110</v>
      </c>
      <c r="AV9" s="465"/>
      <c r="AW9" s="465"/>
      <c r="AX9" s="465"/>
      <c r="AY9" s="387" t="s">
        <v>111</v>
      </c>
      <c r="AZ9" s="388"/>
      <c r="BA9" s="388"/>
      <c r="BB9" s="388"/>
      <c r="BC9" s="388"/>
      <c r="BD9" s="388"/>
      <c r="BE9" s="388"/>
      <c r="BF9" s="388"/>
      <c r="BG9" s="388"/>
      <c r="BH9" s="388"/>
      <c r="BI9" s="388"/>
      <c r="BJ9" s="388"/>
      <c r="BK9" s="388"/>
      <c r="BL9" s="388"/>
      <c r="BM9" s="389"/>
      <c r="BN9" s="407">
        <v>7819</v>
      </c>
      <c r="BO9" s="408"/>
      <c r="BP9" s="408"/>
      <c r="BQ9" s="408"/>
      <c r="BR9" s="408"/>
      <c r="BS9" s="408"/>
      <c r="BT9" s="408"/>
      <c r="BU9" s="409"/>
      <c r="BV9" s="407">
        <v>-157241</v>
      </c>
      <c r="BW9" s="408"/>
      <c r="BX9" s="408"/>
      <c r="BY9" s="408"/>
      <c r="BZ9" s="408"/>
      <c r="CA9" s="408"/>
      <c r="CB9" s="408"/>
      <c r="CC9" s="409"/>
      <c r="CD9" s="416" t="s">
        <v>112</v>
      </c>
      <c r="CE9" s="417"/>
      <c r="CF9" s="417"/>
      <c r="CG9" s="417"/>
      <c r="CH9" s="417"/>
      <c r="CI9" s="417"/>
      <c r="CJ9" s="417"/>
      <c r="CK9" s="417"/>
      <c r="CL9" s="417"/>
      <c r="CM9" s="417"/>
      <c r="CN9" s="417"/>
      <c r="CO9" s="417"/>
      <c r="CP9" s="417"/>
      <c r="CQ9" s="417"/>
      <c r="CR9" s="417"/>
      <c r="CS9" s="418"/>
      <c r="CT9" s="377">
        <v>14.5</v>
      </c>
      <c r="CU9" s="378"/>
      <c r="CV9" s="378"/>
      <c r="CW9" s="378"/>
      <c r="CX9" s="378"/>
      <c r="CY9" s="378"/>
      <c r="CZ9" s="378"/>
      <c r="DA9" s="379"/>
      <c r="DB9" s="377">
        <v>14.9</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113</v>
      </c>
      <c r="M10" s="381"/>
      <c r="N10" s="381"/>
      <c r="O10" s="381"/>
      <c r="P10" s="381"/>
      <c r="Q10" s="382"/>
      <c r="R10" s="383">
        <v>156423</v>
      </c>
      <c r="S10" s="384"/>
      <c r="T10" s="384"/>
      <c r="U10" s="384"/>
      <c r="V10" s="386"/>
      <c r="W10" s="555"/>
      <c r="X10" s="369"/>
      <c r="Y10" s="369"/>
      <c r="Z10" s="369"/>
      <c r="AA10" s="369"/>
      <c r="AB10" s="369"/>
      <c r="AC10" s="369"/>
      <c r="AD10" s="369"/>
      <c r="AE10" s="369"/>
      <c r="AF10" s="369"/>
      <c r="AG10" s="369"/>
      <c r="AH10" s="369"/>
      <c r="AI10" s="369"/>
      <c r="AJ10" s="369"/>
      <c r="AK10" s="369"/>
      <c r="AL10" s="556"/>
      <c r="AM10" s="476" t="s">
        <v>114</v>
      </c>
      <c r="AN10" s="381"/>
      <c r="AO10" s="381"/>
      <c r="AP10" s="381"/>
      <c r="AQ10" s="381"/>
      <c r="AR10" s="381"/>
      <c r="AS10" s="381"/>
      <c r="AT10" s="382"/>
      <c r="AU10" s="464" t="s">
        <v>115</v>
      </c>
      <c r="AV10" s="465"/>
      <c r="AW10" s="465"/>
      <c r="AX10" s="465"/>
      <c r="AY10" s="387" t="s">
        <v>116</v>
      </c>
      <c r="AZ10" s="388"/>
      <c r="BA10" s="388"/>
      <c r="BB10" s="388"/>
      <c r="BC10" s="388"/>
      <c r="BD10" s="388"/>
      <c r="BE10" s="388"/>
      <c r="BF10" s="388"/>
      <c r="BG10" s="388"/>
      <c r="BH10" s="388"/>
      <c r="BI10" s="388"/>
      <c r="BJ10" s="388"/>
      <c r="BK10" s="388"/>
      <c r="BL10" s="388"/>
      <c r="BM10" s="389"/>
      <c r="BN10" s="407">
        <v>36040</v>
      </c>
      <c r="BO10" s="408"/>
      <c r="BP10" s="408"/>
      <c r="BQ10" s="408"/>
      <c r="BR10" s="408"/>
      <c r="BS10" s="408"/>
      <c r="BT10" s="408"/>
      <c r="BU10" s="409"/>
      <c r="BV10" s="407">
        <v>40</v>
      </c>
      <c r="BW10" s="408"/>
      <c r="BX10" s="408"/>
      <c r="BY10" s="408"/>
      <c r="BZ10" s="408"/>
      <c r="CA10" s="408"/>
      <c r="CB10" s="408"/>
      <c r="CC10" s="409"/>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3" t="s">
        <v>118</v>
      </c>
      <c r="M11" s="454"/>
      <c r="N11" s="454"/>
      <c r="O11" s="454"/>
      <c r="P11" s="454"/>
      <c r="Q11" s="455"/>
      <c r="R11" s="543" t="s">
        <v>119</v>
      </c>
      <c r="S11" s="544"/>
      <c r="T11" s="544"/>
      <c r="U11" s="544"/>
      <c r="V11" s="545"/>
      <c r="W11" s="555"/>
      <c r="X11" s="369"/>
      <c r="Y11" s="369"/>
      <c r="Z11" s="369"/>
      <c r="AA11" s="369"/>
      <c r="AB11" s="369"/>
      <c r="AC11" s="369"/>
      <c r="AD11" s="369"/>
      <c r="AE11" s="369"/>
      <c r="AF11" s="369"/>
      <c r="AG11" s="369"/>
      <c r="AH11" s="369"/>
      <c r="AI11" s="369"/>
      <c r="AJ11" s="369"/>
      <c r="AK11" s="369"/>
      <c r="AL11" s="556"/>
      <c r="AM11" s="476" t="s">
        <v>120</v>
      </c>
      <c r="AN11" s="381"/>
      <c r="AO11" s="381"/>
      <c r="AP11" s="381"/>
      <c r="AQ11" s="381"/>
      <c r="AR11" s="381"/>
      <c r="AS11" s="381"/>
      <c r="AT11" s="382"/>
      <c r="AU11" s="464" t="s">
        <v>110</v>
      </c>
      <c r="AV11" s="465"/>
      <c r="AW11" s="465"/>
      <c r="AX11" s="465"/>
      <c r="AY11" s="387" t="s">
        <v>121</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122</v>
      </c>
      <c r="CE11" s="417"/>
      <c r="CF11" s="417"/>
      <c r="CG11" s="417"/>
      <c r="CH11" s="417"/>
      <c r="CI11" s="417"/>
      <c r="CJ11" s="417"/>
      <c r="CK11" s="417"/>
      <c r="CL11" s="417"/>
      <c r="CM11" s="417"/>
      <c r="CN11" s="417"/>
      <c r="CO11" s="417"/>
      <c r="CP11" s="417"/>
      <c r="CQ11" s="417"/>
      <c r="CR11" s="417"/>
      <c r="CS11" s="418"/>
      <c r="CT11" s="520" t="s">
        <v>123</v>
      </c>
      <c r="CU11" s="521"/>
      <c r="CV11" s="521"/>
      <c r="CW11" s="521"/>
      <c r="CX11" s="521"/>
      <c r="CY11" s="521"/>
      <c r="CZ11" s="521"/>
      <c r="DA11" s="522"/>
      <c r="DB11" s="520" t="s">
        <v>124</v>
      </c>
      <c r="DC11" s="521"/>
      <c r="DD11" s="521"/>
      <c r="DE11" s="521"/>
      <c r="DF11" s="521"/>
      <c r="DG11" s="521"/>
      <c r="DH11" s="521"/>
      <c r="DI11" s="522"/>
      <c r="DJ11" s="165"/>
      <c r="DK11" s="165"/>
      <c r="DL11" s="165"/>
      <c r="DM11" s="165"/>
      <c r="DN11" s="165"/>
      <c r="DO11" s="165"/>
    </row>
    <row r="12" spans="1:119" ht="18.75" customHeight="1" x14ac:dyDescent="0.15">
      <c r="A12" s="166"/>
      <c r="B12" s="523" t="s">
        <v>125</v>
      </c>
      <c r="C12" s="524"/>
      <c r="D12" s="524"/>
      <c r="E12" s="524"/>
      <c r="F12" s="524"/>
      <c r="G12" s="524"/>
      <c r="H12" s="524"/>
      <c r="I12" s="524"/>
      <c r="J12" s="524"/>
      <c r="K12" s="525"/>
      <c r="L12" s="532" t="s">
        <v>126</v>
      </c>
      <c r="M12" s="533"/>
      <c r="N12" s="533"/>
      <c r="O12" s="533"/>
      <c r="P12" s="533"/>
      <c r="Q12" s="534"/>
      <c r="R12" s="535">
        <v>158873</v>
      </c>
      <c r="S12" s="536"/>
      <c r="T12" s="536"/>
      <c r="U12" s="536"/>
      <c r="V12" s="537"/>
      <c r="W12" s="538" t="s">
        <v>1</v>
      </c>
      <c r="X12" s="465"/>
      <c r="Y12" s="465"/>
      <c r="Z12" s="465"/>
      <c r="AA12" s="465"/>
      <c r="AB12" s="539"/>
      <c r="AC12" s="464" t="s">
        <v>127</v>
      </c>
      <c r="AD12" s="465"/>
      <c r="AE12" s="465"/>
      <c r="AF12" s="465"/>
      <c r="AG12" s="539"/>
      <c r="AH12" s="464" t="s">
        <v>128</v>
      </c>
      <c r="AI12" s="465"/>
      <c r="AJ12" s="465"/>
      <c r="AK12" s="465"/>
      <c r="AL12" s="540"/>
      <c r="AM12" s="476" t="s">
        <v>129</v>
      </c>
      <c r="AN12" s="381"/>
      <c r="AO12" s="381"/>
      <c r="AP12" s="381"/>
      <c r="AQ12" s="381"/>
      <c r="AR12" s="381"/>
      <c r="AS12" s="381"/>
      <c r="AT12" s="382"/>
      <c r="AU12" s="464" t="s">
        <v>110</v>
      </c>
      <c r="AV12" s="465"/>
      <c r="AW12" s="465"/>
      <c r="AX12" s="465"/>
      <c r="AY12" s="387" t="s">
        <v>130</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0</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123</v>
      </c>
      <c r="CU12" s="521"/>
      <c r="CV12" s="521"/>
      <c r="CW12" s="521"/>
      <c r="CX12" s="521"/>
      <c r="CY12" s="521"/>
      <c r="CZ12" s="521"/>
      <c r="DA12" s="522"/>
      <c r="DB12" s="520" t="s">
        <v>123</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132</v>
      </c>
      <c r="N13" s="508"/>
      <c r="O13" s="508"/>
      <c r="P13" s="508"/>
      <c r="Q13" s="509"/>
      <c r="R13" s="510">
        <v>157602</v>
      </c>
      <c r="S13" s="511"/>
      <c r="T13" s="511"/>
      <c r="U13" s="511"/>
      <c r="V13" s="512"/>
      <c r="W13" s="498" t="s">
        <v>133</v>
      </c>
      <c r="X13" s="420"/>
      <c r="Y13" s="420"/>
      <c r="Z13" s="420"/>
      <c r="AA13" s="420"/>
      <c r="AB13" s="421"/>
      <c r="AC13" s="383">
        <v>567</v>
      </c>
      <c r="AD13" s="384"/>
      <c r="AE13" s="384"/>
      <c r="AF13" s="384"/>
      <c r="AG13" s="385"/>
      <c r="AH13" s="383">
        <v>548</v>
      </c>
      <c r="AI13" s="384"/>
      <c r="AJ13" s="384"/>
      <c r="AK13" s="384"/>
      <c r="AL13" s="386"/>
      <c r="AM13" s="476" t="s">
        <v>134</v>
      </c>
      <c r="AN13" s="381"/>
      <c r="AO13" s="381"/>
      <c r="AP13" s="381"/>
      <c r="AQ13" s="381"/>
      <c r="AR13" s="381"/>
      <c r="AS13" s="381"/>
      <c r="AT13" s="382"/>
      <c r="AU13" s="464" t="s">
        <v>135</v>
      </c>
      <c r="AV13" s="465"/>
      <c r="AW13" s="465"/>
      <c r="AX13" s="465"/>
      <c r="AY13" s="387" t="s">
        <v>136</v>
      </c>
      <c r="AZ13" s="388"/>
      <c r="BA13" s="388"/>
      <c r="BB13" s="388"/>
      <c r="BC13" s="388"/>
      <c r="BD13" s="388"/>
      <c r="BE13" s="388"/>
      <c r="BF13" s="388"/>
      <c r="BG13" s="388"/>
      <c r="BH13" s="388"/>
      <c r="BI13" s="388"/>
      <c r="BJ13" s="388"/>
      <c r="BK13" s="388"/>
      <c r="BL13" s="388"/>
      <c r="BM13" s="389"/>
      <c r="BN13" s="407">
        <v>43859</v>
      </c>
      <c r="BO13" s="408"/>
      <c r="BP13" s="408"/>
      <c r="BQ13" s="408"/>
      <c r="BR13" s="408"/>
      <c r="BS13" s="408"/>
      <c r="BT13" s="408"/>
      <c r="BU13" s="409"/>
      <c r="BV13" s="407">
        <v>-157201</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11.4</v>
      </c>
      <c r="CU13" s="378"/>
      <c r="CV13" s="378"/>
      <c r="CW13" s="378"/>
      <c r="CX13" s="378"/>
      <c r="CY13" s="378"/>
      <c r="CZ13" s="378"/>
      <c r="DA13" s="379"/>
      <c r="DB13" s="377">
        <v>11.8</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138</v>
      </c>
      <c r="M14" s="541"/>
      <c r="N14" s="541"/>
      <c r="O14" s="541"/>
      <c r="P14" s="541"/>
      <c r="Q14" s="542"/>
      <c r="R14" s="510">
        <v>159668</v>
      </c>
      <c r="S14" s="511"/>
      <c r="T14" s="511"/>
      <c r="U14" s="511"/>
      <c r="V14" s="512"/>
      <c r="W14" s="513"/>
      <c r="X14" s="423"/>
      <c r="Y14" s="423"/>
      <c r="Z14" s="423"/>
      <c r="AA14" s="423"/>
      <c r="AB14" s="424"/>
      <c r="AC14" s="503">
        <v>0.9</v>
      </c>
      <c r="AD14" s="504"/>
      <c r="AE14" s="504"/>
      <c r="AF14" s="504"/>
      <c r="AG14" s="505"/>
      <c r="AH14" s="503">
        <v>0.9</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v>106.3</v>
      </c>
      <c r="CU14" s="515"/>
      <c r="CV14" s="515"/>
      <c r="CW14" s="515"/>
      <c r="CX14" s="515"/>
      <c r="CY14" s="515"/>
      <c r="CZ14" s="515"/>
      <c r="DA14" s="516"/>
      <c r="DB14" s="514">
        <v>99.7</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132</v>
      </c>
      <c r="N15" s="508"/>
      <c r="O15" s="508"/>
      <c r="P15" s="508"/>
      <c r="Q15" s="509"/>
      <c r="R15" s="510">
        <v>158466</v>
      </c>
      <c r="S15" s="511"/>
      <c r="T15" s="511"/>
      <c r="U15" s="511"/>
      <c r="V15" s="512"/>
      <c r="W15" s="498" t="s">
        <v>140</v>
      </c>
      <c r="X15" s="420"/>
      <c r="Y15" s="420"/>
      <c r="Z15" s="420"/>
      <c r="AA15" s="420"/>
      <c r="AB15" s="421"/>
      <c r="AC15" s="383">
        <v>13853</v>
      </c>
      <c r="AD15" s="384"/>
      <c r="AE15" s="384"/>
      <c r="AF15" s="384"/>
      <c r="AG15" s="385"/>
      <c r="AH15" s="383">
        <v>13370</v>
      </c>
      <c r="AI15" s="384"/>
      <c r="AJ15" s="384"/>
      <c r="AK15" s="384"/>
      <c r="AL15" s="386"/>
      <c r="AM15" s="476"/>
      <c r="AN15" s="381"/>
      <c r="AO15" s="381"/>
      <c r="AP15" s="381"/>
      <c r="AQ15" s="381"/>
      <c r="AR15" s="381"/>
      <c r="AS15" s="381"/>
      <c r="AT15" s="382"/>
      <c r="AU15" s="464"/>
      <c r="AV15" s="465"/>
      <c r="AW15" s="465"/>
      <c r="AX15" s="465"/>
      <c r="AY15" s="399" t="s">
        <v>141</v>
      </c>
      <c r="AZ15" s="400"/>
      <c r="BA15" s="400"/>
      <c r="BB15" s="400"/>
      <c r="BC15" s="400"/>
      <c r="BD15" s="400"/>
      <c r="BE15" s="400"/>
      <c r="BF15" s="400"/>
      <c r="BG15" s="400"/>
      <c r="BH15" s="400"/>
      <c r="BI15" s="400"/>
      <c r="BJ15" s="400"/>
      <c r="BK15" s="400"/>
      <c r="BL15" s="400"/>
      <c r="BM15" s="401"/>
      <c r="BN15" s="402">
        <v>17109143</v>
      </c>
      <c r="BO15" s="403"/>
      <c r="BP15" s="403"/>
      <c r="BQ15" s="403"/>
      <c r="BR15" s="403"/>
      <c r="BS15" s="403"/>
      <c r="BT15" s="403"/>
      <c r="BU15" s="404"/>
      <c r="BV15" s="402">
        <v>17105100</v>
      </c>
      <c r="BW15" s="403"/>
      <c r="BX15" s="403"/>
      <c r="BY15" s="403"/>
      <c r="BZ15" s="403"/>
      <c r="CA15" s="403"/>
      <c r="CB15" s="403"/>
      <c r="CC15" s="404"/>
      <c r="CD15" s="517" t="s">
        <v>142</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143</v>
      </c>
      <c r="M16" s="501"/>
      <c r="N16" s="501"/>
      <c r="O16" s="501"/>
      <c r="P16" s="501"/>
      <c r="Q16" s="502"/>
      <c r="R16" s="495" t="s">
        <v>144</v>
      </c>
      <c r="S16" s="496"/>
      <c r="T16" s="496"/>
      <c r="U16" s="496"/>
      <c r="V16" s="497"/>
      <c r="W16" s="513"/>
      <c r="X16" s="423"/>
      <c r="Y16" s="423"/>
      <c r="Z16" s="423"/>
      <c r="AA16" s="423"/>
      <c r="AB16" s="424"/>
      <c r="AC16" s="503">
        <v>22.1</v>
      </c>
      <c r="AD16" s="504"/>
      <c r="AE16" s="504"/>
      <c r="AF16" s="504"/>
      <c r="AG16" s="505"/>
      <c r="AH16" s="503">
        <v>21.8</v>
      </c>
      <c r="AI16" s="504"/>
      <c r="AJ16" s="504"/>
      <c r="AK16" s="504"/>
      <c r="AL16" s="506"/>
      <c r="AM16" s="476"/>
      <c r="AN16" s="381"/>
      <c r="AO16" s="381"/>
      <c r="AP16" s="381"/>
      <c r="AQ16" s="381"/>
      <c r="AR16" s="381"/>
      <c r="AS16" s="381"/>
      <c r="AT16" s="382"/>
      <c r="AU16" s="464"/>
      <c r="AV16" s="465"/>
      <c r="AW16" s="465"/>
      <c r="AX16" s="465"/>
      <c r="AY16" s="387" t="s">
        <v>145</v>
      </c>
      <c r="AZ16" s="388"/>
      <c r="BA16" s="388"/>
      <c r="BB16" s="388"/>
      <c r="BC16" s="388"/>
      <c r="BD16" s="388"/>
      <c r="BE16" s="388"/>
      <c r="BF16" s="388"/>
      <c r="BG16" s="388"/>
      <c r="BH16" s="388"/>
      <c r="BI16" s="388"/>
      <c r="BJ16" s="388"/>
      <c r="BK16" s="388"/>
      <c r="BL16" s="388"/>
      <c r="BM16" s="389"/>
      <c r="BN16" s="407">
        <v>23243258</v>
      </c>
      <c r="BO16" s="408"/>
      <c r="BP16" s="408"/>
      <c r="BQ16" s="408"/>
      <c r="BR16" s="408"/>
      <c r="BS16" s="408"/>
      <c r="BT16" s="408"/>
      <c r="BU16" s="409"/>
      <c r="BV16" s="407">
        <v>23183463</v>
      </c>
      <c r="BW16" s="408"/>
      <c r="BX16" s="408"/>
      <c r="BY16" s="408"/>
      <c r="BZ16" s="408"/>
      <c r="CA16" s="408"/>
      <c r="CB16" s="408"/>
      <c r="CC16" s="409"/>
      <c r="CD16" s="180"/>
      <c r="CE16" s="405" t="s">
        <v>146</v>
      </c>
      <c r="CF16" s="405"/>
      <c r="CG16" s="405"/>
      <c r="CH16" s="405"/>
      <c r="CI16" s="405"/>
      <c r="CJ16" s="405"/>
      <c r="CK16" s="405"/>
      <c r="CL16" s="405"/>
      <c r="CM16" s="405"/>
      <c r="CN16" s="405"/>
      <c r="CO16" s="405"/>
      <c r="CP16" s="405"/>
      <c r="CQ16" s="405"/>
      <c r="CR16" s="405"/>
      <c r="CS16" s="406"/>
      <c r="CT16" s="377">
        <v>16.899999999999999</v>
      </c>
      <c r="CU16" s="378"/>
      <c r="CV16" s="378"/>
      <c r="CW16" s="378"/>
      <c r="CX16" s="378"/>
      <c r="CY16" s="378"/>
      <c r="CZ16" s="378"/>
      <c r="DA16" s="379"/>
      <c r="DB16" s="377">
        <v>14</v>
      </c>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147</v>
      </c>
      <c r="N17" s="493"/>
      <c r="O17" s="493"/>
      <c r="P17" s="493"/>
      <c r="Q17" s="494"/>
      <c r="R17" s="495" t="s">
        <v>148</v>
      </c>
      <c r="S17" s="496"/>
      <c r="T17" s="496"/>
      <c r="U17" s="496"/>
      <c r="V17" s="497"/>
      <c r="W17" s="498" t="s">
        <v>149</v>
      </c>
      <c r="X17" s="420"/>
      <c r="Y17" s="420"/>
      <c r="Z17" s="420"/>
      <c r="AA17" s="420"/>
      <c r="AB17" s="421"/>
      <c r="AC17" s="383">
        <v>48249</v>
      </c>
      <c r="AD17" s="384"/>
      <c r="AE17" s="384"/>
      <c r="AF17" s="384"/>
      <c r="AG17" s="385"/>
      <c r="AH17" s="383">
        <v>47517</v>
      </c>
      <c r="AI17" s="384"/>
      <c r="AJ17" s="384"/>
      <c r="AK17" s="384"/>
      <c r="AL17" s="386"/>
      <c r="AM17" s="476"/>
      <c r="AN17" s="381"/>
      <c r="AO17" s="381"/>
      <c r="AP17" s="381"/>
      <c r="AQ17" s="381"/>
      <c r="AR17" s="381"/>
      <c r="AS17" s="381"/>
      <c r="AT17" s="382"/>
      <c r="AU17" s="464"/>
      <c r="AV17" s="465"/>
      <c r="AW17" s="465"/>
      <c r="AX17" s="465"/>
      <c r="AY17" s="387" t="s">
        <v>150</v>
      </c>
      <c r="AZ17" s="388"/>
      <c r="BA17" s="388"/>
      <c r="BB17" s="388"/>
      <c r="BC17" s="388"/>
      <c r="BD17" s="388"/>
      <c r="BE17" s="388"/>
      <c r="BF17" s="388"/>
      <c r="BG17" s="388"/>
      <c r="BH17" s="388"/>
      <c r="BI17" s="388"/>
      <c r="BJ17" s="388"/>
      <c r="BK17" s="388"/>
      <c r="BL17" s="388"/>
      <c r="BM17" s="389"/>
      <c r="BN17" s="407">
        <v>21767395</v>
      </c>
      <c r="BO17" s="408"/>
      <c r="BP17" s="408"/>
      <c r="BQ17" s="408"/>
      <c r="BR17" s="408"/>
      <c r="BS17" s="408"/>
      <c r="BT17" s="408"/>
      <c r="BU17" s="409"/>
      <c r="BV17" s="407">
        <v>21776911</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151</v>
      </c>
      <c r="C18" s="470"/>
      <c r="D18" s="470"/>
      <c r="E18" s="471"/>
      <c r="F18" s="471"/>
      <c r="G18" s="471"/>
      <c r="H18" s="471"/>
      <c r="I18" s="471"/>
      <c r="J18" s="471"/>
      <c r="K18" s="471"/>
      <c r="L18" s="472">
        <v>53.44</v>
      </c>
      <c r="M18" s="472"/>
      <c r="N18" s="472"/>
      <c r="O18" s="472"/>
      <c r="P18" s="472"/>
      <c r="Q18" s="472"/>
      <c r="R18" s="473"/>
      <c r="S18" s="473"/>
      <c r="T18" s="473"/>
      <c r="U18" s="473"/>
      <c r="V18" s="474"/>
      <c r="W18" s="488"/>
      <c r="X18" s="489"/>
      <c r="Y18" s="489"/>
      <c r="Z18" s="489"/>
      <c r="AA18" s="489"/>
      <c r="AB18" s="499"/>
      <c r="AC18" s="371">
        <v>77</v>
      </c>
      <c r="AD18" s="372"/>
      <c r="AE18" s="372"/>
      <c r="AF18" s="372"/>
      <c r="AG18" s="475"/>
      <c r="AH18" s="371">
        <v>77.3</v>
      </c>
      <c r="AI18" s="372"/>
      <c r="AJ18" s="372"/>
      <c r="AK18" s="372"/>
      <c r="AL18" s="373"/>
      <c r="AM18" s="476"/>
      <c r="AN18" s="381"/>
      <c r="AO18" s="381"/>
      <c r="AP18" s="381"/>
      <c r="AQ18" s="381"/>
      <c r="AR18" s="381"/>
      <c r="AS18" s="381"/>
      <c r="AT18" s="382"/>
      <c r="AU18" s="464"/>
      <c r="AV18" s="465"/>
      <c r="AW18" s="465"/>
      <c r="AX18" s="465"/>
      <c r="AY18" s="387" t="s">
        <v>152</v>
      </c>
      <c r="AZ18" s="388"/>
      <c r="BA18" s="388"/>
      <c r="BB18" s="388"/>
      <c r="BC18" s="388"/>
      <c r="BD18" s="388"/>
      <c r="BE18" s="388"/>
      <c r="BF18" s="388"/>
      <c r="BG18" s="388"/>
      <c r="BH18" s="388"/>
      <c r="BI18" s="388"/>
      <c r="BJ18" s="388"/>
      <c r="BK18" s="388"/>
      <c r="BL18" s="388"/>
      <c r="BM18" s="389"/>
      <c r="BN18" s="407">
        <v>30270630</v>
      </c>
      <c r="BO18" s="408"/>
      <c r="BP18" s="408"/>
      <c r="BQ18" s="408"/>
      <c r="BR18" s="408"/>
      <c r="BS18" s="408"/>
      <c r="BT18" s="408"/>
      <c r="BU18" s="409"/>
      <c r="BV18" s="407">
        <v>29985343</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153</v>
      </c>
      <c r="C19" s="470"/>
      <c r="D19" s="470"/>
      <c r="E19" s="471"/>
      <c r="F19" s="471"/>
      <c r="G19" s="471"/>
      <c r="H19" s="471"/>
      <c r="I19" s="471"/>
      <c r="J19" s="471"/>
      <c r="K19" s="471"/>
      <c r="L19" s="477">
        <v>2926</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154</v>
      </c>
      <c r="AZ19" s="388"/>
      <c r="BA19" s="388"/>
      <c r="BB19" s="388"/>
      <c r="BC19" s="388"/>
      <c r="BD19" s="388"/>
      <c r="BE19" s="388"/>
      <c r="BF19" s="388"/>
      <c r="BG19" s="388"/>
      <c r="BH19" s="388"/>
      <c r="BI19" s="388"/>
      <c r="BJ19" s="388"/>
      <c r="BK19" s="388"/>
      <c r="BL19" s="388"/>
      <c r="BM19" s="389"/>
      <c r="BN19" s="407">
        <v>35434615</v>
      </c>
      <c r="BO19" s="408"/>
      <c r="BP19" s="408"/>
      <c r="BQ19" s="408"/>
      <c r="BR19" s="408"/>
      <c r="BS19" s="408"/>
      <c r="BT19" s="408"/>
      <c r="BU19" s="409"/>
      <c r="BV19" s="407">
        <v>35029823</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155</v>
      </c>
      <c r="C20" s="470"/>
      <c r="D20" s="470"/>
      <c r="E20" s="471"/>
      <c r="F20" s="471"/>
      <c r="G20" s="471"/>
      <c r="H20" s="471"/>
      <c r="I20" s="471"/>
      <c r="J20" s="471"/>
      <c r="K20" s="471"/>
      <c r="L20" s="477">
        <v>62675</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6" t="s">
        <v>157</v>
      </c>
      <c r="C22" s="437"/>
      <c r="D22" s="438"/>
      <c r="E22" s="445" t="s">
        <v>1</v>
      </c>
      <c r="F22" s="420"/>
      <c r="G22" s="420"/>
      <c r="H22" s="420"/>
      <c r="I22" s="420"/>
      <c r="J22" s="420"/>
      <c r="K22" s="421"/>
      <c r="L22" s="445" t="s">
        <v>158</v>
      </c>
      <c r="M22" s="420"/>
      <c r="N22" s="420"/>
      <c r="O22" s="420"/>
      <c r="P22" s="421"/>
      <c r="Q22" s="430" t="s">
        <v>159</v>
      </c>
      <c r="R22" s="431"/>
      <c r="S22" s="431"/>
      <c r="T22" s="431"/>
      <c r="U22" s="431"/>
      <c r="V22" s="446"/>
      <c r="W22" s="448" t="s">
        <v>160</v>
      </c>
      <c r="X22" s="437"/>
      <c r="Y22" s="438"/>
      <c r="Z22" s="445" t="s">
        <v>1</v>
      </c>
      <c r="AA22" s="420"/>
      <c r="AB22" s="420"/>
      <c r="AC22" s="420"/>
      <c r="AD22" s="420"/>
      <c r="AE22" s="420"/>
      <c r="AF22" s="420"/>
      <c r="AG22" s="421"/>
      <c r="AH22" s="419" t="s">
        <v>161</v>
      </c>
      <c r="AI22" s="420"/>
      <c r="AJ22" s="420"/>
      <c r="AK22" s="420"/>
      <c r="AL22" s="421"/>
      <c r="AM22" s="419" t="s">
        <v>162</v>
      </c>
      <c r="AN22" s="425"/>
      <c r="AO22" s="425"/>
      <c r="AP22" s="425"/>
      <c r="AQ22" s="425"/>
      <c r="AR22" s="426"/>
      <c r="AS22" s="430" t="s">
        <v>159</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163</v>
      </c>
      <c r="AZ23" s="400"/>
      <c r="BA23" s="400"/>
      <c r="BB23" s="400"/>
      <c r="BC23" s="400"/>
      <c r="BD23" s="400"/>
      <c r="BE23" s="400"/>
      <c r="BF23" s="400"/>
      <c r="BG23" s="400"/>
      <c r="BH23" s="400"/>
      <c r="BI23" s="400"/>
      <c r="BJ23" s="400"/>
      <c r="BK23" s="400"/>
      <c r="BL23" s="400"/>
      <c r="BM23" s="401"/>
      <c r="BN23" s="407">
        <v>67696994</v>
      </c>
      <c r="BO23" s="408"/>
      <c r="BP23" s="408"/>
      <c r="BQ23" s="408"/>
      <c r="BR23" s="408"/>
      <c r="BS23" s="408"/>
      <c r="BT23" s="408"/>
      <c r="BU23" s="409"/>
      <c r="BV23" s="407">
        <v>61723207</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39"/>
      <c r="C24" s="440"/>
      <c r="D24" s="441"/>
      <c r="E24" s="380" t="s">
        <v>164</v>
      </c>
      <c r="F24" s="381"/>
      <c r="G24" s="381"/>
      <c r="H24" s="381"/>
      <c r="I24" s="381"/>
      <c r="J24" s="381"/>
      <c r="K24" s="382"/>
      <c r="L24" s="383">
        <v>1</v>
      </c>
      <c r="M24" s="384"/>
      <c r="N24" s="384"/>
      <c r="O24" s="384"/>
      <c r="P24" s="385"/>
      <c r="Q24" s="383">
        <v>8364</v>
      </c>
      <c r="R24" s="384"/>
      <c r="S24" s="384"/>
      <c r="T24" s="384"/>
      <c r="U24" s="384"/>
      <c r="V24" s="385"/>
      <c r="W24" s="449"/>
      <c r="X24" s="440"/>
      <c r="Y24" s="441"/>
      <c r="Z24" s="380" t="s">
        <v>165</v>
      </c>
      <c r="AA24" s="381"/>
      <c r="AB24" s="381"/>
      <c r="AC24" s="381"/>
      <c r="AD24" s="381"/>
      <c r="AE24" s="381"/>
      <c r="AF24" s="381"/>
      <c r="AG24" s="382"/>
      <c r="AH24" s="383">
        <v>879</v>
      </c>
      <c r="AI24" s="384"/>
      <c r="AJ24" s="384"/>
      <c r="AK24" s="384"/>
      <c r="AL24" s="385"/>
      <c r="AM24" s="383">
        <v>2696772</v>
      </c>
      <c r="AN24" s="384"/>
      <c r="AO24" s="384"/>
      <c r="AP24" s="384"/>
      <c r="AQ24" s="384"/>
      <c r="AR24" s="385"/>
      <c r="AS24" s="383">
        <v>3068</v>
      </c>
      <c r="AT24" s="384"/>
      <c r="AU24" s="384"/>
      <c r="AV24" s="384"/>
      <c r="AW24" s="384"/>
      <c r="AX24" s="386"/>
      <c r="AY24" s="374" t="s">
        <v>166</v>
      </c>
      <c r="AZ24" s="375"/>
      <c r="BA24" s="375"/>
      <c r="BB24" s="375"/>
      <c r="BC24" s="375"/>
      <c r="BD24" s="375"/>
      <c r="BE24" s="375"/>
      <c r="BF24" s="375"/>
      <c r="BG24" s="375"/>
      <c r="BH24" s="375"/>
      <c r="BI24" s="375"/>
      <c r="BJ24" s="375"/>
      <c r="BK24" s="375"/>
      <c r="BL24" s="375"/>
      <c r="BM24" s="376"/>
      <c r="BN24" s="407">
        <v>41364866</v>
      </c>
      <c r="BO24" s="408"/>
      <c r="BP24" s="408"/>
      <c r="BQ24" s="408"/>
      <c r="BR24" s="408"/>
      <c r="BS24" s="408"/>
      <c r="BT24" s="408"/>
      <c r="BU24" s="409"/>
      <c r="BV24" s="407">
        <v>37844501</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39"/>
      <c r="C25" s="440"/>
      <c r="D25" s="441"/>
      <c r="E25" s="380" t="s">
        <v>167</v>
      </c>
      <c r="F25" s="381"/>
      <c r="G25" s="381"/>
      <c r="H25" s="381"/>
      <c r="I25" s="381"/>
      <c r="J25" s="381"/>
      <c r="K25" s="382"/>
      <c r="L25" s="383">
        <v>2</v>
      </c>
      <c r="M25" s="384"/>
      <c r="N25" s="384"/>
      <c r="O25" s="384"/>
      <c r="P25" s="385"/>
      <c r="Q25" s="383">
        <v>7195</v>
      </c>
      <c r="R25" s="384"/>
      <c r="S25" s="384"/>
      <c r="T25" s="384"/>
      <c r="U25" s="384"/>
      <c r="V25" s="385"/>
      <c r="W25" s="449"/>
      <c r="X25" s="440"/>
      <c r="Y25" s="441"/>
      <c r="Z25" s="380" t="s">
        <v>168</v>
      </c>
      <c r="AA25" s="381"/>
      <c r="AB25" s="381"/>
      <c r="AC25" s="381"/>
      <c r="AD25" s="381"/>
      <c r="AE25" s="381"/>
      <c r="AF25" s="381"/>
      <c r="AG25" s="382"/>
      <c r="AH25" s="383">
        <v>148</v>
      </c>
      <c r="AI25" s="384"/>
      <c r="AJ25" s="384"/>
      <c r="AK25" s="384"/>
      <c r="AL25" s="385"/>
      <c r="AM25" s="383">
        <v>417656</v>
      </c>
      <c r="AN25" s="384"/>
      <c r="AO25" s="384"/>
      <c r="AP25" s="384"/>
      <c r="AQ25" s="384"/>
      <c r="AR25" s="385"/>
      <c r="AS25" s="383">
        <v>2822</v>
      </c>
      <c r="AT25" s="384"/>
      <c r="AU25" s="384"/>
      <c r="AV25" s="384"/>
      <c r="AW25" s="384"/>
      <c r="AX25" s="386"/>
      <c r="AY25" s="399" t="s">
        <v>169</v>
      </c>
      <c r="AZ25" s="400"/>
      <c r="BA25" s="400"/>
      <c r="BB25" s="400"/>
      <c r="BC25" s="400"/>
      <c r="BD25" s="400"/>
      <c r="BE25" s="400"/>
      <c r="BF25" s="400"/>
      <c r="BG25" s="400"/>
      <c r="BH25" s="400"/>
      <c r="BI25" s="400"/>
      <c r="BJ25" s="400"/>
      <c r="BK25" s="400"/>
      <c r="BL25" s="400"/>
      <c r="BM25" s="401"/>
      <c r="BN25" s="402">
        <v>25646884</v>
      </c>
      <c r="BO25" s="403"/>
      <c r="BP25" s="403"/>
      <c r="BQ25" s="403"/>
      <c r="BR25" s="403"/>
      <c r="BS25" s="403"/>
      <c r="BT25" s="403"/>
      <c r="BU25" s="404"/>
      <c r="BV25" s="402">
        <v>28611794</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39"/>
      <c r="C26" s="440"/>
      <c r="D26" s="441"/>
      <c r="E26" s="380" t="s">
        <v>170</v>
      </c>
      <c r="F26" s="381"/>
      <c r="G26" s="381"/>
      <c r="H26" s="381"/>
      <c r="I26" s="381"/>
      <c r="J26" s="381"/>
      <c r="K26" s="382"/>
      <c r="L26" s="383">
        <v>1</v>
      </c>
      <c r="M26" s="384"/>
      <c r="N26" s="384"/>
      <c r="O26" s="384"/>
      <c r="P26" s="385"/>
      <c r="Q26" s="383">
        <v>6642</v>
      </c>
      <c r="R26" s="384"/>
      <c r="S26" s="384"/>
      <c r="T26" s="384"/>
      <c r="U26" s="384"/>
      <c r="V26" s="385"/>
      <c r="W26" s="449"/>
      <c r="X26" s="440"/>
      <c r="Y26" s="441"/>
      <c r="Z26" s="380" t="s">
        <v>171</v>
      </c>
      <c r="AA26" s="462"/>
      <c r="AB26" s="462"/>
      <c r="AC26" s="462"/>
      <c r="AD26" s="462"/>
      <c r="AE26" s="462"/>
      <c r="AF26" s="462"/>
      <c r="AG26" s="463"/>
      <c r="AH26" s="383">
        <v>142</v>
      </c>
      <c r="AI26" s="384"/>
      <c r="AJ26" s="384"/>
      <c r="AK26" s="384"/>
      <c r="AL26" s="385"/>
      <c r="AM26" s="383">
        <v>471866</v>
      </c>
      <c r="AN26" s="384"/>
      <c r="AO26" s="384"/>
      <c r="AP26" s="384"/>
      <c r="AQ26" s="384"/>
      <c r="AR26" s="385"/>
      <c r="AS26" s="383">
        <v>3323</v>
      </c>
      <c r="AT26" s="384"/>
      <c r="AU26" s="384"/>
      <c r="AV26" s="384"/>
      <c r="AW26" s="384"/>
      <c r="AX26" s="386"/>
      <c r="AY26" s="416" t="s">
        <v>172</v>
      </c>
      <c r="AZ26" s="417"/>
      <c r="BA26" s="417"/>
      <c r="BB26" s="417"/>
      <c r="BC26" s="417"/>
      <c r="BD26" s="417"/>
      <c r="BE26" s="417"/>
      <c r="BF26" s="417"/>
      <c r="BG26" s="417"/>
      <c r="BH26" s="417"/>
      <c r="BI26" s="417"/>
      <c r="BJ26" s="417"/>
      <c r="BK26" s="417"/>
      <c r="BL26" s="417"/>
      <c r="BM26" s="418"/>
      <c r="BN26" s="407" t="s">
        <v>173</v>
      </c>
      <c r="BO26" s="408"/>
      <c r="BP26" s="408"/>
      <c r="BQ26" s="408"/>
      <c r="BR26" s="408"/>
      <c r="BS26" s="408"/>
      <c r="BT26" s="408"/>
      <c r="BU26" s="409"/>
      <c r="BV26" s="407" t="s">
        <v>173</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39"/>
      <c r="C27" s="440"/>
      <c r="D27" s="441"/>
      <c r="E27" s="380" t="s">
        <v>174</v>
      </c>
      <c r="F27" s="381"/>
      <c r="G27" s="381"/>
      <c r="H27" s="381"/>
      <c r="I27" s="381"/>
      <c r="J27" s="381"/>
      <c r="K27" s="382"/>
      <c r="L27" s="383">
        <v>1</v>
      </c>
      <c r="M27" s="384"/>
      <c r="N27" s="384"/>
      <c r="O27" s="384"/>
      <c r="P27" s="385"/>
      <c r="Q27" s="383">
        <v>7280</v>
      </c>
      <c r="R27" s="384"/>
      <c r="S27" s="384"/>
      <c r="T27" s="384"/>
      <c r="U27" s="384"/>
      <c r="V27" s="385"/>
      <c r="W27" s="449"/>
      <c r="X27" s="440"/>
      <c r="Y27" s="441"/>
      <c r="Z27" s="380" t="s">
        <v>175</v>
      </c>
      <c r="AA27" s="381"/>
      <c r="AB27" s="381"/>
      <c r="AC27" s="381"/>
      <c r="AD27" s="381"/>
      <c r="AE27" s="381"/>
      <c r="AF27" s="381"/>
      <c r="AG27" s="382"/>
      <c r="AH27" s="383">
        <v>52</v>
      </c>
      <c r="AI27" s="384"/>
      <c r="AJ27" s="384"/>
      <c r="AK27" s="384"/>
      <c r="AL27" s="385"/>
      <c r="AM27" s="383">
        <v>170464</v>
      </c>
      <c r="AN27" s="384"/>
      <c r="AO27" s="384"/>
      <c r="AP27" s="384"/>
      <c r="AQ27" s="384"/>
      <c r="AR27" s="385"/>
      <c r="AS27" s="383">
        <v>3278</v>
      </c>
      <c r="AT27" s="384"/>
      <c r="AU27" s="384"/>
      <c r="AV27" s="384"/>
      <c r="AW27" s="384"/>
      <c r="AX27" s="386"/>
      <c r="AY27" s="413" t="s">
        <v>176</v>
      </c>
      <c r="AZ27" s="414"/>
      <c r="BA27" s="414"/>
      <c r="BB27" s="414"/>
      <c r="BC27" s="414"/>
      <c r="BD27" s="414"/>
      <c r="BE27" s="414"/>
      <c r="BF27" s="414"/>
      <c r="BG27" s="414"/>
      <c r="BH27" s="414"/>
      <c r="BI27" s="414"/>
      <c r="BJ27" s="414"/>
      <c r="BK27" s="414"/>
      <c r="BL27" s="414"/>
      <c r="BM27" s="415"/>
      <c r="BN27" s="410" t="s">
        <v>123</v>
      </c>
      <c r="BO27" s="411"/>
      <c r="BP27" s="411"/>
      <c r="BQ27" s="411"/>
      <c r="BR27" s="411"/>
      <c r="BS27" s="411"/>
      <c r="BT27" s="411"/>
      <c r="BU27" s="412"/>
      <c r="BV27" s="410" t="s">
        <v>123</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39"/>
      <c r="C28" s="440"/>
      <c r="D28" s="441"/>
      <c r="E28" s="380" t="s">
        <v>177</v>
      </c>
      <c r="F28" s="381"/>
      <c r="G28" s="381"/>
      <c r="H28" s="381"/>
      <c r="I28" s="381"/>
      <c r="J28" s="381"/>
      <c r="K28" s="382"/>
      <c r="L28" s="383">
        <v>1</v>
      </c>
      <c r="M28" s="384"/>
      <c r="N28" s="384"/>
      <c r="O28" s="384"/>
      <c r="P28" s="385"/>
      <c r="Q28" s="383">
        <v>6530</v>
      </c>
      <c r="R28" s="384"/>
      <c r="S28" s="384"/>
      <c r="T28" s="384"/>
      <c r="U28" s="384"/>
      <c r="V28" s="385"/>
      <c r="W28" s="449"/>
      <c r="X28" s="440"/>
      <c r="Y28" s="441"/>
      <c r="Z28" s="380" t="s">
        <v>178</v>
      </c>
      <c r="AA28" s="381"/>
      <c r="AB28" s="381"/>
      <c r="AC28" s="381"/>
      <c r="AD28" s="381"/>
      <c r="AE28" s="381"/>
      <c r="AF28" s="381"/>
      <c r="AG28" s="382"/>
      <c r="AH28" s="383" t="s">
        <v>123</v>
      </c>
      <c r="AI28" s="384"/>
      <c r="AJ28" s="384"/>
      <c r="AK28" s="384"/>
      <c r="AL28" s="385"/>
      <c r="AM28" s="383" t="s">
        <v>123</v>
      </c>
      <c r="AN28" s="384"/>
      <c r="AO28" s="384"/>
      <c r="AP28" s="384"/>
      <c r="AQ28" s="384"/>
      <c r="AR28" s="385"/>
      <c r="AS28" s="383" t="s">
        <v>173</v>
      </c>
      <c r="AT28" s="384"/>
      <c r="AU28" s="384"/>
      <c r="AV28" s="384"/>
      <c r="AW28" s="384"/>
      <c r="AX28" s="386"/>
      <c r="AY28" s="390" t="s">
        <v>179</v>
      </c>
      <c r="AZ28" s="391"/>
      <c r="BA28" s="391"/>
      <c r="BB28" s="392"/>
      <c r="BC28" s="399" t="s">
        <v>42</v>
      </c>
      <c r="BD28" s="400"/>
      <c r="BE28" s="400"/>
      <c r="BF28" s="400"/>
      <c r="BG28" s="400"/>
      <c r="BH28" s="400"/>
      <c r="BI28" s="400"/>
      <c r="BJ28" s="400"/>
      <c r="BK28" s="400"/>
      <c r="BL28" s="400"/>
      <c r="BM28" s="401"/>
      <c r="BN28" s="402">
        <v>1202239</v>
      </c>
      <c r="BO28" s="403"/>
      <c r="BP28" s="403"/>
      <c r="BQ28" s="403"/>
      <c r="BR28" s="403"/>
      <c r="BS28" s="403"/>
      <c r="BT28" s="403"/>
      <c r="BU28" s="404"/>
      <c r="BV28" s="402">
        <v>1166199</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39"/>
      <c r="C29" s="440"/>
      <c r="D29" s="441"/>
      <c r="E29" s="380" t="s">
        <v>180</v>
      </c>
      <c r="F29" s="381"/>
      <c r="G29" s="381"/>
      <c r="H29" s="381"/>
      <c r="I29" s="381"/>
      <c r="J29" s="381"/>
      <c r="K29" s="382"/>
      <c r="L29" s="383">
        <v>24</v>
      </c>
      <c r="M29" s="384"/>
      <c r="N29" s="384"/>
      <c r="O29" s="384"/>
      <c r="P29" s="385"/>
      <c r="Q29" s="383">
        <v>5920</v>
      </c>
      <c r="R29" s="384"/>
      <c r="S29" s="384"/>
      <c r="T29" s="384"/>
      <c r="U29" s="384"/>
      <c r="V29" s="385"/>
      <c r="W29" s="450"/>
      <c r="X29" s="451"/>
      <c r="Y29" s="452"/>
      <c r="Z29" s="380" t="s">
        <v>181</v>
      </c>
      <c r="AA29" s="381"/>
      <c r="AB29" s="381"/>
      <c r="AC29" s="381"/>
      <c r="AD29" s="381"/>
      <c r="AE29" s="381"/>
      <c r="AF29" s="381"/>
      <c r="AG29" s="382"/>
      <c r="AH29" s="383">
        <v>931</v>
      </c>
      <c r="AI29" s="384"/>
      <c r="AJ29" s="384"/>
      <c r="AK29" s="384"/>
      <c r="AL29" s="385"/>
      <c r="AM29" s="383">
        <v>2867236</v>
      </c>
      <c r="AN29" s="384"/>
      <c r="AO29" s="384"/>
      <c r="AP29" s="384"/>
      <c r="AQ29" s="384"/>
      <c r="AR29" s="385"/>
      <c r="AS29" s="383">
        <v>3080</v>
      </c>
      <c r="AT29" s="384"/>
      <c r="AU29" s="384"/>
      <c r="AV29" s="384"/>
      <c r="AW29" s="384"/>
      <c r="AX29" s="386"/>
      <c r="AY29" s="393"/>
      <c r="AZ29" s="394"/>
      <c r="BA29" s="394"/>
      <c r="BB29" s="395"/>
      <c r="BC29" s="387" t="s">
        <v>182</v>
      </c>
      <c r="BD29" s="388"/>
      <c r="BE29" s="388"/>
      <c r="BF29" s="388"/>
      <c r="BG29" s="388"/>
      <c r="BH29" s="388"/>
      <c r="BI29" s="388"/>
      <c r="BJ29" s="388"/>
      <c r="BK29" s="388"/>
      <c r="BL29" s="388"/>
      <c r="BM29" s="389"/>
      <c r="BN29" s="407">
        <v>735081</v>
      </c>
      <c r="BO29" s="408"/>
      <c r="BP29" s="408"/>
      <c r="BQ29" s="408"/>
      <c r="BR29" s="408"/>
      <c r="BS29" s="408"/>
      <c r="BT29" s="408"/>
      <c r="BU29" s="409"/>
      <c r="BV29" s="407">
        <v>444769</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183</v>
      </c>
      <c r="X30" s="460"/>
      <c r="Y30" s="460"/>
      <c r="Z30" s="460"/>
      <c r="AA30" s="460"/>
      <c r="AB30" s="460"/>
      <c r="AC30" s="460"/>
      <c r="AD30" s="460"/>
      <c r="AE30" s="460"/>
      <c r="AF30" s="460"/>
      <c r="AG30" s="461"/>
      <c r="AH30" s="371">
        <v>100.8</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1469905</v>
      </c>
      <c r="BO30" s="411"/>
      <c r="BP30" s="411"/>
      <c r="BQ30" s="411"/>
      <c r="BR30" s="411"/>
      <c r="BS30" s="411"/>
      <c r="BT30" s="411"/>
      <c r="BU30" s="412"/>
      <c r="BV30" s="410">
        <v>1561575</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190</v>
      </c>
      <c r="D33" s="370"/>
      <c r="E33" s="369" t="s">
        <v>191</v>
      </c>
      <c r="F33" s="369"/>
      <c r="G33" s="369"/>
      <c r="H33" s="369"/>
      <c r="I33" s="369"/>
      <c r="J33" s="369"/>
      <c r="K33" s="369"/>
      <c r="L33" s="369"/>
      <c r="M33" s="369"/>
      <c r="N33" s="369"/>
      <c r="O33" s="369"/>
      <c r="P33" s="369"/>
      <c r="Q33" s="369"/>
      <c r="R33" s="369"/>
      <c r="S33" s="369"/>
      <c r="T33" s="195"/>
      <c r="U33" s="370" t="s">
        <v>192</v>
      </c>
      <c r="V33" s="370"/>
      <c r="W33" s="369" t="s">
        <v>193</v>
      </c>
      <c r="X33" s="369"/>
      <c r="Y33" s="369"/>
      <c r="Z33" s="369"/>
      <c r="AA33" s="369"/>
      <c r="AB33" s="369"/>
      <c r="AC33" s="369"/>
      <c r="AD33" s="369"/>
      <c r="AE33" s="369"/>
      <c r="AF33" s="369"/>
      <c r="AG33" s="369"/>
      <c r="AH33" s="369"/>
      <c r="AI33" s="369"/>
      <c r="AJ33" s="369"/>
      <c r="AK33" s="369"/>
      <c r="AL33" s="195"/>
      <c r="AM33" s="370" t="s">
        <v>192</v>
      </c>
      <c r="AN33" s="370"/>
      <c r="AO33" s="369" t="s">
        <v>193</v>
      </c>
      <c r="AP33" s="369"/>
      <c r="AQ33" s="369"/>
      <c r="AR33" s="369"/>
      <c r="AS33" s="369"/>
      <c r="AT33" s="369"/>
      <c r="AU33" s="369"/>
      <c r="AV33" s="369"/>
      <c r="AW33" s="369"/>
      <c r="AX33" s="369"/>
      <c r="AY33" s="369"/>
      <c r="AZ33" s="369"/>
      <c r="BA33" s="369"/>
      <c r="BB33" s="369"/>
      <c r="BC33" s="369"/>
      <c r="BD33" s="196"/>
      <c r="BE33" s="369" t="s">
        <v>194</v>
      </c>
      <c r="BF33" s="369"/>
      <c r="BG33" s="369" t="s">
        <v>195</v>
      </c>
      <c r="BH33" s="369"/>
      <c r="BI33" s="369"/>
      <c r="BJ33" s="369"/>
      <c r="BK33" s="369"/>
      <c r="BL33" s="369"/>
      <c r="BM33" s="369"/>
      <c r="BN33" s="369"/>
      <c r="BO33" s="369"/>
      <c r="BP33" s="369"/>
      <c r="BQ33" s="369"/>
      <c r="BR33" s="369"/>
      <c r="BS33" s="369"/>
      <c r="BT33" s="369"/>
      <c r="BU33" s="369"/>
      <c r="BV33" s="196"/>
      <c r="BW33" s="370" t="s">
        <v>194</v>
      </c>
      <c r="BX33" s="370"/>
      <c r="BY33" s="369" t="s">
        <v>196</v>
      </c>
      <c r="BZ33" s="369"/>
      <c r="CA33" s="369"/>
      <c r="CB33" s="369"/>
      <c r="CC33" s="369"/>
      <c r="CD33" s="369"/>
      <c r="CE33" s="369"/>
      <c r="CF33" s="369"/>
      <c r="CG33" s="369"/>
      <c r="CH33" s="369"/>
      <c r="CI33" s="369"/>
      <c r="CJ33" s="369"/>
      <c r="CK33" s="369"/>
      <c r="CL33" s="369"/>
      <c r="CM33" s="369"/>
      <c r="CN33" s="195"/>
      <c r="CO33" s="370" t="s">
        <v>192</v>
      </c>
      <c r="CP33" s="370"/>
      <c r="CQ33" s="369" t="s">
        <v>197</v>
      </c>
      <c r="CR33" s="369"/>
      <c r="CS33" s="369"/>
      <c r="CT33" s="369"/>
      <c r="CU33" s="369"/>
      <c r="CV33" s="369"/>
      <c r="CW33" s="369"/>
      <c r="CX33" s="369"/>
      <c r="CY33" s="369"/>
      <c r="CZ33" s="369"/>
      <c r="DA33" s="369"/>
      <c r="DB33" s="369"/>
      <c r="DC33" s="369"/>
      <c r="DD33" s="369"/>
      <c r="DE33" s="369"/>
      <c r="DF33" s="195"/>
      <c r="DG33" s="368" t="s">
        <v>198</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4</v>
      </c>
      <c r="V34" s="366"/>
      <c r="W34" s="365" t="str">
        <f>IF('各会計、関係団体の財政状況及び健全化判断比率'!B28="","",'各会計、関係団体の財政状況及び健全化判断比率'!B28)</f>
        <v>国民健康保険事業特別会計</v>
      </c>
      <c r="X34" s="365"/>
      <c r="Y34" s="365"/>
      <c r="Z34" s="365"/>
      <c r="AA34" s="365"/>
      <c r="AB34" s="365"/>
      <c r="AC34" s="365"/>
      <c r="AD34" s="365"/>
      <c r="AE34" s="365"/>
      <c r="AF34" s="365"/>
      <c r="AG34" s="365"/>
      <c r="AH34" s="365"/>
      <c r="AI34" s="365"/>
      <c r="AJ34" s="365"/>
      <c r="AK34" s="365"/>
      <c r="AL34" s="193"/>
      <c r="AM34" s="366">
        <f>IF(AO34="","",MAX(C34:D43,U34:V43)+1)</f>
        <v>8</v>
      </c>
      <c r="AN34" s="366"/>
      <c r="AO34" s="365" t="str">
        <f>IF('各会計、関係団体の財政状況及び健全化判断比率'!B32="","",'各会計、関係団体の財政状況及び健全化判断比率'!B32)</f>
        <v>水道事業会計</v>
      </c>
      <c r="AP34" s="365"/>
      <c r="AQ34" s="365"/>
      <c r="AR34" s="365"/>
      <c r="AS34" s="365"/>
      <c r="AT34" s="365"/>
      <c r="AU34" s="365"/>
      <c r="AV34" s="365"/>
      <c r="AW34" s="365"/>
      <c r="AX34" s="365"/>
      <c r="AY34" s="365"/>
      <c r="AZ34" s="365"/>
      <c r="BA34" s="365"/>
      <c r="BB34" s="365"/>
      <c r="BC34" s="365"/>
      <c r="BD34" s="193"/>
      <c r="BE34" s="366" t="str">
        <f>IF(BG34="","",MAX(C34:D43,U34:V43,AM34:AN43)+1)</f>
        <v/>
      </c>
      <c r="BF34" s="366"/>
      <c r="BG34" s="365"/>
      <c r="BH34" s="365"/>
      <c r="BI34" s="365"/>
      <c r="BJ34" s="365"/>
      <c r="BK34" s="365"/>
      <c r="BL34" s="365"/>
      <c r="BM34" s="365"/>
      <c r="BN34" s="365"/>
      <c r="BO34" s="365"/>
      <c r="BP34" s="365"/>
      <c r="BQ34" s="365"/>
      <c r="BR34" s="365"/>
      <c r="BS34" s="365"/>
      <c r="BT34" s="365"/>
      <c r="BU34" s="365"/>
      <c r="BV34" s="193"/>
      <c r="BW34" s="366">
        <f>IF(BY34="","",MAX(C34:D43,U34:V43,AM34:AN43,BE34:BF43)+1)</f>
        <v>11</v>
      </c>
      <c r="BX34" s="366"/>
      <c r="BY34" s="365" t="str">
        <f>IF('各会計、関係団体の財政状況及び健全化判断比率'!B68="","",'各会計、関係団体の財政状況及び健全化判断比率'!B68)</f>
        <v>猪名川上流広域ごみ処理施設組合</v>
      </c>
      <c r="BZ34" s="365"/>
      <c r="CA34" s="365"/>
      <c r="CB34" s="365"/>
      <c r="CC34" s="365"/>
      <c r="CD34" s="365"/>
      <c r="CE34" s="365"/>
      <c r="CF34" s="365"/>
      <c r="CG34" s="365"/>
      <c r="CH34" s="365"/>
      <c r="CI34" s="365"/>
      <c r="CJ34" s="365"/>
      <c r="CK34" s="365"/>
      <c r="CL34" s="365"/>
      <c r="CM34" s="365"/>
      <c r="CN34" s="193"/>
      <c r="CO34" s="366">
        <f>IF(CQ34="","",MAX(C34:D43,U34:V43,AM34:AN43,BE34:BF43,BW34:BX43)+1)</f>
        <v>16</v>
      </c>
      <c r="CP34" s="366"/>
      <c r="CQ34" s="365" t="str">
        <f>IF('各会計、関係団体の財政状況及び健全化判断比率'!BS7="","",'各会計、関係団体の財政状況及び健全化判断比率'!BS7)</f>
        <v>川西市土地開発公社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15">
      <c r="A35" s="166"/>
      <c r="B35" s="192"/>
      <c r="C35" s="366">
        <f>IF(E35="","",C34+1)</f>
        <v>2</v>
      </c>
      <c r="D35" s="366"/>
      <c r="E35" s="365" t="str">
        <f>IF('各会計、関係団体の財政状況及び健全化判断比率'!B8="","",'各会計、関係団体の財政状況及び健全化判断比率'!B8)</f>
        <v>用地先行取得事業特別会計</v>
      </c>
      <c r="F35" s="365"/>
      <c r="G35" s="365"/>
      <c r="H35" s="365"/>
      <c r="I35" s="365"/>
      <c r="J35" s="365"/>
      <c r="K35" s="365"/>
      <c r="L35" s="365"/>
      <c r="M35" s="365"/>
      <c r="N35" s="365"/>
      <c r="O35" s="365"/>
      <c r="P35" s="365"/>
      <c r="Q35" s="365"/>
      <c r="R35" s="365"/>
      <c r="S35" s="365"/>
      <c r="T35" s="193"/>
      <c r="U35" s="366">
        <f>IF(W35="","",U34+1)</f>
        <v>5</v>
      </c>
      <c r="V35" s="366"/>
      <c r="W35" s="365" t="str">
        <f>IF('各会計、関係団体の財政状況及び健全化判断比率'!B29="","",'各会計、関係団体の財政状況及び健全化判断比率'!B29)</f>
        <v>後期高齢者医療事業特別会計</v>
      </c>
      <c r="X35" s="365"/>
      <c r="Y35" s="365"/>
      <c r="Z35" s="365"/>
      <c r="AA35" s="365"/>
      <c r="AB35" s="365"/>
      <c r="AC35" s="365"/>
      <c r="AD35" s="365"/>
      <c r="AE35" s="365"/>
      <c r="AF35" s="365"/>
      <c r="AG35" s="365"/>
      <c r="AH35" s="365"/>
      <c r="AI35" s="365"/>
      <c r="AJ35" s="365"/>
      <c r="AK35" s="365"/>
      <c r="AL35" s="193"/>
      <c r="AM35" s="366">
        <f t="shared" ref="AM35:AM43" si="0">IF(AO35="","",AM34+1)</f>
        <v>9</v>
      </c>
      <c r="AN35" s="366"/>
      <c r="AO35" s="365" t="str">
        <f>IF('各会計、関係団体の財政状況及び健全化判断比率'!B33="","",'各会計、関係団体の財政状況及び健全化判断比率'!B33)</f>
        <v>病院事業会計</v>
      </c>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12</v>
      </c>
      <c r="BX35" s="366"/>
      <c r="BY35" s="365" t="str">
        <f>IF('各会計、関係団体の財政状況及び健全化判断比率'!B69="","",'各会計、関係団体の財政状況及び健全化判断比率'!B69)</f>
        <v>丹波少年自然の家事務組合</v>
      </c>
      <c r="BZ35" s="365"/>
      <c r="CA35" s="365"/>
      <c r="CB35" s="365"/>
      <c r="CC35" s="365"/>
      <c r="CD35" s="365"/>
      <c r="CE35" s="365"/>
      <c r="CF35" s="365"/>
      <c r="CG35" s="365"/>
      <c r="CH35" s="365"/>
      <c r="CI35" s="365"/>
      <c r="CJ35" s="365"/>
      <c r="CK35" s="365"/>
      <c r="CL35" s="365"/>
      <c r="CM35" s="365"/>
      <c r="CN35" s="193"/>
      <c r="CO35" s="366">
        <f t="shared" ref="CO35:CO43" si="3">IF(CQ35="","",CO34+1)</f>
        <v>17</v>
      </c>
      <c r="CP35" s="366"/>
      <c r="CQ35" s="365" t="str">
        <f>IF('各会計、関係団体の財政状況及び健全化判断比率'!BS8="","",'各会計、関係団体の財政状況及び健全化判断比率'!BS8)</f>
        <v>川西市都市整備公社</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15">
      <c r="A36" s="166"/>
      <c r="B36" s="192"/>
      <c r="C36" s="366">
        <f>IF(E36="","",C35+1)</f>
        <v>3</v>
      </c>
      <c r="D36" s="366"/>
      <c r="E36" s="365" t="str">
        <f>IF('各会計、関係団体の財政状況及び健全化判断比率'!B9="","",'各会計、関係団体の財政状況及び健全化判断比率'!B9)</f>
        <v>中央北地区土地区画整理事業特別会計</v>
      </c>
      <c r="F36" s="365"/>
      <c r="G36" s="365"/>
      <c r="H36" s="365"/>
      <c r="I36" s="365"/>
      <c r="J36" s="365"/>
      <c r="K36" s="365"/>
      <c r="L36" s="365"/>
      <c r="M36" s="365"/>
      <c r="N36" s="365"/>
      <c r="O36" s="365"/>
      <c r="P36" s="365"/>
      <c r="Q36" s="365"/>
      <c r="R36" s="365"/>
      <c r="S36" s="365"/>
      <c r="T36" s="193"/>
      <c r="U36" s="366">
        <f t="shared" ref="U36:U43" si="4">IF(W36="","",U35+1)</f>
        <v>6</v>
      </c>
      <c r="V36" s="366"/>
      <c r="W36" s="365" t="str">
        <f>IF('各会計、関係団体の財政状況及び健全化判断比率'!B30="","",'各会計、関係団体の財政状況及び健全化判断比率'!B30)</f>
        <v>農業共済事業特別会計</v>
      </c>
      <c r="X36" s="365"/>
      <c r="Y36" s="365"/>
      <c r="Z36" s="365"/>
      <c r="AA36" s="365"/>
      <c r="AB36" s="365"/>
      <c r="AC36" s="365"/>
      <c r="AD36" s="365"/>
      <c r="AE36" s="365"/>
      <c r="AF36" s="365"/>
      <c r="AG36" s="365"/>
      <c r="AH36" s="365"/>
      <c r="AI36" s="365"/>
      <c r="AJ36" s="365"/>
      <c r="AK36" s="365"/>
      <c r="AL36" s="193"/>
      <c r="AM36" s="366">
        <f t="shared" si="0"/>
        <v>10</v>
      </c>
      <c r="AN36" s="366"/>
      <c r="AO36" s="365" t="str">
        <f>IF('各会計、関係団体の財政状況及び健全化判断比率'!B34="","",'各会計、関係団体の財政状況及び健全化判断比率'!B34)</f>
        <v>下水道事業会計</v>
      </c>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13</v>
      </c>
      <c r="BX36" s="366"/>
      <c r="BY36" s="365" t="str">
        <f>IF('各会計、関係団体の財政状況及び健全化判断比率'!B70="","",'各会計、関係団体の財政状況及び健全化判断比率'!B70)</f>
        <v>兵庫県市町村退職手当組合</v>
      </c>
      <c r="BZ36" s="365"/>
      <c r="CA36" s="365"/>
      <c r="CB36" s="365"/>
      <c r="CC36" s="365"/>
      <c r="CD36" s="365"/>
      <c r="CE36" s="365"/>
      <c r="CF36" s="365"/>
      <c r="CG36" s="365"/>
      <c r="CH36" s="365"/>
      <c r="CI36" s="365"/>
      <c r="CJ36" s="365"/>
      <c r="CK36" s="365"/>
      <c r="CL36" s="365"/>
      <c r="CM36" s="365"/>
      <c r="CN36" s="193"/>
      <c r="CO36" s="366">
        <f t="shared" si="3"/>
        <v>18</v>
      </c>
      <c r="CP36" s="366"/>
      <c r="CQ36" s="365" t="str">
        <f>IF('各会計、関係団体の財政状況及び健全化判断比率'!BS9="","",'各会計、関係団体の財政状況及び健全化判断比率'!BS9)</f>
        <v>パルティ川西</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7</v>
      </c>
      <c r="V37" s="366"/>
      <c r="W37" s="365" t="str">
        <f>IF('各会計、関係団体の財政状況及び健全化判断比率'!B31="","",'各会計、関係団体の財政状況及び健全化判断比率'!B31)</f>
        <v>介護保険事業特別会計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14</v>
      </c>
      <c r="BX37" s="366"/>
      <c r="BY37" s="365" t="str">
        <f>IF('各会計、関係団体の財政状況及び健全化判断比率'!B71="","",'各会計、関係団体の財政状況及び健全化判断比率'!B71)</f>
        <v>兵庫県後期高齢者医療広域連合（一般会計）</v>
      </c>
      <c r="BZ37" s="365"/>
      <c r="CA37" s="365"/>
      <c r="CB37" s="365"/>
      <c r="CC37" s="365"/>
      <c r="CD37" s="365"/>
      <c r="CE37" s="365"/>
      <c r="CF37" s="365"/>
      <c r="CG37" s="365"/>
      <c r="CH37" s="365"/>
      <c r="CI37" s="365"/>
      <c r="CJ37" s="365"/>
      <c r="CK37" s="365"/>
      <c r="CL37" s="365"/>
      <c r="CM37" s="365"/>
      <c r="CN37" s="193"/>
      <c r="CO37" s="366">
        <f t="shared" si="3"/>
        <v>19</v>
      </c>
      <c r="CP37" s="366"/>
      <c r="CQ37" s="365" t="str">
        <f>IF('各会計、関係団体の財政状況及び健全化判断比率'!BS10="","",'各会計、関係団体の財政状況及び健全化判断比率'!BS10)</f>
        <v>川西市都市開発</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15</v>
      </c>
      <c r="BX38" s="366"/>
      <c r="BY38" s="365" t="str">
        <f>IF('各会計、関係団体の財政状況及び健全化判断比率'!B72="","",'各会計、関係団体の財政状況及び健全化判断比率'!B72)</f>
        <v>兵庫県後期高齢者医療広域連合（特別会計）</v>
      </c>
      <c r="BZ38" s="365"/>
      <c r="CA38" s="365"/>
      <c r="CB38" s="365"/>
      <c r="CC38" s="365"/>
      <c r="CD38" s="365"/>
      <c r="CE38" s="365"/>
      <c r="CF38" s="365"/>
      <c r="CG38" s="365"/>
      <c r="CH38" s="365"/>
      <c r="CI38" s="365"/>
      <c r="CJ38" s="365"/>
      <c r="CK38" s="365"/>
      <c r="CL38" s="365"/>
      <c r="CM38" s="365"/>
      <c r="CN38" s="193"/>
      <c r="CO38" s="366">
        <f t="shared" si="3"/>
        <v>20</v>
      </c>
      <c r="CP38" s="366"/>
      <c r="CQ38" s="365" t="str">
        <f>IF('各会計、関係団体の財政状況及び健全化判断比率'!BS11="","",'各会計、関係団体の財政状況及び健全化判断比率'!BS11)</f>
        <v>川西能勢口振興開発</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t="str">
        <f t="shared" si="2"/>
        <v/>
      </c>
      <c r="BX39" s="366"/>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193"/>
      <c r="CO39" s="366">
        <f t="shared" si="3"/>
        <v>21</v>
      </c>
      <c r="CP39" s="366"/>
      <c r="CQ39" s="365" t="str">
        <f>IF('各会計、関係団体の財政状況及び健全化判断比率'!BS12="","",'各会計、関係団体の財政状況及び健全化判断比率'!BS12)</f>
        <v>一庫ダム湖周辺環境整備センター</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f t="shared" si="3"/>
        <v>22</v>
      </c>
      <c r="CP40" s="366"/>
      <c r="CQ40" s="365" t="str">
        <f>IF('各会計、関係団体の財政状況及び健全化判断比率'!BS13="","",'各会計、関係団体の財政状況及び健全化判断比率'!BS13)</f>
        <v>川西市文化・スポーツ振興事業団</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f t="shared" si="3"/>
        <v>23</v>
      </c>
      <c r="CP41" s="366"/>
      <c r="CQ41" s="365" t="str">
        <f>IF('各会計、関係団体の財政状況及び健全化判断比率'!BS14="","",'各会計、関係団体の財政状況及び健全化判断比率'!BS14)</f>
        <v>川西市社会福祉協議会</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f t="shared" si="3"/>
        <v>24</v>
      </c>
      <c r="CP42" s="366"/>
      <c r="CQ42" s="365" t="str">
        <f>IF('各会計、関係団体の財政状況及び健全化判断比率'!BS15="","",'各会計、関係団体の財政状況及び健全化判断比率'!BS15)</f>
        <v>阪神福祉事業団</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fEMtIHPIbZ6/eTOcLuIzwuc9LABuwxrWC8uvJCdhVkkqdYRk4tZShNzk4mT5w3GaI5fqJ69cBljmijbczDAqQ==" saltValue="rxy/1OCoKgY3PdnI0DWPs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theme="0"/>
    <pageSetUpPr fitToPage="1"/>
  </sheetPr>
  <dimension ref="A1:P45"/>
  <sheetViews>
    <sheetView showGridLines="0" zoomScaleSheetLayoutView="100" workbookViewId="0">
      <selection activeCell="AK15" sqref="AK15:AN1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85" t="s">
        <v>559</v>
      </c>
      <c r="D34" s="1185"/>
      <c r="E34" s="1186"/>
      <c r="F34" s="32" t="s">
        <v>560</v>
      </c>
      <c r="G34" s="33" t="s">
        <v>561</v>
      </c>
      <c r="H34" s="33" t="s">
        <v>562</v>
      </c>
      <c r="I34" s="33" t="s">
        <v>563</v>
      </c>
      <c r="J34" s="34" t="s">
        <v>564</v>
      </c>
      <c r="K34" s="22"/>
      <c r="L34" s="22"/>
      <c r="M34" s="22"/>
      <c r="N34" s="22"/>
      <c r="O34" s="22"/>
      <c r="P34" s="22"/>
    </row>
    <row r="35" spans="1:16" ht="39" customHeight="1" x14ac:dyDescent="0.15">
      <c r="A35" s="22"/>
      <c r="B35" s="35"/>
      <c r="C35" s="1179" t="s">
        <v>565</v>
      </c>
      <c r="D35" s="1180"/>
      <c r="E35" s="1181"/>
      <c r="F35" s="36">
        <v>12.89</v>
      </c>
      <c r="G35" s="37">
        <v>13.12</v>
      </c>
      <c r="H35" s="37">
        <v>13.03</v>
      </c>
      <c r="I35" s="37">
        <v>13.06</v>
      </c>
      <c r="J35" s="38">
        <v>13.6</v>
      </c>
      <c r="K35" s="22"/>
      <c r="L35" s="22"/>
      <c r="M35" s="22"/>
      <c r="N35" s="22"/>
      <c r="O35" s="22"/>
      <c r="P35" s="22"/>
    </row>
    <row r="36" spans="1:16" ht="39" customHeight="1" x14ac:dyDescent="0.15">
      <c r="A36" s="22"/>
      <c r="B36" s="35"/>
      <c r="C36" s="1179" t="s">
        <v>566</v>
      </c>
      <c r="D36" s="1180"/>
      <c r="E36" s="1181"/>
      <c r="F36" s="36">
        <v>5.38</v>
      </c>
      <c r="G36" s="37">
        <v>5.79</v>
      </c>
      <c r="H36" s="37">
        <v>6.7</v>
      </c>
      <c r="I36" s="37">
        <v>8.01</v>
      </c>
      <c r="J36" s="38">
        <v>8.1300000000000008</v>
      </c>
      <c r="K36" s="22"/>
      <c r="L36" s="22"/>
      <c r="M36" s="22"/>
      <c r="N36" s="22"/>
      <c r="O36" s="22"/>
      <c r="P36" s="22"/>
    </row>
    <row r="37" spans="1:16" ht="39" customHeight="1" x14ac:dyDescent="0.15">
      <c r="A37" s="22"/>
      <c r="B37" s="35"/>
      <c r="C37" s="1179" t="s">
        <v>567</v>
      </c>
      <c r="D37" s="1180"/>
      <c r="E37" s="1181"/>
      <c r="F37" s="36">
        <v>1.42</v>
      </c>
      <c r="G37" s="37">
        <v>1.48</v>
      </c>
      <c r="H37" s="37">
        <v>1.57</v>
      </c>
      <c r="I37" s="37">
        <v>1.03</v>
      </c>
      <c r="J37" s="38">
        <v>1.05</v>
      </c>
      <c r="K37" s="22"/>
      <c r="L37" s="22"/>
      <c r="M37" s="22"/>
      <c r="N37" s="22"/>
      <c r="O37" s="22"/>
      <c r="P37" s="22"/>
    </row>
    <row r="38" spans="1:16" ht="39" customHeight="1" x14ac:dyDescent="0.15">
      <c r="A38" s="22"/>
      <c r="B38" s="35"/>
      <c r="C38" s="1179" t="s">
        <v>568</v>
      </c>
      <c r="D38" s="1180"/>
      <c r="E38" s="1181"/>
      <c r="F38" s="36">
        <v>0.69</v>
      </c>
      <c r="G38" s="37">
        <v>0.56999999999999995</v>
      </c>
      <c r="H38" s="37">
        <v>0.46</v>
      </c>
      <c r="I38" s="37">
        <v>0.78</v>
      </c>
      <c r="J38" s="38">
        <v>1</v>
      </c>
      <c r="K38" s="22"/>
      <c r="L38" s="22"/>
      <c r="M38" s="22"/>
      <c r="N38" s="22"/>
      <c r="O38" s="22"/>
      <c r="P38" s="22"/>
    </row>
    <row r="39" spans="1:16" ht="39" customHeight="1" x14ac:dyDescent="0.15">
      <c r="A39" s="22"/>
      <c r="B39" s="35"/>
      <c r="C39" s="1179" t="s">
        <v>569</v>
      </c>
      <c r="D39" s="1180"/>
      <c r="E39" s="1181"/>
      <c r="F39" s="36">
        <v>0.15</v>
      </c>
      <c r="G39" s="37">
        <v>1.49</v>
      </c>
      <c r="H39" s="37">
        <v>1.24</v>
      </c>
      <c r="I39" s="37">
        <v>3.34</v>
      </c>
      <c r="J39" s="38">
        <v>0.48</v>
      </c>
      <c r="K39" s="22"/>
      <c r="L39" s="22"/>
      <c r="M39" s="22"/>
      <c r="N39" s="22"/>
      <c r="O39" s="22"/>
      <c r="P39" s="22"/>
    </row>
    <row r="40" spans="1:16" ht="39" customHeight="1" x14ac:dyDescent="0.15">
      <c r="A40" s="22"/>
      <c r="B40" s="35"/>
      <c r="C40" s="1179" t="s">
        <v>570</v>
      </c>
      <c r="D40" s="1180"/>
      <c r="E40" s="1181"/>
      <c r="F40" s="36">
        <v>0.2</v>
      </c>
      <c r="G40" s="37">
        <v>0.24</v>
      </c>
      <c r="H40" s="37">
        <v>0.25</v>
      </c>
      <c r="I40" s="37">
        <v>0.28000000000000003</v>
      </c>
      <c r="J40" s="38">
        <v>0.28000000000000003</v>
      </c>
      <c r="K40" s="22"/>
      <c r="L40" s="22"/>
      <c r="M40" s="22"/>
      <c r="N40" s="22"/>
      <c r="O40" s="22"/>
      <c r="P40" s="22"/>
    </row>
    <row r="41" spans="1:16" ht="39" customHeight="1" x14ac:dyDescent="0.15">
      <c r="A41" s="22"/>
      <c r="B41" s="35"/>
      <c r="C41" s="1179" t="s">
        <v>571</v>
      </c>
      <c r="D41" s="1180"/>
      <c r="E41" s="1181"/>
      <c r="F41" s="36">
        <v>0</v>
      </c>
      <c r="G41" s="37">
        <v>0</v>
      </c>
      <c r="H41" s="37">
        <v>0</v>
      </c>
      <c r="I41" s="37">
        <v>0</v>
      </c>
      <c r="J41" s="38">
        <v>0</v>
      </c>
      <c r="K41" s="22"/>
      <c r="L41" s="22"/>
      <c r="M41" s="22"/>
      <c r="N41" s="22"/>
      <c r="O41" s="22"/>
      <c r="P41" s="22"/>
    </row>
    <row r="42" spans="1:16" ht="39" customHeight="1" x14ac:dyDescent="0.15">
      <c r="A42" s="22"/>
      <c r="B42" s="39"/>
      <c r="C42" s="1179" t="s">
        <v>572</v>
      </c>
      <c r="D42" s="1180"/>
      <c r="E42" s="1181"/>
      <c r="F42" s="36" t="s">
        <v>510</v>
      </c>
      <c r="G42" s="37" t="s">
        <v>510</v>
      </c>
      <c r="H42" s="37" t="s">
        <v>510</v>
      </c>
      <c r="I42" s="37" t="s">
        <v>510</v>
      </c>
      <c r="J42" s="38" t="s">
        <v>510</v>
      </c>
      <c r="K42" s="22"/>
      <c r="L42" s="22"/>
      <c r="M42" s="22"/>
      <c r="N42" s="22"/>
      <c r="O42" s="22"/>
      <c r="P42" s="22"/>
    </row>
    <row r="43" spans="1:16" ht="39" customHeight="1" thickBot="1" x14ac:dyDescent="0.2">
      <c r="A43" s="22"/>
      <c r="B43" s="40"/>
      <c r="C43" s="1182" t="s">
        <v>573</v>
      </c>
      <c r="D43" s="1183"/>
      <c r="E43" s="1184"/>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7n9KIcXXv8jb24s1WdD9vIoJznTaZVHA+WPd2ZL6CKdjcUOJMaWX1XneCIxMmad4UBIq4sZ4fc1i6CE/KUJoWg==" saltValue="mM9LQvosNTBM3IjsaG7T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election activeCell="BN13" sqref="BN13:BU1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95" t="s">
        <v>11</v>
      </c>
      <c r="C45" s="1196"/>
      <c r="D45" s="58"/>
      <c r="E45" s="1201" t="s">
        <v>12</v>
      </c>
      <c r="F45" s="1201"/>
      <c r="G45" s="1201"/>
      <c r="H45" s="1201"/>
      <c r="I45" s="1201"/>
      <c r="J45" s="1202"/>
      <c r="K45" s="59">
        <v>7289</v>
      </c>
      <c r="L45" s="60">
        <v>6663</v>
      </c>
      <c r="M45" s="60">
        <v>6372</v>
      </c>
      <c r="N45" s="60">
        <v>5764</v>
      </c>
      <c r="O45" s="61">
        <v>5730</v>
      </c>
      <c r="P45" s="48"/>
      <c r="Q45" s="48"/>
      <c r="R45" s="48"/>
      <c r="S45" s="48"/>
      <c r="T45" s="48"/>
      <c r="U45" s="48"/>
    </row>
    <row r="46" spans="1:21" ht="30.75" customHeight="1" x14ac:dyDescent="0.15">
      <c r="A46" s="48"/>
      <c r="B46" s="1197"/>
      <c r="C46" s="1198"/>
      <c r="D46" s="62"/>
      <c r="E46" s="1189" t="s">
        <v>13</v>
      </c>
      <c r="F46" s="1189"/>
      <c r="G46" s="1189"/>
      <c r="H46" s="1189"/>
      <c r="I46" s="1189"/>
      <c r="J46" s="1190"/>
      <c r="K46" s="63" t="s">
        <v>510</v>
      </c>
      <c r="L46" s="64" t="s">
        <v>510</v>
      </c>
      <c r="M46" s="64" t="s">
        <v>510</v>
      </c>
      <c r="N46" s="64" t="s">
        <v>510</v>
      </c>
      <c r="O46" s="65" t="s">
        <v>510</v>
      </c>
      <c r="P46" s="48"/>
      <c r="Q46" s="48"/>
      <c r="R46" s="48"/>
      <c r="S46" s="48"/>
      <c r="T46" s="48"/>
      <c r="U46" s="48"/>
    </row>
    <row r="47" spans="1:21" ht="30.75" customHeight="1" x14ac:dyDescent="0.15">
      <c r="A47" s="48"/>
      <c r="B47" s="1197"/>
      <c r="C47" s="1198"/>
      <c r="D47" s="62"/>
      <c r="E47" s="1189" t="s">
        <v>14</v>
      </c>
      <c r="F47" s="1189"/>
      <c r="G47" s="1189"/>
      <c r="H47" s="1189"/>
      <c r="I47" s="1189"/>
      <c r="J47" s="1190"/>
      <c r="K47" s="63">
        <v>73</v>
      </c>
      <c r="L47" s="64">
        <v>97</v>
      </c>
      <c r="M47" s="64">
        <v>103</v>
      </c>
      <c r="N47" s="64">
        <v>102</v>
      </c>
      <c r="O47" s="65">
        <v>84</v>
      </c>
      <c r="P47" s="48"/>
      <c r="Q47" s="48"/>
      <c r="R47" s="48"/>
      <c r="S47" s="48"/>
      <c r="T47" s="48"/>
      <c r="U47" s="48"/>
    </row>
    <row r="48" spans="1:21" ht="30.75" customHeight="1" x14ac:dyDescent="0.15">
      <c r="A48" s="48"/>
      <c r="B48" s="1197"/>
      <c r="C48" s="1198"/>
      <c r="D48" s="62"/>
      <c r="E48" s="1189" t="s">
        <v>15</v>
      </c>
      <c r="F48" s="1189"/>
      <c r="G48" s="1189"/>
      <c r="H48" s="1189"/>
      <c r="I48" s="1189"/>
      <c r="J48" s="1190"/>
      <c r="K48" s="63">
        <v>916</v>
      </c>
      <c r="L48" s="64">
        <v>803</v>
      </c>
      <c r="M48" s="64">
        <v>863</v>
      </c>
      <c r="N48" s="64">
        <v>813</v>
      </c>
      <c r="O48" s="65">
        <v>777</v>
      </c>
      <c r="P48" s="48"/>
      <c r="Q48" s="48"/>
      <c r="R48" s="48"/>
      <c r="S48" s="48"/>
      <c r="T48" s="48"/>
      <c r="U48" s="48"/>
    </row>
    <row r="49" spans="1:21" ht="30.75" customHeight="1" x14ac:dyDescent="0.15">
      <c r="A49" s="48"/>
      <c r="B49" s="1197"/>
      <c r="C49" s="1198"/>
      <c r="D49" s="62"/>
      <c r="E49" s="1189" t="s">
        <v>16</v>
      </c>
      <c r="F49" s="1189"/>
      <c r="G49" s="1189"/>
      <c r="H49" s="1189"/>
      <c r="I49" s="1189"/>
      <c r="J49" s="1190"/>
      <c r="K49" s="63">
        <v>764</v>
      </c>
      <c r="L49" s="64">
        <v>764</v>
      </c>
      <c r="M49" s="64">
        <v>764</v>
      </c>
      <c r="N49" s="64">
        <v>764</v>
      </c>
      <c r="O49" s="65">
        <v>764</v>
      </c>
      <c r="P49" s="48"/>
      <c r="Q49" s="48"/>
      <c r="R49" s="48"/>
      <c r="S49" s="48"/>
      <c r="T49" s="48"/>
      <c r="U49" s="48"/>
    </row>
    <row r="50" spans="1:21" ht="30.75" customHeight="1" x14ac:dyDescent="0.15">
      <c r="A50" s="48"/>
      <c r="B50" s="1197"/>
      <c r="C50" s="1198"/>
      <c r="D50" s="62"/>
      <c r="E50" s="1189" t="s">
        <v>17</v>
      </c>
      <c r="F50" s="1189"/>
      <c r="G50" s="1189"/>
      <c r="H50" s="1189"/>
      <c r="I50" s="1189"/>
      <c r="J50" s="1190"/>
      <c r="K50" s="63">
        <v>902</v>
      </c>
      <c r="L50" s="64">
        <v>994</v>
      </c>
      <c r="M50" s="64">
        <v>974</v>
      </c>
      <c r="N50" s="64">
        <v>1124</v>
      </c>
      <c r="O50" s="65">
        <v>1144</v>
      </c>
      <c r="P50" s="48"/>
      <c r="Q50" s="48"/>
      <c r="R50" s="48"/>
      <c r="S50" s="48"/>
      <c r="T50" s="48"/>
      <c r="U50" s="48"/>
    </row>
    <row r="51" spans="1:21" ht="30.75" customHeight="1" x14ac:dyDescent="0.15">
      <c r="A51" s="48"/>
      <c r="B51" s="1199"/>
      <c r="C51" s="1200"/>
      <c r="D51" s="66"/>
      <c r="E51" s="1189" t="s">
        <v>18</v>
      </c>
      <c r="F51" s="1189"/>
      <c r="G51" s="1189"/>
      <c r="H51" s="1189"/>
      <c r="I51" s="1189"/>
      <c r="J51" s="1190"/>
      <c r="K51" s="63">
        <v>0</v>
      </c>
      <c r="L51" s="64">
        <v>2</v>
      </c>
      <c r="M51" s="64">
        <v>3</v>
      </c>
      <c r="N51" s="64">
        <v>0</v>
      </c>
      <c r="O51" s="65">
        <v>3</v>
      </c>
      <c r="P51" s="48"/>
      <c r="Q51" s="48"/>
      <c r="R51" s="48"/>
      <c r="S51" s="48"/>
      <c r="T51" s="48"/>
      <c r="U51" s="48"/>
    </row>
    <row r="52" spans="1:21" ht="30.75" customHeight="1" x14ac:dyDescent="0.15">
      <c r="A52" s="48"/>
      <c r="B52" s="1187" t="s">
        <v>19</v>
      </c>
      <c r="C52" s="1188"/>
      <c r="D52" s="66"/>
      <c r="E52" s="1189" t="s">
        <v>20</v>
      </c>
      <c r="F52" s="1189"/>
      <c r="G52" s="1189"/>
      <c r="H52" s="1189"/>
      <c r="I52" s="1189"/>
      <c r="J52" s="1190"/>
      <c r="K52" s="63">
        <v>6597</v>
      </c>
      <c r="L52" s="64">
        <v>6472</v>
      </c>
      <c r="M52" s="64">
        <v>5814</v>
      </c>
      <c r="N52" s="64">
        <v>5472</v>
      </c>
      <c r="O52" s="65">
        <v>5778</v>
      </c>
      <c r="P52" s="48"/>
      <c r="Q52" s="48"/>
      <c r="R52" s="48"/>
      <c r="S52" s="48"/>
      <c r="T52" s="48"/>
      <c r="U52" s="48"/>
    </row>
    <row r="53" spans="1:21" ht="30.75" customHeight="1" thickBot="1" x14ac:dyDescent="0.2">
      <c r="A53" s="48"/>
      <c r="B53" s="1191" t="s">
        <v>21</v>
      </c>
      <c r="C53" s="1192"/>
      <c r="D53" s="67"/>
      <c r="E53" s="1193" t="s">
        <v>22</v>
      </c>
      <c r="F53" s="1193"/>
      <c r="G53" s="1193"/>
      <c r="H53" s="1193"/>
      <c r="I53" s="1193"/>
      <c r="J53" s="1194"/>
      <c r="K53" s="68">
        <v>3347</v>
      </c>
      <c r="L53" s="69">
        <v>2851</v>
      </c>
      <c r="M53" s="69">
        <v>3265</v>
      </c>
      <c r="N53" s="69">
        <v>3095</v>
      </c>
      <c r="O53" s="70">
        <v>2724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8mAQyKzLMXW3/Qxx9JpW07TYg6jMqLU18yopY5Si5PZ5QjFIS2RdD4ofE0SD76pBrTSKDAImxuO55umPJs0dA==" saltValue="vttP2IXKcUMAkYxYbXrq6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BN13" sqref="BN13:BU13"/>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552</v>
      </c>
      <c r="J40" s="79" t="s">
        <v>553</v>
      </c>
      <c r="K40" s="79" t="s">
        <v>554</v>
      </c>
      <c r="L40" s="79" t="s">
        <v>555</v>
      </c>
      <c r="M40" s="80" t="s">
        <v>556</v>
      </c>
    </row>
    <row r="41" spans="2:13" ht="27.75" customHeight="1" x14ac:dyDescent="0.15">
      <c r="B41" s="1215" t="s">
        <v>24</v>
      </c>
      <c r="C41" s="1216"/>
      <c r="D41" s="81"/>
      <c r="E41" s="1217" t="s">
        <v>25</v>
      </c>
      <c r="F41" s="1217"/>
      <c r="G41" s="1217"/>
      <c r="H41" s="1218"/>
      <c r="I41" s="82">
        <v>58028</v>
      </c>
      <c r="J41" s="83">
        <v>58356</v>
      </c>
      <c r="K41" s="83">
        <v>61604</v>
      </c>
      <c r="L41" s="83">
        <v>63022</v>
      </c>
      <c r="M41" s="84">
        <v>68878</v>
      </c>
    </row>
    <row r="42" spans="2:13" ht="27.75" customHeight="1" x14ac:dyDescent="0.15">
      <c r="B42" s="1205"/>
      <c r="C42" s="1206"/>
      <c r="D42" s="85"/>
      <c r="E42" s="1209" t="s">
        <v>26</v>
      </c>
      <c r="F42" s="1209"/>
      <c r="G42" s="1209"/>
      <c r="H42" s="1210"/>
      <c r="I42" s="86">
        <v>16655</v>
      </c>
      <c r="J42" s="87">
        <v>15788</v>
      </c>
      <c r="K42" s="87">
        <v>15089</v>
      </c>
      <c r="L42" s="87">
        <v>14907</v>
      </c>
      <c r="M42" s="88">
        <v>13805</v>
      </c>
    </row>
    <row r="43" spans="2:13" ht="27.75" customHeight="1" x14ac:dyDescent="0.15">
      <c r="B43" s="1205"/>
      <c r="C43" s="1206"/>
      <c r="D43" s="85"/>
      <c r="E43" s="1209" t="s">
        <v>27</v>
      </c>
      <c r="F43" s="1209"/>
      <c r="G43" s="1209"/>
      <c r="H43" s="1210"/>
      <c r="I43" s="86">
        <v>7823</v>
      </c>
      <c r="J43" s="87">
        <v>7218</v>
      </c>
      <c r="K43" s="87">
        <v>7278</v>
      </c>
      <c r="L43" s="87">
        <v>7509</v>
      </c>
      <c r="M43" s="88">
        <v>7853</v>
      </c>
    </row>
    <row r="44" spans="2:13" ht="27.75" customHeight="1" x14ac:dyDescent="0.15">
      <c r="B44" s="1205"/>
      <c r="C44" s="1206"/>
      <c r="D44" s="85"/>
      <c r="E44" s="1209" t="s">
        <v>28</v>
      </c>
      <c r="F44" s="1209"/>
      <c r="G44" s="1209"/>
      <c r="H44" s="1210"/>
      <c r="I44" s="86">
        <v>5931</v>
      </c>
      <c r="J44" s="87">
        <v>5256</v>
      </c>
      <c r="K44" s="87">
        <v>4570</v>
      </c>
      <c r="L44" s="87">
        <v>3874</v>
      </c>
      <c r="M44" s="88">
        <v>3173</v>
      </c>
    </row>
    <row r="45" spans="2:13" ht="27.75" customHeight="1" x14ac:dyDescent="0.15">
      <c r="B45" s="1205"/>
      <c r="C45" s="1206"/>
      <c r="D45" s="85"/>
      <c r="E45" s="1209" t="s">
        <v>29</v>
      </c>
      <c r="F45" s="1209"/>
      <c r="G45" s="1209"/>
      <c r="H45" s="1210"/>
      <c r="I45" s="86">
        <v>9343</v>
      </c>
      <c r="J45" s="87">
        <v>8584</v>
      </c>
      <c r="K45" s="87">
        <v>7751</v>
      </c>
      <c r="L45" s="87">
        <v>7438</v>
      </c>
      <c r="M45" s="88">
        <v>7252</v>
      </c>
    </row>
    <row r="46" spans="2:13" ht="27.75" customHeight="1" x14ac:dyDescent="0.15">
      <c r="B46" s="1205"/>
      <c r="C46" s="1206"/>
      <c r="D46" s="89"/>
      <c r="E46" s="1209" t="s">
        <v>30</v>
      </c>
      <c r="F46" s="1209"/>
      <c r="G46" s="1209"/>
      <c r="H46" s="1210"/>
      <c r="I46" s="86">
        <v>206</v>
      </c>
      <c r="J46" s="87">
        <v>202</v>
      </c>
      <c r="K46" s="87">
        <v>191</v>
      </c>
      <c r="L46" s="87">
        <v>178</v>
      </c>
      <c r="M46" s="88">
        <v>157</v>
      </c>
    </row>
    <row r="47" spans="2:13" ht="27.75" customHeight="1" x14ac:dyDescent="0.15">
      <c r="B47" s="1205"/>
      <c r="C47" s="1206"/>
      <c r="D47" s="90"/>
      <c r="E47" s="1219" t="s">
        <v>31</v>
      </c>
      <c r="F47" s="1220"/>
      <c r="G47" s="1220"/>
      <c r="H47" s="1221"/>
      <c r="I47" s="86" t="s">
        <v>510</v>
      </c>
      <c r="J47" s="87" t="s">
        <v>510</v>
      </c>
      <c r="K47" s="87" t="s">
        <v>510</v>
      </c>
      <c r="L47" s="87" t="s">
        <v>510</v>
      </c>
      <c r="M47" s="88" t="s">
        <v>510</v>
      </c>
    </row>
    <row r="48" spans="2:13" ht="27.75" customHeight="1" x14ac:dyDescent="0.15">
      <c r="B48" s="1205"/>
      <c r="C48" s="1206"/>
      <c r="D48" s="85"/>
      <c r="E48" s="1209" t="s">
        <v>32</v>
      </c>
      <c r="F48" s="1209"/>
      <c r="G48" s="1209"/>
      <c r="H48" s="1210"/>
      <c r="I48" s="86" t="s">
        <v>510</v>
      </c>
      <c r="J48" s="87" t="s">
        <v>510</v>
      </c>
      <c r="K48" s="87" t="s">
        <v>510</v>
      </c>
      <c r="L48" s="87" t="s">
        <v>510</v>
      </c>
      <c r="M48" s="88" t="s">
        <v>510</v>
      </c>
    </row>
    <row r="49" spans="2:13" ht="27.75" customHeight="1" x14ac:dyDescent="0.15">
      <c r="B49" s="1207"/>
      <c r="C49" s="1208"/>
      <c r="D49" s="85"/>
      <c r="E49" s="1209" t="s">
        <v>33</v>
      </c>
      <c r="F49" s="1209"/>
      <c r="G49" s="1209"/>
      <c r="H49" s="1210"/>
      <c r="I49" s="86" t="s">
        <v>510</v>
      </c>
      <c r="J49" s="87" t="s">
        <v>510</v>
      </c>
      <c r="K49" s="87" t="s">
        <v>510</v>
      </c>
      <c r="L49" s="87" t="s">
        <v>510</v>
      </c>
      <c r="M49" s="88" t="s">
        <v>510</v>
      </c>
    </row>
    <row r="50" spans="2:13" ht="27.75" customHeight="1" x14ac:dyDescent="0.15">
      <c r="B50" s="1203" t="s">
        <v>34</v>
      </c>
      <c r="C50" s="1204"/>
      <c r="D50" s="91"/>
      <c r="E50" s="1209" t="s">
        <v>35</v>
      </c>
      <c r="F50" s="1209"/>
      <c r="G50" s="1209"/>
      <c r="H50" s="1210"/>
      <c r="I50" s="86">
        <v>4601</v>
      </c>
      <c r="J50" s="87">
        <v>3782</v>
      </c>
      <c r="K50" s="87">
        <v>5222</v>
      </c>
      <c r="L50" s="87">
        <v>4703</v>
      </c>
      <c r="M50" s="88">
        <v>6893</v>
      </c>
    </row>
    <row r="51" spans="2:13" ht="27.75" customHeight="1" x14ac:dyDescent="0.15">
      <c r="B51" s="1205"/>
      <c r="C51" s="1206"/>
      <c r="D51" s="85"/>
      <c r="E51" s="1209" t="s">
        <v>36</v>
      </c>
      <c r="F51" s="1209"/>
      <c r="G51" s="1209"/>
      <c r="H51" s="1210"/>
      <c r="I51" s="86">
        <v>13279</v>
      </c>
      <c r="J51" s="87">
        <v>14394</v>
      </c>
      <c r="K51" s="87">
        <v>16542</v>
      </c>
      <c r="L51" s="87">
        <v>18883</v>
      </c>
      <c r="M51" s="88">
        <v>18095</v>
      </c>
    </row>
    <row r="52" spans="2:13" ht="27.75" customHeight="1" x14ac:dyDescent="0.15">
      <c r="B52" s="1207"/>
      <c r="C52" s="1208"/>
      <c r="D52" s="85"/>
      <c r="E52" s="1209" t="s">
        <v>37</v>
      </c>
      <c r="F52" s="1209"/>
      <c r="G52" s="1209"/>
      <c r="H52" s="1210"/>
      <c r="I52" s="86">
        <v>42553</v>
      </c>
      <c r="J52" s="87">
        <v>43231</v>
      </c>
      <c r="K52" s="87">
        <v>44832</v>
      </c>
      <c r="L52" s="87">
        <v>47050</v>
      </c>
      <c r="M52" s="88">
        <v>47743</v>
      </c>
    </row>
    <row r="53" spans="2:13" ht="27.75" customHeight="1" thickBot="1" x14ac:dyDescent="0.2">
      <c r="B53" s="1211" t="s">
        <v>38</v>
      </c>
      <c r="C53" s="1212"/>
      <c r="D53" s="92"/>
      <c r="E53" s="1213" t="s">
        <v>39</v>
      </c>
      <c r="F53" s="1213"/>
      <c r="G53" s="1213"/>
      <c r="H53" s="1214"/>
      <c r="I53" s="93">
        <v>37552</v>
      </c>
      <c r="J53" s="94">
        <v>33998</v>
      </c>
      <c r="K53" s="94">
        <v>29887</v>
      </c>
      <c r="L53" s="94">
        <v>26293</v>
      </c>
      <c r="M53" s="95">
        <v>28387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MQHA14bSAbaHAv1LgrHj6uZET+w5qMdmoVMfZ3k7WZINWIonObaF8CJpGnLJJ8xFuGO8kOWBr5h+j96gwmrBA==" saltValue="US0kRjdWeQKWfxA8aRq1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BN13" sqref="BN13:BU1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554</v>
      </c>
      <c r="G54" s="104" t="s">
        <v>555</v>
      </c>
      <c r="H54" s="105" t="s">
        <v>556</v>
      </c>
    </row>
    <row r="55" spans="2:8" ht="52.5" customHeight="1" x14ac:dyDescent="0.15">
      <c r="B55" s="106"/>
      <c r="C55" s="1230" t="s">
        <v>42</v>
      </c>
      <c r="D55" s="1230"/>
      <c r="E55" s="1231"/>
      <c r="F55" s="107">
        <v>1166</v>
      </c>
      <c r="G55" s="107">
        <v>1166</v>
      </c>
      <c r="H55" s="108">
        <v>1202</v>
      </c>
    </row>
    <row r="56" spans="2:8" ht="52.5" customHeight="1" x14ac:dyDescent="0.15">
      <c r="B56" s="109"/>
      <c r="C56" s="1232" t="s">
        <v>43</v>
      </c>
      <c r="D56" s="1232"/>
      <c r="E56" s="1233"/>
      <c r="F56" s="110">
        <v>1174</v>
      </c>
      <c r="G56" s="110">
        <v>445</v>
      </c>
      <c r="H56" s="111">
        <v>735</v>
      </c>
    </row>
    <row r="57" spans="2:8" ht="53.25" customHeight="1" x14ac:dyDescent="0.15">
      <c r="B57" s="109"/>
      <c r="C57" s="1234" t="s">
        <v>44</v>
      </c>
      <c r="D57" s="1234"/>
      <c r="E57" s="1235"/>
      <c r="F57" s="112">
        <v>1443</v>
      </c>
      <c r="G57" s="112">
        <v>1562</v>
      </c>
      <c r="H57" s="113">
        <v>1470</v>
      </c>
    </row>
    <row r="58" spans="2:8" ht="45.75" customHeight="1" x14ac:dyDescent="0.15">
      <c r="B58" s="114"/>
      <c r="C58" s="1222" t="s">
        <v>591</v>
      </c>
      <c r="D58" s="1223"/>
      <c r="E58" s="1224"/>
      <c r="F58" s="115">
        <v>383</v>
      </c>
      <c r="G58" s="115">
        <v>380</v>
      </c>
      <c r="H58" s="116">
        <v>347</v>
      </c>
    </row>
    <row r="59" spans="2:8" ht="45.75" customHeight="1" x14ac:dyDescent="0.15">
      <c r="B59" s="114"/>
      <c r="C59" s="1222" t="s">
        <v>594</v>
      </c>
      <c r="D59" s="1223"/>
      <c r="E59" s="1224"/>
      <c r="F59" s="115">
        <v>102</v>
      </c>
      <c r="G59" s="115">
        <v>219</v>
      </c>
      <c r="H59" s="116">
        <v>295</v>
      </c>
    </row>
    <row r="60" spans="2:8" ht="45.75" customHeight="1" x14ac:dyDescent="0.15">
      <c r="B60" s="114"/>
      <c r="C60" s="1222" t="s">
        <v>590</v>
      </c>
      <c r="D60" s="1223"/>
      <c r="E60" s="1224"/>
      <c r="F60" s="115">
        <v>226</v>
      </c>
      <c r="G60" s="115">
        <v>238</v>
      </c>
      <c r="H60" s="116">
        <v>229</v>
      </c>
    </row>
    <row r="61" spans="2:8" ht="45.75" customHeight="1" x14ac:dyDescent="0.15">
      <c r="B61" s="114"/>
      <c r="C61" s="1222" t="s">
        <v>592</v>
      </c>
      <c r="D61" s="1223"/>
      <c r="E61" s="1224"/>
      <c r="F61" s="115">
        <v>217</v>
      </c>
      <c r="G61" s="115">
        <v>222</v>
      </c>
      <c r="H61" s="116">
        <v>216</v>
      </c>
    </row>
    <row r="62" spans="2:8" ht="45.75" customHeight="1" thickBot="1" x14ac:dyDescent="0.2">
      <c r="B62" s="117"/>
      <c r="C62" s="1225" t="s">
        <v>593</v>
      </c>
      <c r="D62" s="1226"/>
      <c r="E62" s="1227"/>
      <c r="F62" s="118">
        <v>243</v>
      </c>
      <c r="G62" s="118">
        <v>243</v>
      </c>
      <c r="H62" s="119">
        <v>133</v>
      </c>
    </row>
    <row r="63" spans="2:8" ht="52.5" customHeight="1" thickBot="1" x14ac:dyDescent="0.2">
      <c r="B63" s="120"/>
      <c r="C63" s="1228" t="s">
        <v>45</v>
      </c>
      <c r="D63" s="1228"/>
      <c r="E63" s="1229"/>
      <c r="F63" s="121">
        <v>3783</v>
      </c>
      <c r="G63" s="121">
        <v>3173</v>
      </c>
      <c r="H63" s="122">
        <v>3407</v>
      </c>
    </row>
    <row r="64" spans="2:8" ht="15" customHeight="1" x14ac:dyDescent="0.15"/>
    <row r="65" ht="0" hidden="1" customHeight="1" x14ac:dyDescent="0.15"/>
    <row r="66" ht="0" hidden="1" customHeight="1" x14ac:dyDescent="0.15"/>
  </sheetData>
  <sheetProtection algorithmName="SHA-512" hashValue="LcCU3kT84NPIQ3VF0kTrIWduIXWesj4B5Ux2pz2DDCPwsshhyNltiiuTv7scda76131uR+hi3871NcAMzcD66Q==" saltValue="Q/3hJ1F3XutV6Ysh8cYf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BC31" sqref="BC31"/>
    </sheetView>
  </sheetViews>
  <sheetFormatPr defaultColWidth="0" defaultRowHeight="13.5" customHeight="1" zeroHeight="1" x14ac:dyDescent="0.15"/>
  <cols>
    <col min="1" max="1" width="6.375" style="1238" customWidth="1"/>
    <col min="2" max="107" width="2.5" style="1238" customWidth="1"/>
    <col min="108" max="108" width="6.125" style="1246" customWidth="1"/>
    <col min="109" max="109" width="5.875" style="1245" customWidth="1"/>
    <col min="110" max="110" width="19.125" style="1238" hidden="1"/>
    <col min="111" max="115" width="12.625" style="1238" hidden="1"/>
    <col min="116" max="349" width="8.625" style="1238" hidden="1"/>
    <col min="350" max="355" width="14.875" style="1238" hidden="1"/>
    <col min="356" max="357" width="15.875" style="1238" hidden="1"/>
    <col min="358" max="363" width="16.125" style="1238" hidden="1"/>
    <col min="364" max="364" width="6.125" style="1238" hidden="1"/>
    <col min="365" max="365" width="3" style="1238" hidden="1"/>
    <col min="366" max="605" width="8.625" style="1238" hidden="1"/>
    <col min="606" max="611" width="14.875" style="1238" hidden="1"/>
    <col min="612" max="613" width="15.875" style="1238" hidden="1"/>
    <col min="614" max="619" width="16.125" style="1238" hidden="1"/>
    <col min="620" max="620" width="6.125" style="1238" hidden="1"/>
    <col min="621" max="621" width="3" style="1238" hidden="1"/>
    <col min="622" max="861" width="8.625" style="1238" hidden="1"/>
    <col min="862" max="867" width="14.875" style="1238" hidden="1"/>
    <col min="868" max="869" width="15.875" style="1238" hidden="1"/>
    <col min="870" max="875" width="16.125" style="1238" hidden="1"/>
    <col min="876" max="876" width="6.125" style="1238" hidden="1"/>
    <col min="877" max="877" width="3" style="1238" hidden="1"/>
    <col min="878" max="1117" width="8.625" style="1238" hidden="1"/>
    <col min="1118" max="1123" width="14.875" style="1238" hidden="1"/>
    <col min="1124" max="1125" width="15.875" style="1238" hidden="1"/>
    <col min="1126" max="1131" width="16.125" style="1238" hidden="1"/>
    <col min="1132" max="1132" width="6.125" style="1238" hidden="1"/>
    <col min="1133" max="1133" width="3" style="1238" hidden="1"/>
    <col min="1134" max="1373" width="8.625" style="1238" hidden="1"/>
    <col min="1374" max="1379" width="14.875" style="1238" hidden="1"/>
    <col min="1380" max="1381" width="15.875" style="1238" hidden="1"/>
    <col min="1382" max="1387" width="16.125" style="1238" hidden="1"/>
    <col min="1388" max="1388" width="6.125" style="1238" hidden="1"/>
    <col min="1389" max="1389" width="3" style="1238" hidden="1"/>
    <col min="1390" max="1629" width="8.625" style="1238" hidden="1"/>
    <col min="1630" max="1635" width="14.875" style="1238" hidden="1"/>
    <col min="1636" max="1637" width="15.875" style="1238" hidden="1"/>
    <col min="1638" max="1643" width="16.125" style="1238" hidden="1"/>
    <col min="1644" max="1644" width="6.125" style="1238" hidden="1"/>
    <col min="1645" max="1645" width="3" style="1238" hidden="1"/>
    <col min="1646" max="1885" width="8.625" style="1238" hidden="1"/>
    <col min="1886" max="1891" width="14.875" style="1238" hidden="1"/>
    <col min="1892" max="1893" width="15.875" style="1238" hidden="1"/>
    <col min="1894" max="1899" width="16.125" style="1238" hidden="1"/>
    <col min="1900" max="1900" width="6.125" style="1238" hidden="1"/>
    <col min="1901" max="1901" width="3" style="1238" hidden="1"/>
    <col min="1902" max="2141" width="8.625" style="1238" hidden="1"/>
    <col min="2142" max="2147" width="14.875" style="1238" hidden="1"/>
    <col min="2148" max="2149" width="15.875" style="1238" hidden="1"/>
    <col min="2150" max="2155" width="16.125" style="1238" hidden="1"/>
    <col min="2156" max="2156" width="6.125" style="1238" hidden="1"/>
    <col min="2157" max="2157" width="3" style="1238" hidden="1"/>
    <col min="2158" max="2397" width="8.625" style="1238" hidden="1"/>
    <col min="2398" max="2403" width="14.875" style="1238" hidden="1"/>
    <col min="2404" max="2405" width="15.875" style="1238" hidden="1"/>
    <col min="2406" max="2411" width="16.125" style="1238" hidden="1"/>
    <col min="2412" max="2412" width="6.125" style="1238" hidden="1"/>
    <col min="2413" max="2413" width="3" style="1238" hidden="1"/>
    <col min="2414" max="2653" width="8.625" style="1238" hidden="1"/>
    <col min="2654" max="2659" width="14.875" style="1238" hidden="1"/>
    <col min="2660" max="2661" width="15.875" style="1238" hidden="1"/>
    <col min="2662" max="2667" width="16.125" style="1238" hidden="1"/>
    <col min="2668" max="2668" width="6.125" style="1238" hidden="1"/>
    <col min="2669" max="2669" width="3" style="1238" hidden="1"/>
    <col min="2670" max="2909" width="8.625" style="1238" hidden="1"/>
    <col min="2910" max="2915" width="14.875" style="1238" hidden="1"/>
    <col min="2916" max="2917" width="15.875" style="1238" hidden="1"/>
    <col min="2918" max="2923" width="16.125" style="1238" hidden="1"/>
    <col min="2924" max="2924" width="6.125" style="1238" hidden="1"/>
    <col min="2925" max="2925" width="3" style="1238" hidden="1"/>
    <col min="2926" max="3165" width="8.625" style="1238" hidden="1"/>
    <col min="3166" max="3171" width="14.875" style="1238" hidden="1"/>
    <col min="3172" max="3173" width="15.875" style="1238" hidden="1"/>
    <col min="3174" max="3179" width="16.125" style="1238" hidden="1"/>
    <col min="3180" max="3180" width="6.125" style="1238" hidden="1"/>
    <col min="3181" max="3181" width="3" style="1238" hidden="1"/>
    <col min="3182" max="3421" width="8.625" style="1238" hidden="1"/>
    <col min="3422" max="3427" width="14.875" style="1238" hidden="1"/>
    <col min="3428" max="3429" width="15.875" style="1238" hidden="1"/>
    <col min="3430" max="3435" width="16.125" style="1238" hidden="1"/>
    <col min="3436" max="3436" width="6.125" style="1238" hidden="1"/>
    <col min="3437" max="3437" width="3" style="1238" hidden="1"/>
    <col min="3438" max="3677" width="8.625" style="1238" hidden="1"/>
    <col min="3678" max="3683" width="14.875" style="1238" hidden="1"/>
    <col min="3684" max="3685" width="15.875" style="1238" hidden="1"/>
    <col min="3686" max="3691" width="16.125" style="1238" hidden="1"/>
    <col min="3692" max="3692" width="6.125" style="1238" hidden="1"/>
    <col min="3693" max="3693" width="3" style="1238" hidden="1"/>
    <col min="3694" max="3933" width="8.625" style="1238" hidden="1"/>
    <col min="3934" max="3939" width="14.875" style="1238" hidden="1"/>
    <col min="3940" max="3941" width="15.875" style="1238" hidden="1"/>
    <col min="3942" max="3947" width="16.125" style="1238" hidden="1"/>
    <col min="3948" max="3948" width="6.125" style="1238" hidden="1"/>
    <col min="3949" max="3949" width="3" style="1238" hidden="1"/>
    <col min="3950" max="4189" width="8.625" style="1238" hidden="1"/>
    <col min="4190" max="4195" width="14.875" style="1238" hidden="1"/>
    <col min="4196" max="4197" width="15.875" style="1238" hidden="1"/>
    <col min="4198" max="4203" width="16.125" style="1238" hidden="1"/>
    <col min="4204" max="4204" width="6.125" style="1238" hidden="1"/>
    <col min="4205" max="4205" width="3" style="1238" hidden="1"/>
    <col min="4206" max="4445" width="8.625" style="1238" hidden="1"/>
    <col min="4446" max="4451" width="14.875" style="1238" hidden="1"/>
    <col min="4452" max="4453" width="15.875" style="1238" hidden="1"/>
    <col min="4454" max="4459" width="16.125" style="1238" hidden="1"/>
    <col min="4460" max="4460" width="6.125" style="1238" hidden="1"/>
    <col min="4461" max="4461" width="3" style="1238" hidden="1"/>
    <col min="4462" max="4701" width="8.625" style="1238" hidden="1"/>
    <col min="4702" max="4707" width="14.875" style="1238" hidden="1"/>
    <col min="4708" max="4709" width="15.875" style="1238" hidden="1"/>
    <col min="4710" max="4715" width="16.125" style="1238" hidden="1"/>
    <col min="4716" max="4716" width="6.125" style="1238" hidden="1"/>
    <col min="4717" max="4717" width="3" style="1238" hidden="1"/>
    <col min="4718" max="4957" width="8.625" style="1238" hidden="1"/>
    <col min="4958" max="4963" width="14.875" style="1238" hidden="1"/>
    <col min="4964" max="4965" width="15.875" style="1238" hidden="1"/>
    <col min="4966" max="4971" width="16.125" style="1238" hidden="1"/>
    <col min="4972" max="4972" width="6.125" style="1238" hidden="1"/>
    <col min="4973" max="4973" width="3" style="1238" hidden="1"/>
    <col min="4974" max="5213" width="8.625" style="1238" hidden="1"/>
    <col min="5214" max="5219" width="14.875" style="1238" hidden="1"/>
    <col min="5220" max="5221" width="15.875" style="1238" hidden="1"/>
    <col min="5222" max="5227" width="16.125" style="1238" hidden="1"/>
    <col min="5228" max="5228" width="6.125" style="1238" hidden="1"/>
    <col min="5229" max="5229" width="3" style="1238" hidden="1"/>
    <col min="5230" max="5469" width="8.625" style="1238" hidden="1"/>
    <col min="5470" max="5475" width="14.875" style="1238" hidden="1"/>
    <col min="5476" max="5477" width="15.875" style="1238" hidden="1"/>
    <col min="5478" max="5483" width="16.125" style="1238" hidden="1"/>
    <col min="5484" max="5484" width="6.125" style="1238" hidden="1"/>
    <col min="5485" max="5485" width="3" style="1238" hidden="1"/>
    <col min="5486" max="5725" width="8.625" style="1238" hidden="1"/>
    <col min="5726" max="5731" width="14.875" style="1238" hidden="1"/>
    <col min="5732" max="5733" width="15.875" style="1238" hidden="1"/>
    <col min="5734" max="5739" width="16.125" style="1238" hidden="1"/>
    <col min="5740" max="5740" width="6.125" style="1238" hidden="1"/>
    <col min="5741" max="5741" width="3" style="1238" hidden="1"/>
    <col min="5742" max="5981" width="8.625" style="1238" hidden="1"/>
    <col min="5982" max="5987" width="14.875" style="1238" hidden="1"/>
    <col min="5988" max="5989" width="15.875" style="1238" hidden="1"/>
    <col min="5990" max="5995" width="16.125" style="1238" hidden="1"/>
    <col min="5996" max="5996" width="6.125" style="1238" hidden="1"/>
    <col min="5997" max="5997" width="3" style="1238" hidden="1"/>
    <col min="5998" max="6237" width="8.625" style="1238" hidden="1"/>
    <col min="6238" max="6243" width="14.875" style="1238" hidden="1"/>
    <col min="6244" max="6245" width="15.875" style="1238" hidden="1"/>
    <col min="6246" max="6251" width="16.125" style="1238" hidden="1"/>
    <col min="6252" max="6252" width="6.125" style="1238" hidden="1"/>
    <col min="6253" max="6253" width="3" style="1238" hidden="1"/>
    <col min="6254" max="6493" width="8.625" style="1238" hidden="1"/>
    <col min="6494" max="6499" width="14.875" style="1238" hidden="1"/>
    <col min="6500" max="6501" width="15.875" style="1238" hidden="1"/>
    <col min="6502" max="6507" width="16.125" style="1238" hidden="1"/>
    <col min="6508" max="6508" width="6.125" style="1238" hidden="1"/>
    <col min="6509" max="6509" width="3" style="1238" hidden="1"/>
    <col min="6510" max="6749" width="8.625" style="1238" hidden="1"/>
    <col min="6750" max="6755" width="14.875" style="1238" hidden="1"/>
    <col min="6756" max="6757" width="15.875" style="1238" hidden="1"/>
    <col min="6758" max="6763" width="16.125" style="1238" hidden="1"/>
    <col min="6764" max="6764" width="6.125" style="1238" hidden="1"/>
    <col min="6765" max="6765" width="3" style="1238" hidden="1"/>
    <col min="6766" max="7005" width="8.625" style="1238" hidden="1"/>
    <col min="7006" max="7011" width="14.875" style="1238" hidden="1"/>
    <col min="7012" max="7013" width="15.875" style="1238" hidden="1"/>
    <col min="7014" max="7019" width="16.125" style="1238" hidden="1"/>
    <col min="7020" max="7020" width="6.125" style="1238" hidden="1"/>
    <col min="7021" max="7021" width="3" style="1238" hidden="1"/>
    <col min="7022" max="7261" width="8.625" style="1238" hidden="1"/>
    <col min="7262" max="7267" width="14.875" style="1238" hidden="1"/>
    <col min="7268" max="7269" width="15.875" style="1238" hidden="1"/>
    <col min="7270" max="7275" width="16.125" style="1238" hidden="1"/>
    <col min="7276" max="7276" width="6.125" style="1238" hidden="1"/>
    <col min="7277" max="7277" width="3" style="1238" hidden="1"/>
    <col min="7278" max="7517" width="8.625" style="1238" hidden="1"/>
    <col min="7518" max="7523" width="14.875" style="1238" hidden="1"/>
    <col min="7524" max="7525" width="15.875" style="1238" hidden="1"/>
    <col min="7526" max="7531" width="16.125" style="1238" hidden="1"/>
    <col min="7532" max="7532" width="6.125" style="1238" hidden="1"/>
    <col min="7533" max="7533" width="3" style="1238" hidden="1"/>
    <col min="7534" max="7773" width="8.625" style="1238" hidden="1"/>
    <col min="7774" max="7779" width="14.875" style="1238" hidden="1"/>
    <col min="7780" max="7781" width="15.875" style="1238" hidden="1"/>
    <col min="7782" max="7787" width="16.125" style="1238" hidden="1"/>
    <col min="7788" max="7788" width="6.125" style="1238" hidden="1"/>
    <col min="7789" max="7789" width="3" style="1238" hidden="1"/>
    <col min="7790" max="8029" width="8.625" style="1238" hidden="1"/>
    <col min="8030" max="8035" width="14.875" style="1238" hidden="1"/>
    <col min="8036" max="8037" width="15.875" style="1238" hidden="1"/>
    <col min="8038" max="8043" width="16.125" style="1238" hidden="1"/>
    <col min="8044" max="8044" width="6.125" style="1238" hidden="1"/>
    <col min="8045" max="8045" width="3" style="1238" hidden="1"/>
    <col min="8046" max="8285" width="8.625" style="1238" hidden="1"/>
    <col min="8286" max="8291" width="14.875" style="1238" hidden="1"/>
    <col min="8292" max="8293" width="15.875" style="1238" hidden="1"/>
    <col min="8294" max="8299" width="16.125" style="1238" hidden="1"/>
    <col min="8300" max="8300" width="6.125" style="1238" hidden="1"/>
    <col min="8301" max="8301" width="3" style="1238" hidden="1"/>
    <col min="8302" max="8541" width="8.625" style="1238" hidden="1"/>
    <col min="8542" max="8547" width="14.875" style="1238" hidden="1"/>
    <col min="8548" max="8549" width="15.875" style="1238" hidden="1"/>
    <col min="8550" max="8555" width="16.125" style="1238" hidden="1"/>
    <col min="8556" max="8556" width="6.125" style="1238" hidden="1"/>
    <col min="8557" max="8557" width="3" style="1238" hidden="1"/>
    <col min="8558" max="8797" width="8.625" style="1238" hidden="1"/>
    <col min="8798" max="8803" width="14.875" style="1238" hidden="1"/>
    <col min="8804" max="8805" width="15.875" style="1238" hidden="1"/>
    <col min="8806" max="8811" width="16.125" style="1238" hidden="1"/>
    <col min="8812" max="8812" width="6.125" style="1238" hidden="1"/>
    <col min="8813" max="8813" width="3" style="1238" hidden="1"/>
    <col min="8814" max="9053" width="8.625" style="1238" hidden="1"/>
    <col min="9054" max="9059" width="14.875" style="1238" hidden="1"/>
    <col min="9060" max="9061" width="15.875" style="1238" hidden="1"/>
    <col min="9062" max="9067" width="16.125" style="1238" hidden="1"/>
    <col min="9068" max="9068" width="6.125" style="1238" hidden="1"/>
    <col min="9069" max="9069" width="3" style="1238" hidden="1"/>
    <col min="9070" max="9309" width="8.625" style="1238" hidden="1"/>
    <col min="9310" max="9315" width="14.875" style="1238" hidden="1"/>
    <col min="9316" max="9317" width="15.875" style="1238" hidden="1"/>
    <col min="9318" max="9323" width="16.125" style="1238" hidden="1"/>
    <col min="9324" max="9324" width="6.125" style="1238" hidden="1"/>
    <col min="9325" max="9325" width="3" style="1238" hidden="1"/>
    <col min="9326" max="9565" width="8.625" style="1238" hidden="1"/>
    <col min="9566" max="9571" width="14.875" style="1238" hidden="1"/>
    <col min="9572" max="9573" width="15.875" style="1238" hidden="1"/>
    <col min="9574" max="9579" width="16.125" style="1238" hidden="1"/>
    <col min="9580" max="9580" width="6.125" style="1238" hidden="1"/>
    <col min="9581" max="9581" width="3" style="1238" hidden="1"/>
    <col min="9582" max="9821" width="8.625" style="1238" hidden="1"/>
    <col min="9822" max="9827" width="14.875" style="1238" hidden="1"/>
    <col min="9828" max="9829" width="15.875" style="1238" hidden="1"/>
    <col min="9830" max="9835" width="16.125" style="1238" hidden="1"/>
    <col min="9836" max="9836" width="6.125" style="1238" hidden="1"/>
    <col min="9837" max="9837" width="3" style="1238" hidden="1"/>
    <col min="9838" max="10077" width="8.625" style="1238" hidden="1"/>
    <col min="10078" max="10083" width="14.875" style="1238" hidden="1"/>
    <col min="10084" max="10085" width="15.875" style="1238" hidden="1"/>
    <col min="10086" max="10091" width="16.125" style="1238" hidden="1"/>
    <col min="10092" max="10092" width="6.125" style="1238" hidden="1"/>
    <col min="10093" max="10093" width="3" style="1238" hidden="1"/>
    <col min="10094" max="10333" width="8.625" style="1238" hidden="1"/>
    <col min="10334" max="10339" width="14.875" style="1238" hidden="1"/>
    <col min="10340" max="10341" width="15.875" style="1238" hidden="1"/>
    <col min="10342" max="10347" width="16.125" style="1238" hidden="1"/>
    <col min="10348" max="10348" width="6.125" style="1238" hidden="1"/>
    <col min="10349" max="10349" width="3" style="1238" hidden="1"/>
    <col min="10350" max="10589" width="8.625" style="1238" hidden="1"/>
    <col min="10590" max="10595" width="14.875" style="1238" hidden="1"/>
    <col min="10596" max="10597" width="15.875" style="1238" hidden="1"/>
    <col min="10598" max="10603" width="16.125" style="1238" hidden="1"/>
    <col min="10604" max="10604" width="6.125" style="1238" hidden="1"/>
    <col min="10605" max="10605" width="3" style="1238" hidden="1"/>
    <col min="10606" max="10845" width="8.625" style="1238" hidden="1"/>
    <col min="10846" max="10851" width="14.875" style="1238" hidden="1"/>
    <col min="10852" max="10853" width="15.875" style="1238" hidden="1"/>
    <col min="10854" max="10859" width="16.125" style="1238" hidden="1"/>
    <col min="10860" max="10860" width="6.125" style="1238" hidden="1"/>
    <col min="10861" max="10861" width="3" style="1238" hidden="1"/>
    <col min="10862" max="11101" width="8.625" style="1238" hidden="1"/>
    <col min="11102" max="11107" width="14.875" style="1238" hidden="1"/>
    <col min="11108" max="11109" width="15.875" style="1238" hidden="1"/>
    <col min="11110" max="11115" width="16.125" style="1238" hidden="1"/>
    <col min="11116" max="11116" width="6.125" style="1238" hidden="1"/>
    <col min="11117" max="11117" width="3" style="1238" hidden="1"/>
    <col min="11118" max="11357" width="8.625" style="1238" hidden="1"/>
    <col min="11358" max="11363" width="14.875" style="1238" hidden="1"/>
    <col min="11364" max="11365" width="15.875" style="1238" hidden="1"/>
    <col min="11366" max="11371" width="16.125" style="1238" hidden="1"/>
    <col min="11372" max="11372" width="6.125" style="1238" hidden="1"/>
    <col min="11373" max="11373" width="3" style="1238" hidden="1"/>
    <col min="11374" max="11613" width="8.625" style="1238" hidden="1"/>
    <col min="11614" max="11619" width="14.875" style="1238" hidden="1"/>
    <col min="11620" max="11621" width="15.875" style="1238" hidden="1"/>
    <col min="11622" max="11627" width="16.125" style="1238" hidden="1"/>
    <col min="11628" max="11628" width="6.125" style="1238" hidden="1"/>
    <col min="11629" max="11629" width="3" style="1238" hidden="1"/>
    <col min="11630" max="11869" width="8.625" style="1238" hidden="1"/>
    <col min="11870" max="11875" width="14.875" style="1238" hidden="1"/>
    <col min="11876" max="11877" width="15.875" style="1238" hidden="1"/>
    <col min="11878" max="11883" width="16.125" style="1238" hidden="1"/>
    <col min="11884" max="11884" width="6.125" style="1238" hidden="1"/>
    <col min="11885" max="11885" width="3" style="1238" hidden="1"/>
    <col min="11886" max="12125" width="8.625" style="1238" hidden="1"/>
    <col min="12126" max="12131" width="14.875" style="1238" hidden="1"/>
    <col min="12132" max="12133" width="15.875" style="1238" hidden="1"/>
    <col min="12134" max="12139" width="16.125" style="1238" hidden="1"/>
    <col min="12140" max="12140" width="6.125" style="1238" hidden="1"/>
    <col min="12141" max="12141" width="3" style="1238" hidden="1"/>
    <col min="12142" max="12381" width="8.625" style="1238" hidden="1"/>
    <col min="12382" max="12387" width="14.875" style="1238" hidden="1"/>
    <col min="12388" max="12389" width="15.875" style="1238" hidden="1"/>
    <col min="12390" max="12395" width="16.125" style="1238" hidden="1"/>
    <col min="12396" max="12396" width="6.125" style="1238" hidden="1"/>
    <col min="12397" max="12397" width="3" style="1238" hidden="1"/>
    <col min="12398" max="12637" width="8.625" style="1238" hidden="1"/>
    <col min="12638" max="12643" width="14.875" style="1238" hidden="1"/>
    <col min="12644" max="12645" width="15.875" style="1238" hidden="1"/>
    <col min="12646" max="12651" width="16.125" style="1238" hidden="1"/>
    <col min="12652" max="12652" width="6.125" style="1238" hidden="1"/>
    <col min="12653" max="12653" width="3" style="1238" hidden="1"/>
    <col min="12654" max="12893" width="8.625" style="1238" hidden="1"/>
    <col min="12894" max="12899" width="14.875" style="1238" hidden="1"/>
    <col min="12900" max="12901" width="15.875" style="1238" hidden="1"/>
    <col min="12902" max="12907" width="16.125" style="1238" hidden="1"/>
    <col min="12908" max="12908" width="6.125" style="1238" hidden="1"/>
    <col min="12909" max="12909" width="3" style="1238" hidden="1"/>
    <col min="12910" max="13149" width="8.625" style="1238" hidden="1"/>
    <col min="13150" max="13155" width="14.875" style="1238" hidden="1"/>
    <col min="13156" max="13157" width="15.875" style="1238" hidden="1"/>
    <col min="13158" max="13163" width="16.125" style="1238" hidden="1"/>
    <col min="13164" max="13164" width="6.125" style="1238" hidden="1"/>
    <col min="13165" max="13165" width="3" style="1238" hidden="1"/>
    <col min="13166" max="13405" width="8.625" style="1238" hidden="1"/>
    <col min="13406" max="13411" width="14.875" style="1238" hidden="1"/>
    <col min="13412" max="13413" width="15.875" style="1238" hidden="1"/>
    <col min="13414" max="13419" width="16.125" style="1238" hidden="1"/>
    <col min="13420" max="13420" width="6.125" style="1238" hidden="1"/>
    <col min="13421" max="13421" width="3" style="1238" hidden="1"/>
    <col min="13422" max="13661" width="8.625" style="1238" hidden="1"/>
    <col min="13662" max="13667" width="14.875" style="1238" hidden="1"/>
    <col min="13668" max="13669" width="15.875" style="1238" hidden="1"/>
    <col min="13670" max="13675" width="16.125" style="1238" hidden="1"/>
    <col min="13676" max="13676" width="6.125" style="1238" hidden="1"/>
    <col min="13677" max="13677" width="3" style="1238" hidden="1"/>
    <col min="13678" max="13917" width="8.625" style="1238" hidden="1"/>
    <col min="13918" max="13923" width="14.875" style="1238" hidden="1"/>
    <col min="13924" max="13925" width="15.875" style="1238" hidden="1"/>
    <col min="13926" max="13931" width="16.125" style="1238" hidden="1"/>
    <col min="13932" max="13932" width="6.125" style="1238" hidden="1"/>
    <col min="13933" max="13933" width="3" style="1238" hidden="1"/>
    <col min="13934" max="14173" width="8.625" style="1238" hidden="1"/>
    <col min="14174" max="14179" width="14.875" style="1238" hidden="1"/>
    <col min="14180" max="14181" width="15.875" style="1238" hidden="1"/>
    <col min="14182" max="14187" width="16.125" style="1238" hidden="1"/>
    <col min="14188" max="14188" width="6.125" style="1238" hidden="1"/>
    <col min="14189" max="14189" width="3" style="1238" hidden="1"/>
    <col min="14190" max="14429" width="8.625" style="1238" hidden="1"/>
    <col min="14430" max="14435" width="14.875" style="1238" hidden="1"/>
    <col min="14436" max="14437" width="15.875" style="1238" hidden="1"/>
    <col min="14438" max="14443" width="16.125" style="1238" hidden="1"/>
    <col min="14444" max="14444" width="6.125" style="1238" hidden="1"/>
    <col min="14445" max="14445" width="3" style="1238" hidden="1"/>
    <col min="14446" max="14685" width="8.625" style="1238" hidden="1"/>
    <col min="14686" max="14691" width="14.875" style="1238" hidden="1"/>
    <col min="14692" max="14693" width="15.875" style="1238" hidden="1"/>
    <col min="14694" max="14699" width="16.125" style="1238" hidden="1"/>
    <col min="14700" max="14700" width="6.125" style="1238" hidden="1"/>
    <col min="14701" max="14701" width="3" style="1238" hidden="1"/>
    <col min="14702" max="14941" width="8.625" style="1238" hidden="1"/>
    <col min="14942" max="14947" width="14.875" style="1238" hidden="1"/>
    <col min="14948" max="14949" width="15.875" style="1238" hidden="1"/>
    <col min="14950" max="14955" width="16.125" style="1238" hidden="1"/>
    <col min="14956" max="14956" width="6.125" style="1238" hidden="1"/>
    <col min="14957" max="14957" width="3" style="1238" hidden="1"/>
    <col min="14958" max="15197" width="8.625" style="1238" hidden="1"/>
    <col min="15198" max="15203" width="14.875" style="1238" hidden="1"/>
    <col min="15204" max="15205" width="15.875" style="1238" hidden="1"/>
    <col min="15206" max="15211" width="16.125" style="1238" hidden="1"/>
    <col min="15212" max="15212" width="6.125" style="1238" hidden="1"/>
    <col min="15213" max="15213" width="3" style="1238" hidden="1"/>
    <col min="15214" max="15453" width="8.625" style="1238" hidden="1"/>
    <col min="15454" max="15459" width="14.875" style="1238" hidden="1"/>
    <col min="15460" max="15461" width="15.875" style="1238" hidden="1"/>
    <col min="15462" max="15467" width="16.125" style="1238" hidden="1"/>
    <col min="15468" max="15468" width="6.125" style="1238" hidden="1"/>
    <col min="15469" max="15469" width="3" style="1238" hidden="1"/>
    <col min="15470" max="15709" width="8.625" style="1238" hidden="1"/>
    <col min="15710" max="15715" width="14.875" style="1238" hidden="1"/>
    <col min="15716" max="15717" width="15.875" style="1238" hidden="1"/>
    <col min="15718" max="15723" width="16.125" style="1238" hidden="1"/>
    <col min="15724" max="15724" width="6.125" style="1238" hidden="1"/>
    <col min="15725" max="15725" width="3" style="1238" hidden="1"/>
    <col min="15726" max="15965" width="8.625" style="1238" hidden="1"/>
    <col min="15966" max="15971" width="14.875" style="1238" hidden="1"/>
    <col min="15972" max="15973" width="15.875" style="1238" hidden="1"/>
    <col min="15974" max="15979" width="16.125" style="1238" hidden="1"/>
    <col min="15980" max="15980" width="6.125" style="1238" hidden="1"/>
    <col min="15981" max="15981" width="3" style="1238" hidden="1"/>
    <col min="15982" max="16221" width="8.625" style="1238" hidden="1"/>
    <col min="16222" max="16227" width="14.875" style="1238" hidden="1"/>
    <col min="16228" max="16229" width="15.875" style="1238" hidden="1"/>
    <col min="16230" max="16235" width="16.125" style="1238" hidden="1"/>
    <col min="16236" max="16236" width="6.125" style="1238" hidden="1"/>
    <col min="16237" max="16237" width="3" style="1238" hidden="1"/>
    <col min="16238" max="16384" width="8.625" style="1238" hidden="1"/>
  </cols>
  <sheetData>
    <row r="1" spans="1:143" ht="42.75" customHeight="1" x14ac:dyDescent="0.15">
      <c r="A1" s="1236"/>
      <c r="B1" s="1237"/>
      <c r="DD1" s="1238"/>
      <c r="DE1" s="1238"/>
    </row>
    <row r="2" spans="1:143" ht="25.5" customHeight="1" x14ac:dyDescent="0.15">
      <c r="A2" s="1239"/>
      <c r="C2" s="1239"/>
      <c r="O2" s="1239"/>
      <c r="P2" s="1239"/>
      <c r="Q2" s="1239"/>
      <c r="R2" s="1239"/>
      <c r="S2" s="1239"/>
      <c r="T2" s="1239"/>
      <c r="U2" s="1239"/>
      <c r="V2" s="1239"/>
      <c r="W2" s="1239"/>
      <c r="X2" s="1239"/>
      <c r="Y2" s="1239"/>
      <c r="Z2" s="1239"/>
      <c r="AA2" s="1239"/>
      <c r="AB2" s="1239"/>
      <c r="AC2" s="1239"/>
      <c r="AD2" s="1239"/>
      <c r="AE2" s="1239"/>
      <c r="AF2" s="1239"/>
      <c r="AG2" s="1239"/>
      <c r="AH2" s="1239"/>
      <c r="AI2" s="1239"/>
      <c r="AU2" s="1239"/>
      <c r="BG2" s="1239"/>
      <c r="BS2" s="1239"/>
      <c r="CE2" s="1239"/>
      <c r="CQ2" s="1239"/>
      <c r="DD2" s="1238"/>
      <c r="DE2" s="1238"/>
    </row>
    <row r="3" spans="1:143" ht="25.5" customHeight="1" x14ac:dyDescent="0.15">
      <c r="A3" s="1239"/>
      <c r="C3" s="1239"/>
      <c r="O3" s="1239"/>
      <c r="P3" s="1239"/>
      <c r="Q3" s="1239"/>
      <c r="R3" s="1239"/>
      <c r="S3" s="1239"/>
      <c r="T3" s="1239"/>
      <c r="U3" s="1239"/>
      <c r="V3" s="1239"/>
      <c r="W3" s="1239"/>
      <c r="X3" s="1239"/>
      <c r="Y3" s="1239"/>
      <c r="Z3" s="1239"/>
      <c r="AA3" s="1239"/>
      <c r="AB3" s="1239"/>
      <c r="AC3" s="1239"/>
      <c r="AD3" s="1239"/>
      <c r="AE3" s="1239"/>
      <c r="AF3" s="1239"/>
      <c r="AG3" s="1239"/>
      <c r="AH3" s="1239"/>
      <c r="AI3" s="1239"/>
      <c r="AU3" s="1239"/>
      <c r="BG3" s="1239"/>
      <c r="BS3" s="1239"/>
      <c r="CE3" s="1239"/>
      <c r="CQ3" s="1239"/>
      <c r="DD3" s="1238"/>
      <c r="DE3" s="1238"/>
    </row>
    <row r="4" spans="1:143" s="270" customFormat="1" x14ac:dyDescent="0.15">
      <c r="A4" s="1239"/>
      <c r="B4" s="1239"/>
      <c r="C4" s="1239"/>
      <c r="D4" s="1239"/>
      <c r="E4" s="1239"/>
      <c r="F4" s="1239"/>
      <c r="G4" s="1239"/>
      <c r="H4" s="1239"/>
      <c r="I4" s="1239"/>
      <c r="J4" s="1239"/>
      <c r="K4" s="1239"/>
      <c r="L4" s="1239"/>
      <c r="M4" s="1239"/>
      <c r="N4" s="1239"/>
      <c r="O4" s="1239"/>
      <c r="P4" s="1239"/>
      <c r="Q4" s="1239"/>
      <c r="R4" s="1239"/>
      <c r="S4" s="1239"/>
      <c r="T4" s="1239"/>
      <c r="U4" s="1239"/>
      <c r="V4" s="1239"/>
      <c r="W4" s="1239"/>
      <c r="X4" s="1239"/>
      <c r="Y4" s="1239"/>
      <c r="Z4" s="1239"/>
      <c r="AA4" s="1239"/>
      <c r="AB4" s="1239"/>
      <c r="AC4" s="1239"/>
      <c r="AD4" s="1239"/>
      <c r="AE4" s="1239"/>
      <c r="AF4" s="1239"/>
      <c r="AG4" s="1239"/>
      <c r="AH4" s="1239"/>
      <c r="AI4" s="1239"/>
      <c r="AJ4" s="1239"/>
      <c r="AK4" s="1239"/>
      <c r="AL4" s="1239"/>
      <c r="AM4" s="1239"/>
      <c r="AN4" s="1239"/>
      <c r="AO4" s="1239"/>
      <c r="AP4" s="1239"/>
      <c r="AQ4" s="1239"/>
      <c r="AR4" s="1239"/>
      <c r="AS4" s="1239"/>
      <c r="AT4" s="1239"/>
      <c r="AU4" s="1239"/>
      <c r="AV4" s="1239"/>
      <c r="AW4" s="1239"/>
      <c r="AX4" s="1239"/>
      <c r="AY4" s="1239"/>
      <c r="AZ4" s="1239"/>
      <c r="BA4" s="1239"/>
      <c r="BB4" s="1239"/>
      <c r="BC4" s="1239"/>
      <c r="BD4" s="1239"/>
      <c r="BE4" s="1239"/>
      <c r="BF4" s="1239"/>
      <c r="BG4" s="1239"/>
      <c r="BH4" s="1239"/>
      <c r="BI4" s="1239"/>
      <c r="BJ4" s="1239"/>
      <c r="BK4" s="1239"/>
      <c r="BL4" s="1239"/>
      <c r="BM4" s="1239"/>
      <c r="BN4" s="1239"/>
      <c r="BO4" s="1239"/>
      <c r="BP4" s="1239"/>
      <c r="BQ4" s="1239"/>
      <c r="BR4" s="1239"/>
      <c r="BS4" s="1239"/>
      <c r="BT4" s="1239"/>
      <c r="BU4" s="1239"/>
      <c r="BV4" s="1239"/>
      <c r="BW4" s="1239"/>
      <c r="BX4" s="1239"/>
      <c r="BY4" s="1239"/>
      <c r="BZ4" s="1239"/>
      <c r="CA4" s="1239"/>
      <c r="CB4" s="1239"/>
      <c r="CC4" s="1239"/>
      <c r="CD4" s="1239"/>
      <c r="CE4" s="1239"/>
      <c r="CF4" s="1239"/>
      <c r="CG4" s="1239"/>
      <c r="CH4" s="1239"/>
      <c r="CI4" s="1239"/>
      <c r="CJ4" s="1239"/>
      <c r="CK4" s="1239"/>
      <c r="CL4" s="1239"/>
      <c r="CM4" s="1239"/>
      <c r="CN4" s="1239"/>
      <c r="CO4" s="1239"/>
      <c r="CP4" s="1239"/>
      <c r="CQ4" s="1239"/>
      <c r="CR4" s="1239"/>
      <c r="CS4" s="1239"/>
      <c r="CT4" s="1239"/>
      <c r="CU4" s="1239"/>
      <c r="CV4" s="1239"/>
      <c r="CW4" s="1239"/>
      <c r="CX4" s="1239"/>
      <c r="CY4" s="1239"/>
      <c r="CZ4" s="1239"/>
      <c r="DA4" s="1239"/>
      <c r="DB4" s="1239"/>
      <c r="DC4" s="1239"/>
      <c r="DD4" s="1239"/>
      <c r="DE4" s="1239"/>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39"/>
      <c r="B5" s="1239"/>
      <c r="C5" s="1239"/>
      <c r="D5" s="1239"/>
      <c r="E5" s="1239"/>
      <c r="F5" s="1239"/>
      <c r="G5" s="1239"/>
      <c r="H5" s="1239"/>
      <c r="I5" s="1239"/>
      <c r="J5" s="1239"/>
      <c r="K5" s="1239"/>
      <c r="L5" s="1239"/>
      <c r="M5" s="1239"/>
      <c r="N5" s="1239"/>
      <c r="O5" s="1239"/>
      <c r="P5" s="1239"/>
      <c r="Q5" s="1239"/>
      <c r="R5" s="1239"/>
      <c r="S5" s="1239"/>
      <c r="T5" s="1239"/>
      <c r="U5" s="1239"/>
      <c r="V5" s="1239"/>
      <c r="W5" s="1239"/>
      <c r="X5" s="1239"/>
      <c r="Y5" s="1239"/>
      <c r="Z5" s="1239"/>
      <c r="AA5" s="1239"/>
      <c r="AB5" s="1239"/>
      <c r="AC5" s="1239"/>
      <c r="AD5" s="1239"/>
      <c r="AE5" s="1239"/>
      <c r="AF5" s="1239"/>
      <c r="AG5" s="1239"/>
      <c r="AH5" s="1239"/>
      <c r="AI5" s="1239"/>
      <c r="AJ5" s="1239"/>
      <c r="AK5" s="1239"/>
      <c r="AL5" s="1239"/>
      <c r="AM5" s="1239"/>
      <c r="AN5" s="1239"/>
      <c r="AO5" s="1239"/>
      <c r="AP5" s="1239"/>
      <c r="AQ5" s="1239"/>
      <c r="AR5" s="1239"/>
      <c r="AS5" s="1239"/>
      <c r="AT5" s="1239"/>
      <c r="AU5" s="1239"/>
      <c r="AV5" s="1239"/>
      <c r="AW5" s="1239"/>
      <c r="AX5" s="1239"/>
      <c r="AY5" s="1239"/>
      <c r="AZ5" s="1239"/>
      <c r="BA5" s="1239"/>
      <c r="BB5" s="1239"/>
      <c r="BC5" s="1239"/>
      <c r="BD5" s="1239"/>
      <c r="BE5" s="1239"/>
      <c r="BF5" s="1239"/>
      <c r="BG5" s="1239"/>
      <c r="BH5" s="1239"/>
      <c r="BI5" s="1239"/>
      <c r="BJ5" s="1239"/>
      <c r="BK5" s="1239"/>
      <c r="BL5" s="1239"/>
      <c r="BM5" s="1239"/>
      <c r="BN5" s="1239"/>
      <c r="BO5" s="1239"/>
      <c r="BP5" s="1239"/>
      <c r="BQ5" s="1239"/>
      <c r="BR5" s="1239"/>
      <c r="BS5" s="1239"/>
      <c r="BT5" s="1239"/>
      <c r="BU5" s="1239"/>
      <c r="BV5" s="1239"/>
      <c r="BW5" s="1239"/>
      <c r="BX5" s="1239"/>
      <c r="BY5" s="1239"/>
      <c r="BZ5" s="1239"/>
      <c r="CA5" s="1239"/>
      <c r="CB5" s="1239"/>
      <c r="CC5" s="1239"/>
      <c r="CD5" s="1239"/>
      <c r="CE5" s="1239"/>
      <c r="CF5" s="1239"/>
      <c r="CG5" s="1239"/>
      <c r="CH5" s="1239"/>
      <c r="CI5" s="1239"/>
      <c r="CJ5" s="1239"/>
      <c r="CK5" s="1239"/>
      <c r="CL5" s="1239"/>
      <c r="CM5" s="1239"/>
      <c r="CN5" s="1239"/>
      <c r="CO5" s="1239"/>
      <c r="CP5" s="1239"/>
      <c r="CQ5" s="1239"/>
      <c r="CR5" s="1239"/>
      <c r="CS5" s="1239"/>
      <c r="CT5" s="1239"/>
      <c r="CU5" s="1239"/>
      <c r="CV5" s="1239"/>
      <c r="CW5" s="1239"/>
      <c r="CX5" s="1239"/>
      <c r="CY5" s="1239"/>
      <c r="CZ5" s="1239"/>
      <c r="DA5" s="1239"/>
      <c r="DB5" s="1239"/>
      <c r="DC5" s="1239"/>
      <c r="DD5" s="1239"/>
      <c r="DE5" s="1239"/>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39"/>
      <c r="B6" s="1239"/>
      <c r="C6" s="1239"/>
      <c r="D6" s="1239"/>
      <c r="E6" s="1239"/>
      <c r="F6" s="1239"/>
      <c r="G6" s="1239"/>
      <c r="H6" s="1239"/>
      <c r="I6" s="1239"/>
      <c r="J6" s="1239"/>
      <c r="K6" s="1239"/>
      <c r="L6" s="1239"/>
      <c r="M6" s="1239"/>
      <c r="N6" s="1239"/>
      <c r="O6" s="1239"/>
      <c r="P6" s="1239"/>
      <c r="Q6" s="1239"/>
      <c r="R6" s="1239"/>
      <c r="S6" s="1239"/>
      <c r="T6" s="1239"/>
      <c r="U6" s="1239"/>
      <c r="V6" s="1239"/>
      <c r="W6" s="1239"/>
      <c r="X6" s="1239"/>
      <c r="Y6" s="1239"/>
      <c r="Z6" s="1239"/>
      <c r="AA6" s="1239"/>
      <c r="AB6" s="1239"/>
      <c r="AC6" s="1239"/>
      <c r="AD6" s="1239"/>
      <c r="AE6" s="1239"/>
      <c r="AF6" s="1239"/>
      <c r="AG6" s="1239"/>
      <c r="AH6" s="1239"/>
      <c r="AI6" s="1239"/>
      <c r="AJ6" s="1239"/>
      <c r="AK6" s="1239"/>
      <c r="AL6" s="1239"/>
      <c r="AM6" s="1239"/>
      <c r="AN6" s="1239"/>
      <c r="AO6" s="1239"/>
      <c r="AP6" s="1239"/>
      <c r="AQ6" s="1239"/>
      <c r="AR6" s="1239"/>
      <c r="AS6" s="1239"/>
      <c r="AT6" s="1239"/>
      <c r="AU6" s="1239"/>
      <c r="AV6" s="1239"/>
      <c r="AW6" s="1239"/>
      <c r="AX6" s="1239"/>
      <c r="AY6" s="1239"/>
      <c r="AZ6" s="1239"/>
      <c r="BA6" s="1239"/>
      <c r="BB6" s="1239"/>
      <c r="BC6" s="1239"/>
      <c r="BD6" s="1239"/>
      <c r="BE6" s="1239"/>
      <c r="BF6" s="1239"/>
      <c r="BG6" s="1239"/>
      <c r="BH6" s="1239"/>
      <c r="BI6" s="1239"/>
      <c r="BJ6" s="1239"/>
      <c r="BK6" s="1239"/>
      <c r="BL6" s="1239"/>
      <c r="BM6" s="1239"/>
      <c r="BN6" s="1239"/>
      <c r="BO6" s="1239"/>
      <c r="BP6" s="1239"/>
      <c r="BQ6" s="1239"/>
      <c r="BR6" s="1239"/>
      <c r="BS6" s="1239"/>
      <c r="BT6" s="1239"/>
      <c r="BU6" s="1239"/>
      <c r="BV6" s="1239"/>
      <c r="BW6" s="1239"/>
      <c r="BX6" s="1239"/>
      <c r="BY6" s="1239"/>
      <c r="BZ6" s="1239"/>
      <c r="CA6" s="1239"/>
      <c r="CB6" s="1239"/>
      <c r="CC6" s="1239"/>
      <c r="CD6" s="1239"/>
      <c r="CE6" s="1239"/>
      <c r="CF6" s="1239"/>
      <c r="CG6" s="1239"/>
      <c r="CH6" s="1239"/>
      <c r="CI6" s="1239"/>
      <c r="CJ6" s="1239"/>
      <c r="CK6" s="1239"/>
      <c r="CL6" s="1239"/>
      <c r="CM6" s="1239"/>
      <c r="CN6" s="1239"/>
      <c r="CO6" s="1239"/>
      <c r="CP6" s="1239"/>
      <c r="CQ6" s="1239"/>
      <c r="CR6" s="1239"/>
      <c r="CS6" s="1239"/>
      <c r="CT6" s="1239"/>
      <c r="CU6" s="1239"/>
      <c r="CV6" s="1239"/>
      <c r="CW6" s="1239"/>
      <c r="CX6" s="1239"/>
      <c r="CY6" s="1239"/>
      <c r="CZ6" s="1239"/>
      <c r="DA6" s="1239"/>
      <c r="DB6" s="1239"/>
      <c r="DC6" s="1239"/>
      <c r="DD6" s="1239"/>
      <c r="DE6" s="1239"/>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39"/>
      <c r="B7" s="1239"/>
      <c r="C7" s="1239"/>
      <c r="D7" s="1239"/>
      <c r="E7" s="1239"/>
      <c r="F7" s="1239"/>
      <c r="G7" s="1239"/>
      <c r="H7" s="1239"/>
      <c r="I7" s="1239"/>
      <c r="J7" s="1239"/>
      <c r="K7" s="1239"/>
      <c r="L7" s="1239"/>
      <c r="M7" s="1239"/>
      <c r="N7" s="1239"/>
      <c r="O7" s="1239"/>
      <c r="P7" s="1239"/>
      <c r="Q7" s="1239"/>
      <c r="R7" s="1239"/>
      <c r="S7" s="1239"/>
      <c r="T7" s="1239"/>
      <c r="U7" s="1239"/>
      <c r="V7" s="1239"/>
      <c r="W7" s="1239"/>
      <c r="X7" s="1239"/>
      <c r="Y7" s="1239"/>
      <c r="Z7" s="1239"/>
      <c r="AA7" s="1239"/>
      <c r="AB7" s="1239"/>
      <c r="AC7" s="1239"/>
      <c r="AD7" s="1239"/>
      <c r="AE7" s="1239"/>
      <c r="AF7" s="1239"/>
      <c r="AG7" s="1239"/>
      <c r="AH7" s="1239"/>
      <c r="AI7" s="1239"/>
      <c r="AJ7" s="1239"/>
      <c r="AK7" s="1239"/>
      <c r="AL7" s="1239"/>
      <c r="AM7" s="1239"/>
      <c r="AN7" s="1239"/>
      <c r="AO7" s="1239"/>
      <c r="AP7" s="1239"/>
      <c r="AQ7" s="1239"/>
      <c r="AR7" s="1239"/>
      <c r="AS7" s="1239"/>
      <c r="AT7" s="1239"/>
      <c r="AU7" s="1239"/>
      <c r="AV7" s="1239"/>
      <c r="AW7" s="1239"/>
      <c r="AX7" s="1239"/>
      <c r="AY7" s="1239"/>
      <c r="AZ7" s="1239"/>
      <c r="BA7" s="1239"/>
      <c r="BB7" s="1239"/>
      <c r="BC7" s="1239"/>
      <c r="BD7" s="1239"/>
      <c r="BE7" s="1239"/>
      <c r="BF7" s="1239"/>
      <c r="BG7" s="1239"/>
      <c r="BH7" s="1239"/>
      <c r="BI7" s="1239"/>
      <c r="BJ7" s="1239"/>
      <c r="BK7" s="1239"/>
      <c r="BL7" s="1239"/>
      <c r="BM7" s="1239"/>
      <c r="BN7" s="1239"/>
      <c r="BO7" s="1239"/>
      <c r="BP7" s="1239"/>
      <c r="BQ7" s="1239"/>
      <c r="BR7" s="1239"/>
      <c r="BS7" s="1239"/>
      <c r="BT7" s="1239"/>
      <c r="BU7" s="1239"/>
      <c r="BV7" s="1239"/>
      <c r="BW7" s="1239"/>
      <c r="BX7" s="1239"/>
      <c r="BY7" s="1239"/>
      <c r="BZ7" s="1239"/>
      <c r="CA7" s="1239"/>
      <c r="CB7" s="1239"/>
      <c r="CC7" s="1239"/>
      <c r="CD7" s="1239"/>
      <c r="CE7" s="1239"/>
      <c r="CF7" s="1239"/>
      <c r="CG7" s="1239"/>
      <c r="CH7" s="1239"/>
      <c r="CI7" s="1239"/>
      <c r="CJ7" s="1239"/>
      <c r="CK7" s="1239"/>
      <c r="CL7" s="1239"/>
      <c r="CM7" s="1239"/>
      <c r="CN7" s="1239"/>
      <c r="CO7" s="1239"/>
      <c r="CP7" s="1239"/>
      <c r="CQ7" s="1239"/>
      <c r="CR7" s="1239"/>
      <c r="CS7" s="1239"/>
      <c r="CT7" s="1239"/>
      <c r="CU7" s="1239"/>
      <c r="CV7" s="1239"/>
      <c r="CW7" s="1239"/>
      <c r="CX7" s="1239"/>
      <c r="CY7" s="1239"/>
      <c r="CZ7" s="1239"/>
      <c r="DA7" s="1239"/>
      <c r="DB7" s="1239"/>
      <c r="DC7" s="1239"/>
      <c r="DD7" s="1239"/>
      <c r="DE7" s="1239"/>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39"/>
      <c r="B8" s="1239"/>
      <c r="C8" s="1239"/>
      <c r="D8" s="1239"/>
      <c r="E8" s="1239"/>
      <c r="F8" s="1239"/>
      <c r="G8" s="1239"/>
      <c r="H8" s="1239"/>
      <c r="I8" s="1239"/>
      <c r="J8" s="1239"/>
      <c r="K8" s="1239"/>
      <c r="L8" s="1239"/>
      <c r="M8" s="1239"/>
      <c r="N8" s="1239"/>
      <c r="O8" s="1239"/>
      <c r="P8" s="1239"/>
      <c r="Q8" s="1239"/>
      <c r="R8" s="1239"/>
      <c r="S8" s="1239"/>
      <c r="T8" s="1239"/>
      <c r="U8" s="1239"/>
      <c r="V8" s="1239"/>
      <c r="W8" s="1239"/>
      <c r="X8" s="1239"/>
      <c r="Y8" s="1239"/>
      <c r="Z8" s="1239"/>
      <c r="AA8" s="1239"/>
      <c r="AB8" s="1239"/>
      <c r="AC8" s="1239"/>
      <c r="AD8" s="1239"/>
      <c r="AE8" s="1239"/>
      <c r="AF8" s="1239"/>
      <c r="AG8" s="1239"/>
      <c r="AH8" s="1239"/>
      <c r="AI8" s="1239"/>
      <c r="AJ8" s="1239"/>
      <c r="AK8" s="1239"/>
      <c r="AL8" s="1239"/>
      <c r="AM8" s="1239"/>
      <c r="AN8" s="1239"/>
      <c r="AO8" s="1239"/>
      <c r="AP8" s="1239"/>
      <c r="AQ8" s="1239"/>
      <c r="AR8" s="1239"/>
      <c r="AS8" s="1239"/>
      <c r="AT8" s="1239"/>
      <c r="AU8" s="1239"/>
      <c r="AV8" s="1239"/>
      <c r="AW8" s="1239"/>
      <c r="AX8" s="1239"/>
      <c r="AY8" s="1239"/>
      <c r="AZ8" s="1239"/>
      <c r="BA8" s="1239"/>
      <c r="BB8" s="1239"/>
      <c r="BC8" s="1239"/>
      <c r="BD8" s="1239"/>
      <c r="BE8" s="1239"/>
      <c r="BF8" s="1239"/>
      <c r="BG8" s="1239"/>
      <c r="BH8" s="1239"/>
      <c r="BI8" s="1239"/>
      <c r="BJ8" s="1239"/>
      <c r="BK8" s="1239"/>
      <c r="BL8" s="1239"/>
      <c r="BM8" s="1239"/>
      <c r="BN8" s="1239"/>
      <c r="BO8" s="1239"/>
      <c r="BP8" s="1239"/>
      <c r="BQ8" s="1239"/>
      <c r="BR8" s="1239"/>
      <c r="BS8" s="1239"/>
      <c r="BT8" s="1239"/>
      <c r="BU8" s="1239"/>
      <c r="BV8" s="1239"/>
      <c r="BW8" s="1239"/>
      <c r="BX8" s="1239"/>
      <c r="BY8" s="1239"/>
      <c r="BZ8" s="1239"/>
      <c r="CA8" s="1239"/>
      <c r="CB8" s="1239"/>
      <c r="CC8" s="1239"/>
      <c r="CD8" s="1239"/>
      <c r="CE8" s="1239"/>
      <c r="CF8" s="1239"/>
      <c r="CG8" s="1239"/>
      <c r="CH8" s="1239"/>
      <c r="CI8" s="1239"/>
      <c r="CJ8" s="1239"/>
      <c r="CK8" s="1239"/>
      <c r="CL8" s="1239"/>
      <c r="CM8" s="1239"/>
      <c r="CN8" s="1239"/>
      <c r="CO8" s="1239"/>
      <c r="CP8" s="1239"/>
      <c r="CQ8" s="1239"/>
      <c r="CR8" s="1239"/>
      <c r="CS8" s="1239"/>
      <c r="CT8" s="1239"/>
      <c r="CU8" s="1239"/>
      <c r="CV8" s="1239"/>
      <c r="CW8" s="1239"/>
      <c r="CX8" s="1239"/>
      <c r="CY8" s="1239"/>
      <c r="CZ8" s="1239"/>
      <c r="DA8" s="1239"/>
      <c r="DB8" s="1239"/>
      <c r="DC8" s="1239"/>
      <c r="DD8" s="1239"/>
      <c r="DE8" s="1239"/>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39"/>
      <c r="B9" s="1239"/>
      <c r="C9" s="1239"/>
      <c r="D9" s="1239"/>
      <c r="E9" s="1239"/>
      <c r="F9" s="1239"/>
      <c r="G9" s="1239"/>
      <c r="H9" s="1239"/>
      <c r="I9" s="1239"/>
      <c r="J9" s="1239"/>
      <c r="K9" s="1239"/>
      <c r="L9" s="1239"/>
      <c r="M9" s="1239"/>
      <c r="N9" s="1239"/>
      <c r="O9" s="1239"/>
      <c r="P9" s="1239"/>
      <c r="Q9" s="1239"/>
      <c r="R9" s="1239"/>
      <c r="S9" s="1239"/>
      <c r="T9" s="1239"/>
      <c r="U9" s="1239"/>
      <c r="V9" s="1239"/>
      <c r="W9" s="1239"/>
      <c r="X9" s="1239"/>
      <c r="Y9" s="1239"/>
      <c r="Z9" s="1239"/>
      <c r="AA9" s="1239"/>
      <c r="AB9" s="1239"/>
      <c r="AC9" s="1239"/>
      <c r="AD9" s="1239"/>
      <c r="AE9" s="1239"/>
      <c r="AF9" s="1239"/>
      <c r="AG9" s="1239"/>
      <c r="AH9" s="1239"/>
      <c r="AI9" s="1239"/>
      <c r="AJ9" s="1239"/>
      <c r="AK9" s="1239"/>
      <c r="AL9" s="1239"/>
      <c r="AM9" s="1239"/>
      <c r="AN9" s="1239"/>
      <c r="AO9" s="1239"/>
      <c r="AP9" s="1239"/>
      <c r="AQ9" s="1239"/>
      <c r="AR9" s="1239"/>
      <c r="AS9" s="1239"/>
      <c r="AT9" s="1239"/>
      <c r="AU9" s="1239"/>
      <c r="AV9" s="1239"/>
      <c r="AW9" s="1239"/>
      <c r="AX9" s="1239"/>
      <c r="AY9" s="1239"/>
      <c r="AZ9" s="1239"/>
      <c r="BA9" s="1239"/>
      <c r="BB9" s="1239"/>
      <c r="BC9" s="1239"/>
      <c r="BD9" s="1239"/>
      <c r="BE9" s="1239"/>
      <c r="BF9" s="1239"/>
      <c r="BG9" s="1239"/>
      <c r="BH9" s="1239"/>
      <c r="BI9" s="1239"/>
      <c r="BJ9" s="1239"/>
      <c r="BK9" s="1239"/>
      <c r="BL9" s="1239"/>
      <c r="BM9" s="1239"/>
      <c r="BN9" s="1239"/>
      <c r="BO9" s="1239"/>
      <c r="BP9" s="1239"/>
      <c r="BQ9" s="1239"/>
      <c r="BR9" s="1239"/>
      <c r="BS9" s="1239"/>
      <c r="BT9" s="1239"/>
      <c r="BU9" s="1239"/>
      <c r="BV9" s="1239"/>
      <c r="BW9" s="1239"/>
      <c r="BX9" s="1239"/>
      <c r="BY9" s="1239"/>
      <c r="BZ9" s="1239"/>
      <c r="CA9" s="1239"/>
      <c r="CB9" s="1239"/>
      <c r="CC9" s="1239"/>
      <c r="CD9" s="1239"/>
      <c r="CE9" s="1239"/>
      <c r="CF9" s="1239"/>
      <c r="CG9" s="1239"/>
      <c r="CH9" s="1239"/>
      <c r="CI9" s="1239"/>
      <c r="CJ9" s="1239"/>
      <c r="CK9" s="1239"/>
      <c r="CL9" s="1239"/>
      <c r="CM9" s="1239"/>
      <c r="CN9" s="1239"/>
      <c r="CO9" s="1239"/>
      <c r="CP9" s="1239"/>
      <c r="CQ9" s="1239"/>
      <c r="CR9" s="1239"/>
      <c r="CS9" s="1239"/>
      <c r="CT9" s="1239"/>
      <c r="CU9" s="1239"/>
      <c r="CV9" s="1239"/>
      <c r="CW9" s="1239"/>
      <c r="CX9" s="1239"/>
      <c r="CY9" s="1239"/>
      <c r="CZ9" s="1239"/>
      <c r="DA9" s="1239"/>
      <c r="DB9" s="1239"/>
      <c r="DC9" s="1239"/>
      <c r="DD9" s="1239"/>
      <c r="DE9" s="1239"/>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39"/>
      <c r="B10" s="1239"/>
      <c r="C10" s="1239"/>
      <c r="D10" s="1239"/>
      <c r="E10" s="1239"/>
      <c r="F10" s="1239"/>
      <c r="G10" s="1239"/>
      <c r="H10" s="1239"/>
      <c r="I10" s="1239"/>
      <c r="J10" s="1239"/>
      <c r="K10" s="1239"/>
      <c r="L10" s="1239"/>
      <c r="M10" s="1239"/>
      <c r="N10" s="1239"/>
      <c r="O10" s="1239"/>
      <c r="P10" s="1239"/>
      <c r="Q10" s="1239"/>
      <c r="R10" s="1239"/>
      <c r="S10" s="1239"/>
      <c r="T10" s="1239"/>
      <c r="U10" s="1239"/>
      <c r="V10" s="1239"/>
      <c r="W10" s="1239"/>
      <c r="X10" s="1239"/>
      <c r="Y10" s="1239"/>
      <c r="Z10" s="1239"/>
      <c r="AA10" s="1239"/>
      <c r="AB10" s="1239"/>
      <c r="AC10" s="1239"/>
      <c r="AD10" s="1239"/>
      <c r="AE10" s="1239"/>
      <c r="AF10" s="1239"/>
      <c r="AG10" s="1239"/>
      <c r="AH10" s="1239"/>
      <c r="AI10" s="1239"/>
      <c r="AJ10" s="1239"/>
      <c r="AK10" s="1239"/>
      <c r="AL10" s="1239"/>
      <c r="AM10" s="1239"/>
      <c r="AN10" s="1239"/>
      <c r="AO10" s="1239"/>
      <c r="AP10" s="1239"/>
      <c r="AQ10" s="1239"/>
      <c r="AR10" s="1239"/>
      <c r="AS10" s="1239"/>
      <c r="AT10" s="1239"/>
      <c r="AU10" s="1239"/>
      <c r="AV10" s="1239"/>
      <c r="AW10" s="1239"/>
      <c r="AX10" s="1239"/>
      <c r="AY10" s="1239"/>
      <c r="AZ10" s="1239"/>
      <c r="BA10" s="1239"/>
      <c r="BB10" s="1239"/>
      <c r="BC10" s="1239"/>
      <c r="BD10" s="1239"/>
      <c r="BE10" s="1239"/>
      <c r="BF10" s="1239"/>
      <c r="BG10" s="1239"/>
      <c r="BH10" s="1239"/>
      <c r="BI10" s="1239"/>
      <c r="BJ10" s="1239"/>
      <c r="BK10" s="1239"/>
      <c r="BL10" s="1239"/>
      <c r="BM10" s="1239"/>
      <c r="BN10" s="1239"/>
      <c r="BO10" s="1239"/>
      <c r="BP10" s="1239"/>
      <c r="BQ10" s="1239"/>
      <c r="BR10" s="1239"/>
      <c r="BS10" s="1239"/>
      <c r="BT10" s="1239"/>
      <c r="BU10" s="1239"/>
      <c r="BV10" s="1239"/>
      <c r="BW10" s="1239"/>
      <c r="BX10" s="1239"/>
      <c r="BY10" s="1239"/>
      <c r="BZ10" s="1239"/>
      <c r="CA10" s="1239"/>
      <c r="CB10" s="1239"/>
      <c r="CC10" s="1239"/>
      <c r="CD10" s="1239"/>
      <c r="CE10" s="1239"/>
      <c r="CF10" s="1239"/>
      <c r="CG10" s="1239"/>
      <c r="CH10" s="1239"/>
      <c r="CI10" s="1239"/>
      <c r="CJ10" s="1239"/>
      <c r="CK10" s="1239"/>
      <c r="CL10" s="1239"/>
      <c r="CM10" s="1239"/>
      <c r="CN10" s="1239"/>
      <c r="CO10" s="1239"/>
      <c r="CP10" s="1239"/>
      <c r="CQ10" s="1239"/>
      <c r="CR10" s="1239"/>
      <c r="CS10" s="1239"/>
      <c r="CT10" s="1239"/>
      <c r="CU10" s="1239"/>
      <c r="CV10" s="1239"/>
      <c r="CW10" s="1239"/>
      <c r="CX10" s="1239"/>
      <c r="CY10" s="1239"/>
      <c r="CZ10" s="1239"/>
      <c r="DA10" s="1239"/>
      <c r="DB10" s="1239"/>
      <c r="DC10" s="1239"/>
      <c r="DD10" s="1239"/>
      <c r="DE10" s="1239"/>
      <c r="DF10" s="271"/>
      <c r="DG10" s="271"/>
      <c r="DH10" s="271"/>
      <c r="DI10" s="271"/>
      <c r="DJ10" s="271"/>
      <c r="DK10" s="271"/>
      <c r="DL10" s="271"/>
      <c r="DM10" s="271"/>
      <c r="DN10" s="271"/>
      <c r="DO10" s="271"/>
      <c r="DP10" s="271"/>
      <c r="DQ10" s="271"/>
      <c r="DR10" s="271"/>
      <c r="DS10" s="271"/>
      <c r="DT10" s="271"/>
      <c r="DU10" s="271"/>
      <c r="DV10" s="271"/>
      <c r="DW10" s="271"/>
      <c r="EM10" s="270" t="s">
        <v>595</v>
      </c>
    </row>
    <row r="11" spans="1:143" s="270" customFormat="1" x14ac:dyDescent="0.15">
      <c r="A11" s="1239"/>
      <c r="B11" s="1239"/>
      <c r="C11" s="1239"/>
      <c r="D11" s="1239"/>
      <c r="E11" s="1239"/>
      <c r="F11" s="1239"/>
      <c r="G11" s="1239"/>
      <c r="H11" s="1239"/>
      <c r="I11" s="1239"/>
      <c r="J11" s="1239"/>
      <c r="K11" s="1239"/>
      <c r="L11" s="1239"/>
      <c r="M11" s="1239"/>
      <c r="N11" s="1239"/>
      <c r="O11" s="1239"/>
      <c r="P11" s="1239"/>
      <c r="Q11" s="1239"/>
      <c r="R11" s="1239"/>
      <c r="S11" s="1239"/>
      <c r="T11" s="1239"/>
      <c r="U11" s="1239"/>
      <c r="V11" s="1239"/>
      <c r="W11" s="1239"/>
      <c r="X11" s="1239"/>
      <c r="Y11" s="1239"/>
      <c r="Z11" s="1239"/>
      <c r="AA11" s="1239"/>
      <c r="AB11" s="1239"/>
      <c r="AC11" s="1239"/>
      <c r="AD11" s="1239"/>
      <c r="AE11" s="1239"/>
      <c r="AF11" s="1239"/>
      <c r="AG11" s="1239"/>
      <c r="AH11" s="1239"/>
      <c r="AI11" s="1239"/>
      <c r="AJ11" s="1239"/>
      <c r="AK11" s="1239"/>
      <c r="AL11" s="1239"/>
      <c r="AM11" s="1239"/>
      <c r="AN11" s="1239"/>
      <c r="AO11" s="1239"/>
      <c r="AP11" s="1239"/>
      <c r="AQ11" s="1239"/>
      <c r="AR11" s="1239"/>
      <c r="AS11" s="1239"/>
      <c r="AT11" s="1239"/>
      <c r="AU11" s="1239"/>
      <c r="AV11" s="1239"/>
      <c r="AW11" s="1239"/>
      <c r="AX11" s="1239"/>
      <c r="AY11" s="1239"/>
      <c r="AZ11" s="1239"/>
      <c r="BA11" s="1239"/>
      <c r="BB11" s="1239"/>
      <c r="BC11" s="1239"/>
      <c r="BD11" s="1239"/>
      <c r="BE11" s="1239"/>
      <c r="BF11" s="1239"/>
      <c r="BG11" s="1239"/>
      <c r="BH11" s="1239"/>
      <c r="BI11" s="1239"/>
      <c r="BJ11" s="1239"/>
      <c r="BK11" s="1239"/>
      <c r="BL11" s="1239"/>
      <c r="BM11" s="1239"/>
      <c r="BN11" s="1239"/>
      <c r="BO11" s="1239"/>
      <c r="BP11" s="1239"/>
      <c r="BQ11" s="1239"/>
      <c r="BR11" s="1239"/>
      <c r="BS11" s="1239"/>
      <c r="BT11" s="1239"/>
      <c r="BU11" s="1239"/>
      <c r="BV11" s="1239"/>
      <c r="BW11" s="1239"/>
      <c r="BX11" s="1239"/>
      <c r="BY11" s="1239"/>
      <c r="BZ11" s="1239"/>
      <c r="CA11" s="1239"/>
      <c r="CB11" s="1239"/>
      <c r="CC11" s="1239"/>
      <c r="CD11" s="1239"/>
      <c r="CE11" s="1239"/>
      <c r="CF11" s="1239"/>
      <c r="CG11" s="1239"/>
      <c r="CH11" s="1239"/>
      <c r="CI11" s="1239"/>
      <c r="CJ11" s="1239"/>
      <c r="CK11" s="1239"/>
      <c r="CL11" s="1239"/>
      <c r="CM11" s="1239"/>
      <c r="CN11" s="1239"/>
      <c r="CO11" s="1239"/>
      <c r="CP11" s="1239"/>
      <c r="CQ11" s="1239"/>
      <c r="CR11" s="1239"/>
      <c r="CS11" s="1239"/>
      <c r="CT11" s="1239"/>
      <c r="CU11" s="1239"/>
      <c r="CV11" s="1239"/>
      <c r="CW11" s="1239"/>
      <c r="CX11" s="1239"/>
      <c r="CY11" s="1239"/>
      <c r="CZ11" s="1239"/>
      <c r="DA11" s="1239"/>
      <c r="DB11" s="1239"/>
      <c r="DC11" s="1239"/>
      <c r="DD11" s="1239"/>
      <c r="DE11" s="1239"/>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39"/>
      <c r="B12" s="1239"/>
      <c r="C12" s="1239"/>
      <c r="D12" s="1239"/>
      <c r="E12" s="1239"/>
      <c r="F12" s="1239"/>
      <c r="G12" s="1239"/>
      <c r="H12" s="1239"/>
      <c r="I12" s="1239"/>
      <c r="J12" s="1239"/>
      <c r="K12" s="1239"/>
      <c r="L12" s="1239"/>
      <c r="M12" s="1239"/>
      <c r="N12" s="1239"/>
      <c r="O12" s="1239"/>
      <c r="P12" s="1239"/>
      <c r="Q12" s="1239"/>
      <c r="R12" s="1239"/>
      <c r="S12" s="1239"/>
      <c r="T12" s="1239"/>
      <c r="U12" s="1239"/>
      <c r="V12" s="1239"/>
      <c r="W12" s="1239"/>
      <c r="X12" s="1239"/>
      <c r="Y12" s="1239"/>
      <c r="Z12" s="1239"/>
      <c r="AA12" s="1239"/>
      <c r="AB12" s="1239"/>
      <c r="AC12" s="1239"/>
      <c r="AD12" s="1239"/>
      <c r="AE12" s="1239"/>
      <c r="AF12" s="1239"/>
      <c r="AG12" s="1239"/>
      <c r="AH12" s="1239"/>
      <c r="AI12" s="1239"/>
      <c r="AJ12" s="1239"/>
      <c r="AK12" s="1239"/>
      <c r="AL12" s="1239"/>
      <c r="AM12" s="1239"/>
      <c r="AN12" s="1239"/>
      <c r="AO12" s="1239"/>
      <c r="AP12" s="1239"/>
      <c r="AQ12" s="1239"/>
      <c r="AR12" s="1239"/>
      <c r="AS12" s="1239"/>
      <c r="AT12" s="1239"/>
      <c r="AU12" s="1239"/>
      <c r="AV12" s="1239"/>
      <c r="AW12" s="1239"/>
      <c r="AX12" s="1239"/>
      <c r="AY12" s="1239"/>
      <c r="AZ12" s="1239"/>
      <c r="BA12" s="1239"/>
      <c r="BB12" s="1239"/>
      <c r="BC12" s="1239"/>
      <c r="BD12" s="1239"/>
      <c r="BE12" s="1239"/>
      <c r="BF12" s="1239"/>
      <c r="BG12" s="1239"/>
      <c r="BH12" s="1239"/>
      <c r="BI12" s="1239"/>
      <c r="BJ12" s="1239"/>
      <c r="BK12" s="1239"/>
      <c r="BL12" s="1239"/>
      <c r="BM12" s="1239"/>
      <c r="BN12" s="1239"/>
      <c r="BO12" s="1239"/>
      <c r="BP12" s="1239"/>
      <c r="BQ12" s="1239"/>
      <c r="BR12" s="1239"/>
      <c r="BS12" s="1239"/>
      <c r="BT12" s="1239"/>
      <c r="BU12" s="1239"/>
      <c r="BV12" s="1239"/>
      <c r="BW12" s="1239"/>
      <c r="BX12" s="1239"/>
      <c r="BY12" s="1239"/>
      <c r="BZ12" s="1239"/>
      <c r="CA12" s="1239"/>
      <c r="CB12" s="1239"/>
      <c r="CC12" s="1239"/>
      <c r="CD12" s="1239"/>
      <c r="CE12" s="1239"/>
      <c r="CF12" s="1239"/>
      <c r="CG12" s="1239"/>
      <c r="CH12" s="1239"/>
      <c r="CI12" s="1239"/>
      <c r="CJ12" s="1239"/>
      <c r="CK12" s="1239"/>
      <c r="CL12" s="1239"/>
      <c r="CM12" s="1239"/>
      <c r="CN12" s="1239"/>
      <c r="CO12" s="1239"/>
      <c r="CP12" s="1239"/>
      <c r="CQ12" s="1239"/>
      <c r="CR12" s="1239"/>
      <c r="CS12" s="1239"/>
      <c r="CT12" s="1239"/>
      <c r="CU12" s="1239"/>
      <c r="CV12" s="1239"/>
      <c r="CW12" s="1239"/>
      <c r="CX12" s="1239"/>
      <c r="CY12" s="1239"/>
      <c r="CZ12" s="1239"/>
      <c r="DA12" s="1239"/>
      <c r="DB12" s="1239"/>
      <c r="DC12" s="1239"/>
      <c r="DD12" s="1239"/>
      <c r="DE12" s="1239"/>
      <c r="DF12" s="271"/>
      <c r="DG12" s="271"/>
      <c r="DH12" s="271"/>
      <c r="DI12" s="271"/>
      <c r="DJ12" s="271"/>
      <c r="DK12" s="271"/>
      <c r="DL12" s="271"/>
      <c r="DM12" s="271"/>
      <c r="DN12" s="271"/>
      <c r="DO12" s="271"/>
      <c r="DP12" s="271"/>
      <c r="DQ12" s="271"/>
      <c r="DR12" s="271"/>
      <c r="DS12" s="271"/>
      <c r="DT12" s="271"/>
      <c r="DU12" s="271"/>
      <c r="DV12" s="271"/>
      <c r="DW12" s="271"/>
      <c r="EM12" s="270" t="s">
        <v>595</v>
      </c>
    </row>
    <row r="13" spans="1:143" s="270" customFormat="1" x14ac:dyDescent="0.15">
      <c r="A13" s="1239"/>
      <c r="B13" s="1239"/>
      <c r="C13" s="1239"/>
      <c r="D13" s="1239"/>
      <c r="E13" s="1239"/>
      <c r="F13" s="1239"/>
      <c r="G13" s="1239"/>
      <c r="H13" s="1239"/>
      <c r="I13" s="1239"/>
      <c r="J13" s="1239"/>
      <c r="K13" s="1239"/>
      <c r="L13" s="1239"/>
      <c r="M13" s="1239"/>
      <c r="N13" s="1239"/>
      <c r="O13" s="1239"/>
      <c r="P13" s="1239"/>
      <c r="Q13" s="1239"/>
      <c r="R13" s="1239"/>
      <c r="S13" s="1239"/>
      <c r="T13" s="1239"/>
      <c r="U13" s="1239"/>
      <c r="V13" s="1239"/>
      <c r="W13" s="1239"/>
      <c r="X13" s="1239"/>
      <c r="Y13" s="1239"/>
      <c r="Z13" s="1239"/>
      <c r="AA13" s="1239"/>
      <c r="AB13" s="1239"/>
      <c r="AC13" s="1239"/>
      <c r="AD13" s="1239"/>
      <c r="AE13" s="1239"/>
      <c r="AF13" s="1239"/>
      <c r="AG13" s="1239"/>
      <c r="AH13" s="1239"/>
      <c r="AI13" s="1239"/>
      <c r="AJ13" s="1239"/>
      <c r="AK13" s="1239"/>
      <c r="AL13" s="1239"/>
      <c r="AM13" s="1239"/>
      <c r="AN13" s="1239"/>
      <c r="AO13" s="1239"/>
      <c r="AP13" s="1239"/>
      <c r="AQ13" s="1239"/>
      <c r="AR13" s="1239"/>
      <c r="AS13" s="1239"/>
      <c r="AT13" s="1239"/>
      <c r="AU13" s="1239"/>
      <c r="AV13" s="1239"/>
      <c r="AW13" s="1239"/>
      <c r="AX13" s="1239"/>
      <c r="AY13" s="1239"/>
      <c r="AZ13" s="1239"/>
      <c r="BA13" s="1239"/>
      <c r="BB13" s="1239"/>
      <c r="BC13" s="1239"/>
      <c r="BD13" s="1239"/>
      <c r="BE13" s="1239"/>
      <c r="BF13" s="1239"/>
      <c r="BG13" s="1239"/>
      <c r="BH13" s="1239"/>
      <c r="BI13" s="1239"/>
      <c r="BJ13" s="1239"/>
      <c r="BK13" s="1239"/>
      <c r="BL13" s="1239"/>
      <c r="BM13" s="1239"/>
      <c r="BN13" s="1239"/>
      <c r="BO13" s="1239"/>
      <c r="BP13" s="1239"/>
      <c r="BQ13" s="1239"/>
      <c r="BR13" s="1239"/>
      <c r="BS13" s="1239"/>
      <c r="BT13" s="1239"/>
      <c r="BU13" s="1239"/>
      <c r="BV13" s="1239"/>
      <c r="BW13" s="1239"/>
      <c r="BX13" s="1239"/>
      <c r="BY13" s="1239"/>
      <c r="BZ13" s="1239"/>
      <c r="CA13" s="1239"/>
      <c r="CB13" s="1239"/>
      <c r="CC13" s="1239"/>
      <c r="CD13" s="1239"/>
      <c r="CE13" s="1239"/>
      <c r="CF13" s="1239"/>
      <c r="CG13" s="1239"/>
      <c r="CH13" s="1239"/>
      <c r="CI13" s="1239"/>
      <c r="CJ13" s="1239"/>
      <c r="CK13" s="1239"/>
      <c r="CL13" s="1239"/>
      <c r="CM13" s="1239"/>
      <c r="CN13" s="1239"/>
      <c r="CO13" s="1239"/>
      <c r="CP13" s="1239"/>
      <c r="CQ13" s="1239"/>
      <c r="CR13" s="1239"/>
      <c r="CS13" s="1239"/>
      <c r="CT13" s="1239"/>
      <c r="CU13" s="1239"/>
      <c r="CV13" s="1239"/>
      <c r="CW13" s="1239"/>
      <c r="CX13" s="1239"/>
      <c r="CY13" s="1239"/>
      <c r="CZ13" s="1239"/>
      <c r="DA13" s="1239"/>
      <c r="DB13" s="1239"/>
      <c r="DC13" s="1239"/>
      <c r="DD13" s="1239"/>
      <c r="DE13" s="1239"/>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39"/>
      <c r="B14" s="1239"/>
      <c r="C14" s="1239"/>
      <c r="D14" s="1239"/>
      <c r="E14" s="1239"/>
      <c r="F14" s="1239"/>
      <c r="G14" s="1239"/>
      <c r="H14" s="1239"/>
      <c r="I14" s="1239"/>
      <c r="J14" s="1239"/>
      <c r="K14" s="1239"/>
      <c r="L14" s="1239"/>
      <c r="M14" s="1239"/>
      <c r="N14" s="1239"/>
      <c r="O14" s="1239"/>
      <c r="P14" s="1239"/>
      <c r="Q14" s="1239"/>
      <c r="R14" s="1239"/>
      <c r="S14" s="1239"/>
      <c r="T14" s="1239"/>
      <c r="U14" s="1239"/>
      <c r="V14" s="1239"/>
      <c r="W14" s="1239"/>
      <c r="X14" s="1239"/>
      <c r="Y14" s="1239"/>
      <c r="Z14" s="1239"/>
      <c r="AA14" s="1239"/>
      <c r="AB14" s="1239"/>
      <c r="AC14" s="1239"/>
      <c r="AD14" s="1239"/>
      <c r="AE14" s="1239"/>
      <c r="AF14" s="1239"/>
      <c r="AG14" s="1239"/>
      <c r="AH14" s="1239"/>
      <c r="AI14" s="1239"/>
      <c r="AJ14" s="1239"/>
      <c r="AK14" s="1239"/>
      <c r="AL14" s="1239"/>
      <c r="AM14" s="1239"/>
      <c r="AN14" s="1239"/>
      <c r="AO14" s="1239"/>
      <c r="AP14" s="1239"/>
      <c r="AQ14" s="1239"/>
      <c r="AR14" s="1239"/>
      <c r="AS14" s="1239"/>
      <c r="AT14" s="1239"/>
      <c r="AU14" s="1239"/>
      <c r="AV14" s="1239"/>
      <c r="AW14" s="1239"/>
      <c r="AX14" s="1239"/>
      <c r="AY14" s="1239"/>
      <c r="AZ14" s="1239"/>
      <c r="BA14" s="1239"/>
      <c r="BB14" s="1239"/>
      <c r="BC14" s="1239"/>
      <c r="BD14" s="1239"/>
      <c r="BE14" s="1239"/>
      <c r="BF14" s="1239"/>
      <c r="BG14" s="1239"/>
      <c r="BH14" s="1239"/>
      <c r="BI14" s="1239"/>
      <c r="BJ14" s="1239"/>
      <c r="BK14" s="1239"/>
      <c r="BL14" s="1239"/>
      <c r="BM14" s="1239"/>
      <c r="BN14" s="1239"/>
      <c r="BO14" s="1239"/>
      <c r="BP14" s="1239"/>
      <c r="BQ14" s="1239"/>
      <c r="BR14" s="1239"/>
      <c r="BS14" s="1239"/>
      <c r="BT14" s="1239"/>
      <c r="BU14" s="1239"/>
      <c r="BV14" s="1239"/>
      <c r="BW14" s="1239"/>
      <c r="BX14" s="1239"/>
      <c r="BY14" s="1239"/>
      <c r="BZ14" s="1239"/>
      <c r="CA14" s="1239"/>
      <c r="CB14" s="1239"/>
      <c r="CC14" s="1239"/>
      <c r="CD14" s="1239"/>
      <c r="CE14" s="1239"/>
      <c r="CF14" s="1239"/>
      <c r="CG14" s="1239"/>
      <c r="CH14" s="1239"/>
      <c r="CI14" s="1239"/>
      <c r="CJ14" s="1239"/>
      <c r="CK14" s="1239"/>
      <c r="CL14" s="1239"/>
      <c r="CM14" s="1239"/>
      <c r="CN14" s="1239"/>
      <c r="CO14" s="1239"/>
      <c r="CP14" s="1239"/>
      <c r="CQ14" s="1239"/>
      <c r="CR14" s="1239"/>
      <c r="CS14" s="1239"/>
      <c r="CT14" s="1239"/>
      <c r="CU14" s="1239"/>
      <c r="CV14" s="1239"/>
      <c r="CW14" s="1239"/>
      <c r="CX14" s="1239"/>
      <c r="CY14" s="1239"/>
      <c r="CZ14" s="1239"/>
      <c r="DA14" s="1239"/>
      <c r="DB14" s="1239"/>
      <c r="DC14" s="1239"/>
      <c r="DD14" s="1239"/>
      <c r="DE14" s="1239"/>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8"/>
      <c r="B15" s="1239"/>
      <c r="C15" s="1239"/>
      <c r="D15" s="1239"/>
      <c r="E15" s="1239"/>
      <c r="F15" s="1239"/>
      <c r="G15" s="1239"/>
      <c r="H15" s="1239"/>
      <c r="I15" s="1239"/>
      <c r="J15" s="1239"/>
      <c r="K15" s="1239"/>
      <c r="L15" s="1239"/>
      <c r="M15" s="1239"/>
      <c r="N15" s="1239"/>
      <c r="O15" s="1239"/>
      <c r="P15" s="1239"/>
      <c r="Q15" s="1239"/>
      <c r="R15" s="1239"/>
      <c r="S15" s="1239"/>
      <c r="T15" s="1239"/>
      <c r="U15" s="1239"/>
      <c r="V15" s="1239"/>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R15" s="1239"/>
      <c r="AS15" s="1239"/>
      <c r="AT15" s="1239"/>
      <c r="AU15" s="1239"/>
      <c r="AV15" s="1239"/>
      <c r="AW15" s="1239"/>
      <c r="AX15" s="1239"/>
      <c r="AY15" s="1239"/>
      <c r="AZ15" s="1239"/>
      <c r="BA15" s="1239"/>
      <c r="BB15" s="1239"/>
      <c r="BC15" s="1239"/>
      <c r="BD15" s="1239"/>
      <c r="BE15" s="1239"/>
      <c r="BF15" s="1239"/>
      <c r="BG15" s="1239"/>
      <c r="BH15" s="1239"/>
      <c r="BI15" s="1239"/>
      <c r="BJ15" s="1239"/>
      <c r="BK15" s="1239"/>
      <c r="BL15" s="1239"/>
      <c r="BM15" s="1239"/>
      <c r="BN15" s="1239"/>
      <c r="BO15" s="1239"/>
      <c r="BP15" s="1239"/>
      <c r="BQ15" s="1239"/>
      <c r="BR15" s="1239"/>
      <c r="BS15" s="1239"/>
      <c r="BT15" s="1239"/>
      <c r="BU15" s="1239"/>
      <c r="BV15" s="1239"/>
      <c r="BW15" s="1239"/>
      <c r="BX15" s="1239"/>
      <c r="BY15" s="1239"/>
      <c r="BZ15" s="1239"/>
      <c r="CA15" s="1239"/>
      <c r="CB15" s="1239"/>
      <c r="CC15" s="1239"/>
      <c r="CD15" s="1239"/>
      <c r="CE15" s="1239"/>
      <c r="CF15" s="1239"/>
      <c r="CG15" s="1239"/>
      <c r="CH15" s="1239"/>
      <c r="CI15" s="1239"/>
      <c r="CJ15" s="1239"/>
      <c r="CK15" s="1239"/>
      <c r="CL15" s="1239"/>
      <c r="CM15" s="1239"/>
      <c r="CN15" s="1239"/>
      <c r="CO15" s="1239"/>
      <c r="CP15" s="1239"/>
      <c r="CQ15" s="1239"/>
      <c r="CR15" s="1239"/>
      <c r="CS15" s="1239"/>
      <c r="CT15" s="1239"/>
      <c r="CU15" s="1239"/>
      <c r="CV15" s="1239"/>
      <c r="CW15" s="1239"/>
      <c r="CX15" s="1239"/>
      <c r="CY15" s="1239"/>
      <c r="CZ15" s="1239"/>
      <c r="DA15" s="1239"/>
      <c r="DB15" s="1239"/>
      <c r="DC15" s="1239"/>
      <c r="DD15" s="1239"/>
      <c r="DE15" s="1239"/>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8"/>
      <c r="B16" s="1239"/>
      <c r="C16" s="1239"/>
      <c r="D16" s="1239"/>
      <c r="E16" s="1239"/>
      <c r="F16" s="1239"/>
      <c r="G16" s="1239"/>
      <c r="H16" s="1239"/>
      <c r="I16" s="1239"/>
      <c r="J16" s="1239"/>
      <c r="K16" s="1239"/>
      <c r="L16" s="1239"/>
      <c r="M16" s="1239"/>
      <c r="N16" s="1239"/>
      <c r="O16" s="1239"/>
      <c r="P16" s="1239"/>
      <c r="Q16" s="1239"/>
      <c r="R16" s="1239"/>
      <c r="S16" s="1239"/>
      <c r="T16" s="1239"/>
      <c r="U16" s="1239"/>
      <c r="V16" s="1239"/>
      <c r="W16" s="1239"/>
      <c r="X16" s="1239"/>
      <c r="Y16" s="1239"/>
      <c r="Z16" s="1239"/>
      <c r="AA16" s="1239"/>
      <c r="AB16" s="1239"/>
      <c r="AC16" s="1239"/>
      <c r="AD16" s="1239"/>
      <c r="AE16" s="1239"/>
      <c r="AF16" s="1239"/>
      <c r="AG16" s="1239"/>
      <c r="AH16" s="1239"/>
      <c r="AI16" s="1239"/>
      <c r="AJ16" s="1239"/>
      <c r="AK16" s="1239"/>
      <c r="AL16" s="1239"/>
      <c r="AM16" s="1239"/>
      <c r="AN16" s="1239"/>
      <c r="AO16" s="1239"/>
      <c r="AP16" s="1239"/>
      <c r="AQ16" s="1239"/>
      <c r="AR16" s="1239"/>
      <c r="AS16" s="1239"/>
      <c r="AT16" s="1239"/>
      <c r="AU16" s="1239"/>
      <c r="AV16" s="1239"/>
      <c r="AW16" s="1239"/>
      <c r="AX16" s="1239"/>
      <c r="AY16" s="1239"/>
      <c r="AZ16" s="1239"/>
      <c r="BA16" s="1239"/>
      <c r="BB16" s="1239"/>
      <c r="BC16" s="1239"/>
      <c r="BD16" s="1239"/>
      <c r="BE16" s="1239"/>
      <c r="BF16" s="1239"/>
      <c r="BG16" s="1239"/>
      <c r="BH16" s="1239"/>
      <c r="BI16" s="1239"/>
      <c r="BJ16" s="1239"/>
      <c r="BK16" s="1239"/>
      <c r="BL16" s="1239"/>
      <c r="BM16" s="1239"/>
      <c r="BN16" s="1239"/>
      <c r="BO16" s="1239"/>
      <c r="BP16" s="1239"/>
      <c r="BQ16" s="1239"/>
      <c r="BR16" s="1239"/>
      <c r="BS16" s="1239"/>
      <c r="BT16" s="1239"/>
      <c r="BU16" s="1239"/>
      <c r="BV16" s="1239"/>
      <c r="BW16" s="1239"/>
      <c r="BX16" s="1239"/>
      <c r="BY16" s="1239"/>
      <c r="BZ16" s="1239"/>
      <c r="CA16" s="1239"/>
      <c r="CB16" s="1239"/>
      <c r="CC16" s="1239"/>
      <c r="CD16" s="1239"/>
      <c r="CE16" s="1239"/>
      <c r="CF16" s="1239"/>
      <c r="CG16" s="1239"/>
      <c r="CH16" s="1239"/>
      <c r="CI16" s="1239"/>
      <c r="CJ16" s="1239"/>
      <c r="CK16" s="1239"/>
      <c r="CL16" s="1239"/>
      <c r="CM16" s="1239"/>
      <c r="CN16" s="1239"/>
      <c r="CO16" s="1239"/>
      <c r="CP16" s="1239"/>
      <c r="CQ16" s="1239"/>
      <c r="CR16" s="1239"/>
      <c r="CS16" s="1239"/>
      <c r="CT16" s="1239"/>
      <c r="CU16" s="1239"/>
      <c r="CV16" s="1239"/>
      <c r="CW16" s="1239"/>
      <c r="CX16" s="1239"/>
      <c r="CY16" s="1239"/>
      <c r="CZ16" s="1239"/>
      <c r="DA16" s="1239"/>
      <c r="DB16" s="1239"/>
      <c r="DC16" s="1239"/>
      <c r="DD16" s="1239"/>
      <c r="DE16" s="1239"/>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8"/>
      <c r="B17" s="1239"/>
      <c r="C17" s="1239"/>
      <c r="D17" s="1239"/>
      <c r="E17" s="1239"/>
      <c r="F17" s="1239"/>
      <c r="G17" s="1239"/>
      <c r="H17" s="1239"/>
      <c r="I17" s="1239"/>
      <c r="J17" s="1239"/>
      <c r="K17" s="1239"/>
      <c r="L17" s="1239"/>
      <c r="M17" s="1239"/>
      <c r="N17" s="1239"/>
      <c r="O17" s="1239"/>
      <c r="P17" s="1239"/>
      <c r="Q17" s="1239"/>
      <c r="R17" s="1239"/>
      <c r="S17" s="1239"/>
      <c r="T17" s="1239"/>
      <c r="U17" s="1239"/>
      <c r="V17" s="1239"/>
      <c r="W17" s="1239"/>
      <c r="X17" s="1239"/>
      <c r="Y17" s="1239"/>
      <c r="Z17" s="1239"/>
      <c r="AA17" s="1239"/>
      <c r="AB17" s="1239"/>
      <c r="AC17" s="1239"/>
      <c r="AD17" s="1239"/>
      <c r="AE17" s="1239"/>
      <c r="AF17" s="1239"/>
      <c r="AG17" s="1239"/>
      <c r="AH17" s="1239"/>
      <c r="AI17" s="1239"/>
      <c r="AJ17" s="1239"/>
      <c r="AK17" s="1239"/>
      <c r="AL17" s="1239"/>
      <c r="AM17" s="1239"/>
      <c r="AN17" s="1239"/>
      <c r="AO17" s="1239"/>
      <c r="AP17" s="1239"/>
      <c r="AQ17" s="1239"/>
      <c r="AR17" s="1239"/>
      <c r="AS17" s="1239"/>
      <c r="AT17" s="1239"/>
      <c r="AU17" s="1239"/>
      <c r="AV17" s="1239"/>
      <c r="AW17" s="1239"/>
      <c r="AX17" s="1239"/>
      <c r="AY17" s="1239"/>
      <c r="AZ17" s="1239"/>
      <c r="BA17" s="1239"/>
      <c r="BB17" s="1239"/>
      <c r="BC17" s="1239"/>
      <c r="BD17" s="1239"/>
      <c r="BE17" s="1239"/>
      <c r="BF17" s="1239"/>
      <c r="BG17" s="1239"/>
      <c r="BH17" s="1239"/>
      <c r="BI17" s="1239"/>
      <c r="BJ17" s="1239"/>
      <c r="BK17" s="1239"/>
      <c r="BL17" s="1239"/>
      <c r="BM17" s="1239"/>
      <c r="BN17" s="1239"/>
      <c r="BO17" s="1239"/>
      <c r="BP17" s="1239"/>
      <c r="BQ17" s="1239"/>
      <c r="BR17" s="1239"/>
      <c r="BS17" s="1239"/>
      <c r="BT17" s="1239"/>
      <c r="BU17" s="1239"/>
      <c r="BV17" s="1239"/>
      <c r="BW17" s="1239"/>
      <c r="BX17" s="1239"/>
      <c r="BY17" s="1239"/>
      <c r="BZ17" s="1239"/>
      <c r="CA17" s="1239"/>
      <c r="CB17" s="1239"/>
      <c r="CC17" s="1239"/>
      <c r="CD17" s="1239"/>
      <c r="CE17" s="1239"/>
      <c r="CF17" s="1239"/>
      <c r="CG17" s="1239"/>
      <c r="CH17" s="1239"/>
      <c r="CI17" s="1239"/>
      <c r="CJ17" s="1239"/>
      <c r="CK17" s="1239"/>
      <c r="CL17" s="1239"/>
      <c r="CM17" s="1239"/>
      <c r="CN17" s="1239"/>
      <c r="CO17" s="1239"/>
      <c r="CP17" s="1239"/>
      <c r="CQ17" s="1239"/>
      <c r="CR17" s="1239"/>
      <c r="CS17" s="1239"/>
      <c r="CT17" s="1239"/>
      <c r="CU17" s="1239"/>
      <c r="CV17" s="1239"/>
      <c r="CW17" s="1239"/>
      <c r="CX17" s="1239"/>
      <c r="CY17" s="1239"/>
      <c r="CZ17" s="1239"/>
      <c r="DA17" s="1239"/>
      <c r="DB17" s="1239"/>
      <c r="DC17" s="1239"/>
      <c r="DD17" s="1239"/>
      <c r="DE17" s="1239"/>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8"/>
      <c r="B18" s="1239"/>
      <c r="C18" s="1239"/>
      <c r="D18" s="1239"/>
      <c r="E18" s="1239"/>
      <c r="F18" s="1239"/>
      <c r="G18" s="1239"/>
      <c r="H18" s="1239"/>
      <c r="I18" s="1239"/>
      <c r="J18" s="1239"/>
      <c r="K18" s="1239"/>
      <c r="L18" s="1239"/>
      <c r="M18" s="1239"/>
      <c r="N18" s="1239"/>
      <c r="O18" s="1239"/>
      <c r="P18" s="1239"/>
      <c r="Q18" s="1239"/>
      <c r="R18" s="1239"/>
      <c r="S18" s="1239"/>
      <c r="T18" s="1239"/>
      <c r="U18" s="1239"/>
      <c r="V18" s="1239"/>
      <c r="W18" s="1239"/>
      <c r="X18" s="1239"/>
      <c r="Y18" s="1239"/>
      <c r="Z18" s="1239"/>
      <c r="AA18" s="1239"/>
      <c r="AB18" s="1239"/>
      <c r="AC18" s="1239"/>
      <c r="AD18" s="1239"/>
      <c r="AE18" s="1239"/>
      <c r="AF18" s="1239"/>
      <c r="AG18" s="1239"/>
      <c r="AH18" s="1239"/>
      <c r="AI18" s="1239"/>
      <c r="AJ18" s="1239"/>
      <c r="AK18" s="1239"/>
      <c r="AL18" s="1239"/>
      <c r="AM18" s="1239"/>
      <c r="AN18" s="1239"/>
      <c r="AO18" s="1239"/>
      <c r="AP18" s="1239"/>
      <c r="AQ18" s="1239"/>
      <c r="AR18" s="1239"/>
      <c r="AS18" s="1239"/>
      <c r="AT18" s="1239"/>
      <c r="AU18" s="1239"/>
      <c r="AV18" s="1239"/>
      <c r="AW18" s="1239"/>
      <c r="AX18" s="1239"/>
      <c r="AY18" s="1239"/>
      <c r="AZ18" s="1239"/>
      <c r="BA18" s="1239"/>
      <c r="BB18" s="1239"/>
      <c r="BC18" s="1239"/>
      <c r="BD18" s="1239"/>
      <c r="BE18" s="1239"/>
      <c r="BF18" s="1239"/>
      <c r="BG18" s="1239"/>
      <c r="BH18" s="1239"/>
      <c r="BI18" s="1239"/>
      <c r="BJ18" s="1239"/>
      <c r="BK18" s="1239"/>
      <c r="BL18" s="1239"/>
      <c r="BM18" s="1239"/>
      <c r="BN18" s="1239"/>
      <c r="BO18" s="1239"/>
      <c r="BP18" s="1239"/>
      <c r="BQ18" s="1239"/>
      <c r="BR18" s="1239"/>
      <c r="BS18" s="1239"/>
      <c r="BT18" s="1239"/>
      <c r="BU18" s="1239"/>
      <c r="BV18" s="1239"/>
      <c r="BW18" s="1239"/>
      <c r="BX18" s="1239"/>
      <c r="BY18" s="1239"/>
      <c r="BZ18" s="1239"/>
      <c r="CA18" s="1239"/>
      <c r="CB18" s="1239"/>
      <c r="CC18" s="1239"/>
      <c r="CD18" s="1239"/>
      <c r="CE18" s="1239"/>
      <c r="CF18" s="1239"/>
      <c r="CG18" s="1239"/>
      <c r="CH18" s="1239"/>
      <c r="CI18" s="1239"/>
      <c r="CJ18" s="1239"/>
      <c r="CK18" s="1239"/>
      <c r="CL18" s="1239"/>
      <c r="CM18" s="1239"/>
      <c r="CN18" s="1239"/>
      <c r="CO18" s="1239"/>
      <c r="CP18" s="1239"/>
      <c r="CQ18" s="1239"/>
      <c r="CR18" s="1239"/>
      <c r="CS18" s="1239"/>
      <c r="CT18" s="1239"/>
      <c r="CU18" s="1239"/>
      <c r="CV18" s="1239"/>
      <c r="CW18" s="1239"/>
      <c r="CX18" s="1239"/>
      <c r="CY18" s="1239"/>
      <c r="CZ18" s="1239"/>
      <c r="DA18" s="1239"/>
      <c r="DB18" s="1239"/>
      <c r="DC18" s="1239"/>
      <c r="DD18" s="1239"/>
      <c r="DE18" s="1239"/>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8"/>
      <c r="DE19" s="1238"/>
    </row>
    <row r="20" spans="1:351" x14ac:dyDescent="0.15">
      <c r="DD20" s="1238"/>
      <c r="DE20" s="1238"/>
    </row>
    <row r="21" spans="1:351" ht="17.25" x14ac:dyDescent="0.15">
      <c r="B21" s="1240"/>
      <c r="C21" s="1241"/>
      <c r="D21" s="1241"/>
      <c r="E21" s="1241"/>
      <c r="F21" s="1241"/>
      <c r="G21" s="1241"/>
      <c r="H21" s="1241"/>
      <c r="I21" s="1241"/>
      <c r="J21" s="1241"/>
      <c r="K21" s="1241"/>
      <c r="L21" s="1241"/>
      <c r="M21" s="1241"/>
      <c r="N21" s="1242"/>
      <c r="O21" s="1241"/>
      <c r="P21" s="1241"/>
      <c r="Q21" s="1241"/>
      <c r="R21" s="1241"/>
      <c r="S21" s="1241"/>
      <c r="T21" s="1241"/>
      <c r="U21" s="1241"/>
      <c r="V21" s="1241"/>
      <c r="W21" s="1241"/>
      <c r="X21" s="1241"/>
      <c r="Y21" s="1241"/>
      <c r="Z21" s="1241"/>
      <c r="AA21" s="1241"/>
      <c r="AB21" s="1241"/>
      <c r="AC21" s="1241"/>
      <c r="AD21" s="1241"/>
      <c r="AE21" s="1241"/>
      <c r="AF21" s="1241"/>
      <c r="AG21" s="1241"/>
      <c r="AH21" s="1241"/>
      <c r="AI21" s="1241"/>
      <c r="AJ21" s="1241"/>
      <c r="AK21" s="1241"/>
      <c r="AL21" s="1241"/>
      <c r="AM21" s="1241"/>
      <c r="AN21" s="1241"/>
      <c r="AO21" s="1241"/>
      <c r="AP21" s="1241"/>
      <c r="AQ21" s="1241"/>
      <c r="AR21" s="1241"/>
      <c r="AS21" s="1241"/>
      <c r="AT21" s="1242"/>
      <c r="AU21" s="1241"/>
      <c r="AV21" s="1241"/>
      <c r="AW21" s="1241"/>
      <c r="AX21" s="1241"/>
      <c r="AY21" s="1241"/>
      <c r="AZ21" s="1241"/>
      <c r="BA21" s="1241"/>
      <c r="BB21" s="1241"/>
      <c r="BC21" s="1241"/>
      <c r="BD21" s="1241"/>
      <c r="BE21" s="1241"/>
      <c r="BF21" s="1242"/>
      <c r="BG21" s="1241"/>
      <c r="BH21" s="1241"/>
      <c r="BI21" s="1241"/>
      <c r="BJ21" s="1241"/>
      <c r="BK21" s="1241"/>
      <c r="BL21" s="1241"/>
      <c r="BM21" s="1241"/>
      <c r="BN21" s="1241"/>
      <c r="BO21" s="1241"/>
      <c r="BP21" s="1241"/>
      <c r="BQ21" s="1241"/>
      <c r="BR21" s="1242"/>
      <c r="BS21" s="1241"/>
      <c r="BT21" s="1241"/>
      <c r="BU21" s="1241"/>
      <c r="BV21" s="1241"/>
      <c r="BW21" s="1241"/>
      <c r="BX21" s="1241"/>
      <c r="BY21" s="1241"/>
      <c r="BZ21" s="1241"/>
      <c r="CA21" s="1241"/>
      <c r="CB21" s="1241"/>
      <c r="CC21" s="1241"/>
      <c r="CD21" s="1242"/>
      <c r="CE21" s="1241"/>
      <c r="CF21" s="1241"/>
      <c r="CG21" s="1241"/>
      <c r="CH21" s="1241"/>
      <c r="CI21" s="1241"/>
      <c r="CJ21" s="1241"/>
      <c r="CK21" s="1241"/>
      <c r="CL21" s="1241"/>
      <c r="CM21" s="1241"/>
      <c r="CN21" s="1241"/>
      <c r="CO21" s="1241"/>
      <c r="CP21" s="1242"/>
      <c r="CQ21" s="1241"/>
      <c r="CR21" s="1241"/>
      <c r="CS21" s="1241"/>
      <c r="CT21" s="1241"/>
      <c r="CU21" s="1241"/>
      <c r="CV21" s="1241"/>
      <c r="CW21" s="1241"/>
      <c r="CX21" s="1241"/>
      <c r="CY21" s="1241"/>
      <c r="CZ21" s="1241"/>
      <c r="DA21" s="1241"/>
      <c r="DB21" s="1242"/>
      <c r="DC21" s="1241"/>
      <c r="DD21" s="1243"/>
      <c r="DE21" s="1238"/>
      <c r="MM21" s="1244"/>
    </row>
    <row r="22" spans="1:351" ht="17.25" x14ac:dyDescent="0.15">
      <c r="B22" s="1245"/>
      <c r="MM22" s="1244"/>
    </row>
    <row r="23" spans="1:351" x14ac:dyDescent="0.15">
      <c r="B23" s="1245"/>
    </row>
    <row r="24" spans="1:351" x14ac:dyDescent="0.15">
      <c r="B24" s="1245"/>
    </row>
    <row r="25" spans="1:351" x14ac:dyDescent="0.15">
      <c r="B25" s="1245"/>
    </row>
    <row r="26" spans="1:351" x14ac:dyDescent="0.15">
      <c r="B26" s="1245"/>
    </row>
    <row r="27" spans="1:351" x14ac:dyDescent="0.15">
      <c r="B27" s="1245"/>
    </row>
    <row r="28" spans="1:351" x14ac:dyDescent="0.15">
      <c r="B28" s="1245"/>
    </row>
    <row r="29" spans="1:351" x14ac:dyDescent="0.15">
      <c r="B29" s="1245"/>
    </row>
    <row r="30" spans="1:351" x14ac:dyDescent="0.15">
      <c r="B30" s="1245"/>
    </row>
    <row r="31" spans="1:351" x14ac:dyDescent="0.15">
      <c r="B31" s="1245"/>
    </row>
    <row r="32" spans="1:351" x14ac:dyDescent="0.15">
      <c r="B32" s="1245"/>
    </row>
    <row r="33" spans="2:109" x14ac:dyDescent="0.15">
      <c r="B33" s="1245"/>
    </row>
    <row r="34" spans="2:109" x14ac:dyDescent="0.15">
      <c r="B34" s="1245"/>
    </row>
    <row r="35" spans="2:109" x14ac:dyDescent="0.15">
      <c r="B35" s="1245"/>
    </row>
    <row r="36" spans="2:109" x14ac:dyDescent="0.15">
      <c r="B36" s="1245"/>
    </row>
    <row r="37" spans="2:109" x14ac:dyDescent="0.15">
      <c r="B37" s="1245"/>
    </row>
    <row r="38" spans="2:109" x14ac:dyDescent="0.15">
      <c r="B38" s="1245"/>
    </row>
    <row r="39" spans="2:109" x14ac:dyDescent="0.15">
      <c r="B39" s="1247"/>
      <c r="C39" s="1248"/>
      <c r="D39" s="1248"/>
      <c r="E39" s="1248"/>
      <c r="F39" s="1248"/>
      <c r="G39" s="1248"/>
      <c r="H39" s="1248"/>
      <c r="I39" s="1248"/>
      <c r="J39" s="1248"/>
      <c r="K39" s="1248"/>
      <c r="L39" s="1248"/>
      <c r="M39" s="1248"/>
      <c r="N39" s="1248"/>
      <c r="O39" s="1248"/>
      <c r="P39" s="1248"/>
      <c r="Q39" s="1248"/>
      <c r="R39" s="1248"/>
      <c r="S39" s="1248"/>
      <c r="T39" s="1248"/>
      <c r="U39" s="1248"/>
      <c r="V39" s="1248"/>
      <c r="W39" s="1248"/>
      <c r="X39" s="1248"/>
      <c r="Y39" s="1248"/>
      <c r="Z39" s="1248"/>
      <c r="AA39" s="1248"/>
      <c r="AB39" s="1248"/>
      <c r="AC39" s="1248"/>
      <c r="AD39" s="1248"/>
      <c r="AE39" s="1248"/>
      <c r="AF39" s="1248"/>
      <c r="AG39" s="1248"/>
      <c r="AH39" s="1248"/>
      <c r="AI39" s="1248"/>
      <c r="AJ39" s="1248"/>
      <c r="AK39" s="1248"/>
      <c r="AL39" s="1248"/>
      <c r="AM39" s="1248"/>
      <c r="AN39" s="1248"/>
      <c r="AO39" s="1248"/>
      <c r="AP39" s="1248"/>
      <c r="AQ39" s="1248"/>
      <c r="AR39" s="1248"/>
      <c r="AS39" s="1248"/>
      <c r="AT39" s="1248"/>
      <c r="AU39" s="1248"/>
      <c r="AV39" s="1248"/>
      <c r="AW39" s="1248"/>
      <c r="AX39" s="1248"/>
      <c r="AY39" s="1248"/>
      <c r="AZ39" s="1248"/>
      <c r="BA39" s="1248"/>
      <c r="BB39" s="1248"/>
      <c r="BC39" s="1248"/>
      <c r="BD39" s="1248"/>
      <c r="BE39" s="1248"/>
      <c r="BF39" s="1248"/>
      <c r="BG39" s="1248"/>
      <c r="BH39" s="1248"/>
      <c r="BI39" s="1248"/>
      <c r="BJ39" s="1248"/>
      <c r="BK39" s="1248"/>
      <c r="BL39" s="1248"/>
      <c r="BM39" s="1248"/>
      <c r="BN39" s="1248"/>
      <c r="BO39" s="1248"/>
      <c r="BP39" s="1248"/>
      <c r="BQ39" s="1248"/>
      <c r="BR39" s="1248"/>
      <c r="BS39" s="1248"/>
      <c r="BT39" s="1248"/>
      <c r="BU39" s="1248"/>
      <c r="BV39" s="1248"/>
      <c r="BW39" s="1248"/>
      <c r="BX39" s="1248"/>
      <c r="BY39" s="1248"/>
      <c r="BZ39" s="1248"/>
      <c r="CA39" s="1248"/>
      <c r="CB39" s="1248"/>
      <c r="CC39" s="1248"/>
      <c r="CD39" s="1248"/>
      <c r="CE39" s="1248"/>
      <c r="CF39" s="1248"/>
      <c r="CG39" s="1248"/>
      <c r="CH39" s="1248"/>
      <c r="CI39" s="1248"/>
      <c r="CJ39" s="1248"/>
      <c r="CK39" s="1248"/>
      <c r="CL39" s="1248"/>
      <c r="CM39" s="1248"/>
      <c r="CN39" s="1248"/>
      <c r="CO39" s="1248"/>
      <c r="CP39" s="1248"/>
      <c r="CQ39" s="1248"/>
      <c r="CR39" s="1248"/>
      <c r="CS39" s="1248"/>
      <c r="CT39" s="1248"/>
      <c r="CU39" s="1248"/>
      <c r="CV39" s="1248"/>
      <c r="CW39" s="1248"/>
      <c r="CX39" s="1248"/>
      <c r="CY39" s="1248"/>
      <c r="CZ39" s="1248"/>
      <c r="DA39" s="1248"/>
      <c r="DB39" s="1248"/>
      <c r="DC39" s="1248"/>
      <c r="DD39" s="1249"/>
    </row>
    <row r="40" spans="2:109" x14ac:dyDescent="0.15">
      <c r="B40" s="1250"/>
      <c r="DD40" s="1250"/>
      <c r="DE40" s="1238"/>
    </row>
    <row r="41" spans="2:109" ht="17.25" x14ac:dyDescent="0.15">
      <c r="B41" s="1251" t="s">
        <v>596</v>
      </c>
      <c r="C41" s="1241"/>
      <c r="D41" s="1241"/>
      <c r="E41" s="1241"/>
      <c r="F41" s="1241"/>
      <c r="G41" s="1241"/>
      <c r="H41" s="1241"/>
      <c r="I41" s="1241"/>
      <c r="J41" s="1241"/>
      <c r="K41" s="1241"/>
      <c r="L41" s="1241"/>
      <c r="M41" s="1241"/>
      <c r="N41" s="1241"/>
      <c r="O41" s="1241"/>
      <c r="P41" s="1241"/>
      <c r="Q41" s="1241"/>
      <c r="R41" s="1241"/>
      <c r="S41" s="1241"/>
      <c r="T41" s="1241"/>
      <c r="U41" s="1241"/>
      <c r="V41" s="1241"/>
      <c r="W41" s="1241"/>
      <c r="X41" s="1241"/>
      <c r="Y41" s="1241"/>
      <c r="Z41" s="1241"/>
      <c r="AA41" s="1241"/>
      <c r="AB41" s="1241"/>
      <c r="AC41" s="1241"/>
      <c r="AD41" s="1241"/>
      <c r="AE41" s="1241"/>
      <c r="AF41" s="1241"/>
      <c r="AG41" s="1241"/>
      <c r="AH41" s="1241"/>
      <c r="AI41" s="1241"/>
      <c r="AJ41" s="1241"/>
      <c r="AK41" s="1241"/>
      <c r="AL41" s="1241"/>
      <c r="AM41" s="1241"/>
      <c r="AN41" s="1241"/>
      <c r="AO41" s="1241"/>
      <c r="AP41" s="1241"/>
      <c r="AQ41" s="1241"/>
      <c r="AR41" s="1241"/>
      <c r="AS41" s="1241"/>
      <c r="AT41" s="1241"/>
      <c r="AU41" s="1241"/>
      <c r="AV41" s="1241"/>
      <c r="AW41" s="1241"/>
      <c r="AX41" s="1241"/>
      <c r="AY41" s="1241"/>
      <c r="AZ41" s="1241"/>
      <c r="BA41" s="1241"/>
      <c r="BB41" s="1241"/>
      <c r="BC41" s="1241"/>
      <c r="BD41" s="1241"/>
      <c r="BE41" s="1241"/>
      <c r="BF41" s="1241"/>
      <c r="BG41" s="1241"/>
      <c r="BH41" s="1241"/>
      <c r="BI41" s="1241"/>
      <c r="BJ41" s="1241"/>
      <c r="BK41" s="1241"/>
      <c r="BL41" s="1241"/>
      <c r="BM41" s="1241"/>
      <c r="BN41" s="1241"/>
      <c r="BO41" s="1241"/>
      <c r="BP41" s="1241"/>
      <c r="BQ41" s="1241"/>
      <c r="BR41" s="1241"/>
      <c r="BS41" s="1241"/>
      <c r="BT41" s="1241"/>
      <c r="BU41" s="1241"/>
      <c r="BV41" s="1241"/>
      <c r="BW41" s="1241"/>
      <c r="BX41" s="1241"/>
      <c r="BY41" s="1241"/>
      <c r="BZ41" s="1241"/>
      <c r="CA41" s="1241"/>
      <c r="CB41" s="1241"/>
      <c r="CC41" s="1241"/>
      <c r="CD41" s="1241"/>
      <c r="CE41" s="1241"/>
      <c r="CF41" s="1241"/>
      <c r="CG41" s="1241"/>
      <c r="CH41" s="1241"/>
      <c r="CI41" s="1241"/>
      <c r="CJ41" s="1241"/>
      <c r="CK41" s="1241"/>
      <c r="CL41" s="1241"/>
      <c r="CM41" s="1241"/>
      <c r="CN41" s="1241"/>
      <c r="CO41" s="1241"/>
      <c r="CP41" s="1241"/>
      <c r="CQ41" s="1241"/>
      <c r="CR41" s="1241"/>
      <c r="CS41" s="1241"/>
      <c r="CT41" s="1241"/>
      <c r="CU41" s="1241"/>
      <c r="CV41" s="1241"/>
      <c r="CW41" s="1241"/>
      <c r="CX41" s="1241"/>
      <c r="CY41" s="1241"/>
      <c r="CZ41" s="1241"/>
      <c r="DA41" s="1241"/>
      <c r="DB41" s="1241"/>
      <c r="DC41" s="1241"/>
      <c r="DD41" s="1243"/>
    </row>
    <row r="42" spans="2:109" x14ac:dyDescent="0.15">
      <c r="B42" s="1245"/>
      <c r="G42" s="1252"/>
      <c r="I42" s="1253"/>
      <c r="J42" s="1253"/>
      <c r="K42" s="1253"/>
      <c r="AM42" s="1252"/>
      <c r="AN42" s="1252" t="s">
        <v>597</v>
      </c>
      <c r="AP42" s="1253"/>
      <c r="AQ42" s="1253"/>
      <c r="AR42" s="1253"/>
      <c r="AY42" s="1252"/>
      <c r="BA42" s="1253"/>
      <c r="BB42" s="1253"/>
      <c r="BC42" s="1253"/>
      <c r="BK42" s="1252"/>
      <c r="BM42" s="1253"/>
      <c r="BN42" s="1253"/>
      <c r="BO42" s="1253"/>
      <c r="BW42" s="1252"/>
      <c r="BY42" s="1253"/>
      <c r="BZ42" s="1253"/>
      <c r="CA42" s="1253"/>
      <c r="CI42" s="1252"/>
      <c r="CK42" s="1253"/>
      <c r="CL42" s="1253"/>
      <c r="CM42" s="1253"/>
      <c r="CU42" s="1252"/>
      <c r="CW42" s="1253"/>
      <c r="CX42" s="1253"/>
      <c r="CY42" s="1253"/>
    </row>
    <row r="43" spans="2:109" ht="13.5" customHeight="1" x14ac:dyDescent="0.15">
      <c r="B43" s="1245"/>
      <c r="AN43" s="1254" t="s">
        <v>598</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x14ac:dyDescent="0.15">
      <c r="B44" s="124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x14ac:dyDescent="0.15">
      <c r="B45" s="124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x14ac:dyDescent="0.15">
      <c r="B46" s="124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x14ac:dyDescent="0.15">
      <c r="B47" s="124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x14ac:dyDescent="0.15">
      <c r="B48" s="1245"/>
      <c r="H48" s="1263"/>
      <c r="I48" s="1263"/>
      <c r="J48" s="1263"/>
      <c r="AN48" s="1263"/>
      <c r="AO48" s="1263"/>
      <c r="AP48" s="1263"/>
      <c r="AZ48" s="1263"/>
      <c r="BA48" s="1263"/>
      <c r="BB48" s="1263"/>
      <c r="BL48" s="1263"/>
      <c r="BM48" s="1263"/>
      <c r="BN48" s="1263"/>
      <c r="BX48" s="1263"/>
      <c r="BY48" s="1263"/>
      <c r="BZ48" s="1263"/>
      <c r="CJ48" s="1263"/>
      <c r="CK48" s="1263"/>
      <c r="CL48" s="1263"/>
      <c r="CV48" s="1263"/>
      <c r="CW48" s="1263"/>
      <c r="CX48" s="1263"/>
    </row>
    <row r="49" spans="1:109" x14ac:dyDescent="0.15">
      <c r="B49" s="1245"/>
      <c r="AN49" s="1238" t="s">
        <v>599</v>
      </c>
    </row>
    <row r="50" spans="1:109" x14ac:dyDescent="0.15">
      <c r="B50" s="1245"/>
      <c r="G50" s="1264"/>
      <c r="H50" s="1264"/>
      <c r="I50" s="1264"/>
      <c r="J50" s="1264"/>
      <c r="K50" s="1265"/>
      <c r="L50" s="1265"/>
      <c r="M50" s="1266"/>
      <c r="N50" s="1266"/>
      <c r="AN50" s="1267"/>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9"/>
      <c r="BP50" s="1270" t="s">
        <v>552</v>
      </c>
      <c r="BQ50" s="1270"/>
      <c r="BR50" s="1270"/>
      <c r="BS50" s="1270"/>
      <c r="BT50" s="1270"/>
      <c r="BU50" s="1270"/>
      <c r="BV50" s="1270"/>
      <c r="BW50" s="1270"/>
      <c r="BX50" s="1270" t="s">
        <v>553</v>
      </c>
      <c r="BY50" s="1270"/>
      <c r="BZ50" s="1270"/>
      <c r="CA50" s="1270"/>
      <c r="CB50" s="1270"/>
      <c r="CC50" s="1270"/>
      <c r="CD50" s="1270"/>
      <c r="CE50" s="1270"/>
      <c r="CF50" s="1270" t="s">
        <v>554</v>
      </c>
      <c r="CG50" s="1270"/>
      <c r="CH50" s="1270"/>
      <c r="CI50" s="1270"/>
      <c r="CJ50" s="1270"/>
      <c r="CK50" s="1270"/>
      <c r="CL50" s="1270"/>
      <c r="CM50" s="1270"/>
      <c r="CN50" s="1270" t="s">
        <v>555</v>
      </c>
      <c r="CO50" s="1270"/>
      <c r="CP50" s="1270"/>
      <c r="CQ50" s="1270"/>
      <c r="CR50" s="1270"/>
      <c r="CS50" s="1270"/>
      <c r="CT50" s="1270"/>
      <c r="CU50" s="1270"/>
      <c r="CV50" s="1270" t="s">
        <v>556</v>
      </c>
      <c r="CW50" s="1270"/>
      <c r="CX50" s="1270"/>
      <c r="CY50" s="1270"/>
      <c r="CZ50" s="1270"/>
      <c r="DA50" s="1270"/>
      <c r="DB50" s="1270"/>
      <c r="DC50" s="1270"/>
    </row>
    <row r="51" spans="1:109" ht="13.5" customHeight="1" x14ac:dyDescent="0.15">
      <c r="B51" s="1245"/>
      <c r="G51" s="1271"/>
      <c r="H51" s="1271"/>
      <c r="I51" s="1272"/>
      <c r="J51" s="1272"/>
      <c r="K51" s="1273"/>
      <c r="L51" s="1273"/>
      <c r="M51" s="1273"/>
      <c r="N51" s="1273"/>
      <c r="AM51" s="1263"/>
      <c r="AN51" s="1274" t="s">
        <v>600</v>
      </c>
      <c r="AO51" s="1274"/>
      <c r="AP51" s="1274"/>
      <c r="AQ51" s="1274"/>
      <c r="AR51" s="1274"/>
      <c r="AS51" s="1274"/>
      <c r="AT51" s="1274"/>
      <c r="AU51" s="1274"/>
      <c r="AV51" s="1274"/>
      <c r="AW51" s="1274"/>
      <c r="AX51" s="1274"/>
      <c r="AY51" s="1274"/>
      <c r="AZ51" s="1274"/>
      <c r="BA51" s="1274"/>
      <c r="BB51" s="1274" t="s">
        <v>601</v>
      </c>
      <c r="BC51" s="1274"/>
      <c r="BD51" s="1274"/>
      <c r="BE51" s="1274"/>
      <c r="BF51" s="1274"/>
      <c r="BG51" s="1274"/>
      <c r="BH51" s="1274"/>
      <c r="BI51" s="1274"/>
      <c r="BJ51" s="1274"/>
      <c r="BK51" s="1274"/>
      <c r="BL51" s="1274"/>
      <c r="BM51" s="1274"/>
      <c r="BN51" s="1274"/>
      <c r="BO51" s="1274"/>
      <c r="BP51" s="1275"/>
      <c r="BQ51" s="1276"/>
      <c r="BR51" s="1276"/>
      <c r="BS51" s="1276"/>
      <c r="BT51" s="1276"/>
      <c r="BU51" s="1276"/>
      <c r="BV51" s="1276"/>
      <c r="BW51" s="1276"/>
      <c r="BX51" s="1275"/>
      <c r="BY51" s="1276"/>
      <c r="BZ51" s="1276"/>
      <c r="CA51" s="1276"/>
      <c r="CB51" s="1276"/>
      <c r="CC51" s="1276"/>
      <c r="CD51" s="1276"/>
      <c r="CE51" s="1276"/>
      <c r="CF51" s="1276">
        <v>114.1</v>
      </c>
      <c r="CG51" s="1276"/>
      <c r="CH51" s="1276"/>
      <c r="CI51" s="1276"/>
      <c r="CJ51" s="1276"/>
      <c r="CK51" s="1276"/>
      <c r="CL51" s="1276"/>
      <c r="CM51" s="1276"/>
      <c r="CN51" s="1276">
        <v>99.7</v>
      </c>
      <c r="CO51" s="1276"/>
      <c r="CP51" s="1276"/>
      <c r="CQ51" s="1276"/>
      <c r="CR51" s="1276"/>
      <c r="CS51" s="1276"/>
      <c r="CT51" s="1276"/>
      <c r="CU51" s="1276"/>
      <c r="CV51" s="1276">
        <v>106.3</v>
      </c>
      <c r="CW51" s="1276"/>
      <c r="CX51" s="1276"/>
      <c r="CY51" s="1276"/>
      <c r="CZ51" s="1276"/>
      <c r="DA51" s="1276"/>
      <c r="DB51" s="1276"/>
      <c r="DC51" s="1276"/>
    </row>
    <row r="52" spans="1:109" x14ac:dyDescent="0.15">
      <c r="B52" s="1245"/>
      <c r="G52" s="1271"/>
      <c r="H52" s="1271"/>
      <c r="I52" s="1272"/>
      <c r="J52" s="1272"/>
      <c r="K52" s="1273"/>
      <c r="L52" s="1273"/>
      <c r="M52" s="1273"/>
      <c r="N52" s="1273"/>
      <c r="AM52" s="1263"/>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1253"/>
      <c r="B53" s="1245"/>
      <c r="G53" s="1271"/>
      <c r="H53" s="1271"/>
      <c r="I53" s="1264"/>
      <c r="J53" s="1264"/>
      <c r="K53" s="1273"/>
      <c r="L53" s="1273"/>
      <c r="M53" s="1273"/>
      <c r="N53" s="1273"/>
      <c r="AM53" s="1263"/>
      <c r="AN53" s="1274"/>
      <c r="AO53" s="1274"/>
      <c r="AP53" s="1274"/>
      <c r="AQ53" s="1274"/>
      <c r="AR53" s="1274"/>
      <c r="AS53" s="1274"/>
      <c r="AT53" s="1274"/>
      <c r="AU53" s="1274"/>
      <c r="AV53" s="1274"/>
      <c r="AW53" s="1274"/>
      <c r="AX53" s="1274"/>
      <c r="AY53" s="1274"/>
      <c r="AZ53" s="1274"/>
      <c r="BA53" s="1274"/>
      <c r="BB53" s="1274" t="s">
        <v>602</v>
      </c>
      <c r="BC53" s="1274"/>
      <c r="BD53" s="1274"/>
      <c r="BE53" s="1274"/>
      <c r="BF53" s="1274"/>
      <c r="BG53" s="1274"/>
      <c r="BH53" s="1274"/>
      <c r="BI53" s="1274"/>
      <c r="BJ53" s="1274"/>
      <c r="BK53" s="1274"/>
      <c r="BL53" s="1274"/>
      <c r="BM53" s="1274"/>
      <c r="BN53" s="1274"/>
      <c r="BO53" s="1274"/>
      <c r="BP53" s="1275"/>
      <c r="BQ53" s="1276"/>
      <c r="BR53" s="1276"/>
      <c r="BS53" s="1276"/>
      <c r="BT53" s="1276"/>
      <c r="BU53" s="1276"/>
      <c r="BV53" s="1276"/>
      <c r="BW53" s="1276"/>
      <c r="BX53" s="1275"/>
      <c r="BY53" s="1276"/>
      <c r="BZ53" s="1276"/>
      <c r="CA53" s="1276"/>
      <c r="CB53" s="1276"/>
      <c r="CC53" s="1276"/>
      <c r="CD53" s="1276"/>
      <c r="CE53" s="1276"/>
      <c r="CF53" s="1276">
        <v>69.2</v>
      </c>
      <c r="CG53" s="1276"/>
      <c r="CH53" s="1276"/>
      <c r="CI53" s="1276"/>
      <c r="CJ53" s="1276"/>
      <c r="CK53" s="1276"/>
      <c r="CL53" s="1276"/>
      <c r="CM53" s="1276"/>
      <c r="CN53" s="1276">
        <v>70.099999999999994</v>
      </c>
      <c r="CO53" s="1276"/>
      <c r="CP53" s="1276"/>
      <c r="CQ53" s="1276"/>
      <c r="CR53" s="1276"/>
      <c r="CS53" s="1276"/>
      <c r="CT53" s="1276"/>
      <c r="CU53" s="1276"/>
      <c r="CV53" s="1276">
        <v>70.099999999999994</v>
      </c>
      <c r="CW53" s="1276"/>
      <c r="CX53" s="1276"/>
      <c r="CY53" s="1276"/>
      <c r="CZ53" s="1276"/>
      <c r="DA53" s="1276"/>
      <c r="DB53" s="1276"/>
      <c r="DC53" s="1276"/>
    </row>
    <row r="54" spans="1:109" x14ac:dyDescent="0.15">
      <c r="A54" s="1253"/>
      <c r="B54" s="1245"/>
      <c r="G54" s="1271"/>
      <c r="H54" s="1271"/>
      <c r="I54" s="1264"/>
      <c r="J54" s="1264"/>
      <c r="K54" s="1273"/>
      <c r="L54" s="1273"/>
      <c r="M54" s="1273"/>
      <c r="N54" s="1273"/>
      <c r="AM54" s="1263"/>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1253"/>
      <c r="B55" s="1245"/>
      <c r="G55" s="1264"/>
      <c r="H55" s="1264"/>
      <c r="I55" s="1264"/>
      <c r="J55" s="1264"/>
      <c r="K55" s="1273"/>
      <c r="L55" s="1273"/>
      <c r="M55" s="1273"/>
      <c r="N55" s="1273"/>
      <c r="AN55" s="1270" t="s">
        <v>603</v>
      </c>
      <c r="AO55" s="1270"/>
      <c r="AP55" s="1270"/>
      <c r="AQ55" s="1270"/>
      <c r="AR55" s="1270"/>
      <c r="AS55" s="1270"/>
      <c r="AT55" s="1270"/>
      <c r="AU55" s="1270"/>
      <c r="AV55" s="1270"/>
      <c r="AW55" s="1270"/>
      <c r="AX55" s="1270"/>
      <c r="AY55" s="1270"/>
      <c r="AZ55" s="1270"/>
      <c r="BA55" s="1270"/>
      <c r="BB55" s="1274" t="s">
        <v>601</v>
      </c>
      <c r="BC55" s="1274"/>
      <c r="BD55" s="1274"/>
      <c r="BE55" s="1274"/>
      <c r="BF55" s="1274"/>
      <c r="BG55" s="1274"/>
      <c r="BH55" s="1274"/>
      <c r="BI55" s="1274"/>
      <c r="BJ55" s="1274"/>
      <c r="BK55" s="1274"/>
      <c r="BL55" s="1274"/>
      <c r="BM55" s="1274"/>
      <c r="BN55" s="1274"/>
      <c r="BO55" s="1274"/>
      <c r="BP55" s="1275"/>
      <c r="BQ55" s="1276"/>
      <c r="BR55" s="1276"/>
      <c r="BS55" s="1276"/>
      <c r="BT55" s="1276"/>
      <c r="BU55" s="1276"/>
      <c r="BV55" s="1276"/>
      <c r="BW55" s="1276"/>
      <c r="BX55" s="1275"/>
      <c r="BY55" s="1276"/>
      <c r="BZ55" s="1276"/>
      <c r="CA55" s="1276"/>
      <c r="CB55" s="1276"/>
      <c r="CC55" s="1276"/>
      <c r="CD55" s="1276"/>
      <c r="CE55" s="1276"/>
      <c r="CF55" s="1276">
        <v>25.4</v>
      </c>
      <c r="CG55" s="1276"/>
      <c r="CH55" s="1276"/>
      <c r="CI55" s="1276"/>
      <c r="CJ55" s="1276"/>
      <c r="CK55" s="1276"/>
      <c r="CL55" s="1276"/>
      <c r="CM55" s="1276"/>
      <c r="CN55" s="1276">
        <v>16.600000000000001</v>
      </c>
      <c r="CO55" s="1276"/>
      <c r="CP55" s="1276"/>
      <c r="CQ55" s="1276"/>
      <c r="CR55" s="1276"/>
      <c r="CS55" s="1276"/>
      <c r="CT55" s="1276"/>
      <c r="CU55" s="1276"/>
      <c r="CV55" s="1276">
        <v>17.399999999999999</v>
      </c>
      <c r="CW55" s="1276"/>
      <c r="CX55" s="1276"/>
      <c r="CY55" s="1276"/>
      <c r="CZ55" s="1276"/>
      <c r="DA55" s="1276"/>
      <c r="DB55" s="1276"/>
      <c r="DC55" s="1276"/>
    </row>
    <row r="56" spans="1:109" x14ac:dyDescent="0.15">
      <c r="A56" s="1253"/>
      <c r="B56" s="1245"/>
      <c r="G56" s="1264"/>
      <c r="H56" s="1264"/>
      <c r="I56" s="1264"/>
      <c r="J56" s="1264"/>
      <c r="K56" s="1273"/>
      <c r="L56" s="1273"/>
      <c r="M56" s="1273"/>
      <c r="N56" s="1273"/>
      <c r="AN56" s="1270"/>
      <c r="AO56" s="1270"/>
      <c r="AP56" s="1270"/>
      <c r="AQ56" s="1270"/>
      <c r="AR56" s="1270"/>
      <c r="AS56" s="1270"/>
      <c r="AT56" s="1270"/>
      <c r="AU56" s="1270"/>
      <c r="AV56" s="1270"/>
      <c r="AW56" s="1270"/>
      <c r="AX56" s="1270"/>
      <c r="AY56" s="1270"/>
      <c r="AZ56" s="1270"/>
      <c r="BA56" s="1270"/>
      <c r="BB56" s="1274"/>
      <c r="BC56" s="1274"/>
      <c r="BD56" s="1274"/>
      <c r="BE56" s="1274"/>
      <c r="BF56" s="1274"/>
      <c r="BG56" s="1274"/>
      <c r="BH56" s="1274"/>
      <c r="BI56" s="1274"/>
      <c r="BJ56" s="1274"/>
      <c r="BK56" s="1274"/>
      <c r="BL56" s="1274"/>
      <c r="BM56" s="1274"/>
      <c r="BN56" s="1274"/>
      <c r="BO56" s="1274"/>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1253" customFormat="1" x14ac:dyDescent="0.15">
      <c r="B57" s="1277"/>
      <c r="G57" s="1264"/>
      <c r="H57" s="1264"/>
      <c r="I57" s="1278"/>
      <c r="J57" s="1278"/>
      <c r="K57" s="1273"/>
      <c r="L57" s="1273"/>
      <c r="M57" s="1273"/>
      <c r="N57" s="1273"/>
      <c r="AM57" s="1238"/>
      <c r="AN57" s="1270"/>
      <c r="AO57" s="1270"/>
      <c r="AP57" s="1270"/>
      <c r="AQ57" s="1270"/>
      <c r="AR57" s="1270"/>
      <c r="AS57" s="1270"/>
      <c r="AT57" s="1270"/>
      <c r="AU57" s="1270"/>
      <c r="AV57" s="1270"/>
      <c r="AW57" s="1270"/>
      <c r="AX57" s="1270"/>
      <c r="AY57" s="1270"/>
      <c r="AZ57" s="1270"/>
      <c r="BA57" s="1270"/>
      <c r="BB57" s="1274" t="s">
        <v>602</v>
      </c>
      <c r="BC57" s="1274"/>
      <c r="BD57" s="1274"/>
      <c r="BE57" s="1274"/>
      <c r="BF57" s="1274"/>
      <c r="BG57" s="1274"/>
      <c r="BH57" s="1274"/>
      <c r="BI57" s="1274"/>
      <c r="BJ57" s="1274"/>
      <c r="BK57" s="1274"/>
      <c r="BL57" s="1274"/>
      <c r="BM57" s="1274"/>
      <c r="BN57" s="1274"/>
      <c r="BO57" s="1274"/>
      <c r="BP57" s="1275"/>
      <c r="BQ57" s="1276"/>
      <c r="BR57" s="1276"/>
      <c r="BS57" s="1276"/>
      <c r="BT57" s="1276"/>
      <c r="BU57" s="1276"/>
      <c r="BV57" s="1276"/>
      <c r="BW57" s="1276"/>
      <c r="BX57" s="1275"/>
      <c r="BY57" s="1276"/>
      <c r="BZ57" s="1276"/>
      <c r="CA57" s="1276"/>
      <c r="CB57" s="1276"/>
      <c r="CC57" s="1276"/>
      <c r="CD57" s="1276"/>
      <c r="CE57" s="1276"/>
      <c r="CF57" s="1276">
        <v>52.6</v>
      </c>
      <c r="CG57" s="1276"/>
      <c r="CH57" s="1276"/>
      <c r="CI57" s="1276"/>
      <c r="CJ57" s="1276"/>
      <c r="CK57" s="1276"/>
      <c r="CL57" s="1276"/>
      <c r="CM57" s="1276"/>
      <c r="CN57" s="1276">
        <v>58.6</v>
      </c>
      <c r="CO57" s="1276"/>
      <c r="CP57" s="1276"/>
      <c r="CQ57" s="1276"/>
      <c r="CR57" s="1276"/>
      <c r="CS57" s="1276"/>
      <c r="CT57" s="1276"/>
      <c r="CU57" s="1276"/>
      <c r="CV57" s="1276">
        <v>57.9</v>
      </c>
      <c r="CW57" s="1276"/>
      <c r="CX57" s="1276"/>
      <c r="CY57" s="1276"/>
      <c r="CZ57" s="1276"/>
      <c r="DA57" s="1276"/>
      <c r="DB57" s="1276"/>
      <c r="DC57" s="1276"/>
      <c r="DD57" s="1279"/>
      <c r="DE57" s="1277"/>
    </row>
    <row r="58" spans="1:109" s="1253" customFormat="1" x14ac:dyDescent="0.15">
      <c r="A58" s="1238"/>
      <c r="B58" s="1277"/>
      <c r="G58" s="1264"/>
      <c r="H58" s="1264"/>
      <c r="I58" s="1278"/>
      <c r="J58" s="1278"/>
      <c r="K58" s="1273"/>
      <c r="L58" s="1273"/>
      <c r="M58" s="1273"/>
      <c r="N58" s="1273"/>
      <c r="AM58" s="1238"/>
      <c r="AN58" s="1270"/>
      <c r="AO58" s="1270"/>
      <c r="AP58" s="1270"/>
      <c r="AQ58" s="1270"/>
      <c r="AR58" s="1270"/>
      <c r="AS58" s="1270"/>
      <c r="AT58" s="1270"/>
      <c r="AU58" s="1270"/>
      <c r="AV58" s="1270"/>
      <c r="AW58" s="1270"/>
      <c r="AX58" s="1270"/>
      <c r="AY58" s="1270"/>
      <c r="AZ58" s="1270"/>
      <c r="BA58" s="1270"/>
      <c r="BB58" s="1274"/>
      <c r="BC58" s="1274"/>
      <c r="BD58" s="1274"/>
      <c r="BE58" s="1274"/>
      <c r="BF58" s="1274"/>
      <c r="BG58" s="1274"/>
      <c r="BH58" s="1274"/>
      <c r="BI58" s="1274"/>
      <c r="BJ58" s="1274"/>
      <c r="BK58" s="1274"/>
      <c r="BL58" s="1274"/>
      <c r="BM58" s="1274"/>
      <c r="BN58" s="1274"/>
      <c r="BO58" s="1274"/>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1279"/>
      <c r="DE58" s="1277"/>
    </row>
    <row r="59" spans="1:109" s="1253" customFormat="1" x14ac:dyDescent="0.15">
      <c r="A59" s="1238"/>
      <c r="B59" s="1277"/>
      <c r="K59" s="1280"/>
      <c r="L59" s="1280"/>
      <c r="M59" s="1280"/>
      <c r="N59" s="1280"/>
      <c r="AQ59" s="1280"/>
      <c r="AR59" s="1280"/>
      <c r="AS59" s="1280"/>
      <c r="AT59" s="1280"/>
      <c r="BC59" s="1280"/>
      <c r="BD59" s="1280"/>
      <c r="BE59" s="1280"/>
      <c r="BF59" s="1280"/>
      <c r="BO59" s="1280"/>
      <c r="BP59" s="1280"/>
      <c r="BQ59" s="1280"/>
      <c r="BR59" s="1280"/>
      <c r="CA59" s="1280"/>
      <c r="CB59" s="1280"/>
      <c r="CC59" s="1280"/>
      <c r="CD59" s="1280"/>
      <c r="CM59" s="1280"/>
      <c r="CN59" s="1280"/>
      <c r="CO59" s="1280"/>
      <c r="CP59" s="1280"/>
      <c r="CY59" s="1280"/>
      <c r="CZ59" s="1280"/>
      <c r="DA59" s="1280"/>
      <c r="DB59" s="1280"/>
      <c r="DC59" s="1280"/>
      <c r="DD59" s="1279"/>
      <c r="DE59" s="1277"/>
    </row>
    <row r="60" spans="1:109" s="1253" customFormat="1" x14ac:dyDescent="0.15">
      <c r="A60" s="1238"/>
      <c r="B60" s="1277"/>
      <c r="K60" s="1280"/>
      <c r="L60" s="1280"/>
      <c r="M60" s="1280"/>
      <c r="N60" s="1280"/>
      <c r="AQ60" s="1280"/>
      <c r="AR60" s="1280"/>
      <c r="AS60" s="1280"/>
      <c r="AT60" s="1280"/>
      <c r="BC60" s="1280"/>
      <c r="BD60" s="1280"/>
      <c r="BE60" s="1280"/>
      <c r="BF60" s="1280"/>
      <c r="BO60" s="1280"/>
      <c r="BP60" s="1280"/>
      <c r="BQ60" s="1280"/>
      <c r="BR60" s="1280"/>
      <c r="CA60" s="1280"/>
      <c r="CB60" s="1280"/>
      <c r="CC60" s="1280"/>
      <c r="CD60" s="1280"/>
      <c r="CM60" s="1280"/>
      <c r="CN60" s="1280"/>
      <c r="CO60" s="1280"/>
      <c r="CP60" s="1280"/>
      <c r="CY60" s="1280"/>
      <c r="CZ60" s="1280"/>
      <c r="DA60" s="1280"/>
      <c r="DB60" s="1280"/>
      <c r="DC60" s="1280"/>
      <c r="DD60" s="1279"/>
      <c r="DE60" s="1277"/>
    </row>
    <row r="61" spans="1:109" s="1253" customFormat="1" x14ac:dyDescent="0.15">
      <c r="A61" s="1238"/>
      <c r="B61" s="1281"/>
      <c r="C61" s="1282"/>
      <c r="D61" s="1282"/>
      <c r="E61" s="1282"/>
      <c r="F61" s="1282"/>
      <c r="G61" s="1282"/>
      <c r="H61" s="1282"/>
      <c r="I61" s="1282"/>
      <c r="J61" s="1282"/>
      <c r="K61" s="1282"/>
      <c r="L61" s="1282"/>
      <c r="M61" s="1283"/>
      <c r="N61" s="1283"/>
      <c r="O61" s="1282"/>
      <c r="P61" s="1282"/>
      <c r="Q61" s="1282"/>
      <c r="R61" s="1282"/>
      <c r="S61" s="1282"/>
      <c r="T61" s="1282"/>
      <c r="U61" s="1282"/>
      <c r="V61" s="1282"/>
      <c r="W61" s="1282"/>
      <c r="X61" s="1282"/>
      <c r="Y61" s="1282"/>
      <c r="Z61" s="1282"/>
      <c r="AA61" s="1282"/>
      <c r="AB61" s="1282"/>
      <c r="AC61" s="1282"/>
      <c r="AD61" s="1282"/>
      <c r="AE61" s="1282"/>
      <c r="AF61" s="1282"/>
      <c r="AG61" s="1282"/>
      <c r="AH61" s="1282"/>
      <c r="AI61" s="1282"/>
      <c r="AJ61" s="1282"/>
      <c r="AK61" s="1282"/>
      <c r="AL61" s="1282"/>
      <c r="AM61" s="1282"/>
      <c r="AN61" s="1282"/>
      <c r="AO61" s="1282"/>
      <c r="AP61" s="1282"/>
      <c r="AQ61" s="1282"/>
      <c r="AR61" s="1282"/>
      <c r="AS61" s="1283"/>
      <c r="AT61" s="1283"/>
      <c r="AU61" s="1282"/>
      <c r="AV61" s="1282"/>
      <c r="AW61" s="1282"/>
      <c r="AX61" s="1282"/>
      <c r="AY61" s="1282"/>
      <c r="AZ61" s="1282"/>
      <c r="BA61" s="1282"/>
      <c r="BB61" s="1282"/>
      <c r="BC61" s="1282"/>
      <c r="BD61" s="1282"/>
      <c r="BE61" s="1283"/>
      <c r="BF61" s="1283"/>
      <c r="BG61" s="1282"/>
      <c r="BH61" s="1282"/>
      <c r="BI61" s="1282"/>
      <c r="BJ61" s="1282"/>
      <c r="BK61" s="1282"/>
      <c r="BL61" s="1282"/>
      <c r="BM61" s="1282"/>
      <c r="BN61" s="1282"/>
      <c r="BO61" s="1282"/>
      <c r="BP61" s="1282"/>
      <c r="BQ61" s="1283"/>
      <c r="BR61" s="1283"/>
      <c r="BS61" s="1282"/>
      <c r="BT61" s="1282"/>
      <c r="BU61" s="1282"/>
      <c r="BV61" s="1282"/>
      <c r="BW61" s="1282"/>
      <c r="BX61" s="1282"/>
      <c r="BY61" s="1282"/>
      <c r="BZ61" s="1282"/>
      <c r="CA61" s="1282"/>
      <c r="CB61" s="1282"/>
      <c r="CC61" s="1283"/>
      <c r="CD61" s="1283"/>
      <c r="CE61" s="1282"/>
      <c r="CF61" s="1282"/>
      <c r="CG61" s="1282"/>
      <c r="CH61" s="1282"/>
      <c r="CI61" s="1282"/>
      <c r="CJ61" s="1282"/>
      <c r="CK61" s="1282"/>
      <c r="CL61" s="1282"/>
      <c r="CM61" s="1282"/>
      <c r="CN61" s="1282"/>
      <c r="CO61" s="1283"/>
      <c r="CP61" s="1283"/>
      <c r="CQ61" s="1282"/>
      <c r="CR61" s="1282"/>
      <c r="CS61" s="1282"/>
      <c r="CT61" s="1282"/>
      <c r="CU61" s="1282"/>
      <c r="CV61" s="1282"/>
      <c r="CW61" s="1282"/>
      <c r="CX61" s="1282"/>
      <c r="CY61" s="1282"/>
      <c r="CZ61" s="1282"/>
      <c r="DA61" s="1283"/>
      <c r="DB61" s="1283"/>
      <c r="DC61" s="1283"/>
      <c r="DD61" s="1284"/>
      <c r="DE61" s="1277"/>
    </row>
    <row r="62" spans="1:109" x14ac:dyDescent="0.15">
      <c r="B62" s="1250"/>
      <c r="C62" s="1250"/>
      <c r="D62" s="1250"/>
      <c r="E62" s="1250"/>
      <c r="F62" s="1250"/>
      <c r="G62" s="1250"/>
      <c r="H62" s="1250"/>
      <c r="I62" s="1250"/>
      <c r="J62" s="1250"/>
      <c r="K62" s="1250"/>
      <c r="L62" s="1250"/>
      <c r="M62" s="1250"/>
      <c r="N62" s="1250"/>
      <c r="O62" s="1250"/>
      <c r="P62" s="1250"/>
      <c r="Q62" s="1250"/>
      <c r="R62" s="1250"/>
      <c r="S62" s="1250"/>
      <c r="T62" s="1250"/>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D62" s="1250"/>
      <c r="BE62" s="1250"/>
      <c r="BF62" s="1250"/>
      <c r="BG62" s="1250"/>
      <c r="BH62" s="1250"/>
      <c r="BI62" s="1250"/>
      <c r="BJ62" s="1250"/>
      <c r="BK62" s="1250"/>
      <c r="BL62" s="1250"/>
      <c r="BM62" s="1250"/>
      <c r="BN62" s="1250"/>
      <c r="BO62" s="1250"/>
      <c r="BP62" s="1250"/>
      <c r="BQ62" s="1250"/>
      <c r="BR62" s="1250"/>
      <c r="BS62" s="1250"/>
      <c r="BT62" s="1250"/>
      <c r="BU62" s="1250"/>
      <c r="BV62" s="1250"/>
      <c r="BW62" s="1250"/>
      <c r="BX62" s="1250"/>
      <c r="BY62" s="1250"/>
      <c r="BZ62" s="1250"/>
      <c r="CA62" s="1250"/>
      <c r="CB62" s="1250"/>
      <c r="CC62" s="1250"/>
      <c r="CD62" s="1250"/>
      <c r="CE62" s="1250"/>
      <c r="CF62" s="1250"/>
      <c r="CG62" s="1250"/>
      <c r="CH62" s="1250"/>
      <c r="CI62" s="1250"/>
      <c r="CJ62" s="1250"/>
      <c r="CK62" s="1250"/>
      <c r="CL62" s="1250"/>
      <c r="CM62" s="1250"/>
      <c r="CN62" s="1250"/>
      <c r="CO62" s="1250"/>
      <c r="CP62" s="1250"/>
      <c r="CQ62" s="1250"/>
      <c r="CR62" s="1250"/>
      <c r="CS62" s="1250"/>
      <c r="CT62" s="1250"/>
      <c r="CU62" s="1250"/>
      <c r="CV62" s="1250"/>
      <c r="CW62" s="1250"/>
      <c r="CX62" s="1250"/>
      <c r="CY62" s="1250"/>
      <c r="CZ62" s="1250"/>
      <c r="DA62" s="1250"/>
      <c r="DB62" s="1250"/>
      <c r="DC62" s="1250"/>
      <c r="DD62" s="1250"/>
      <c r="DE62" s="1238"/>
    </row>
    <row r="63" spans="1:109" ht="17.25" x14ac:dyDescent="0.15">
      <c r="B63" s="1285" t="s">
        <v>604</v>
      </c>
    </row>
    <row r="64" spans="1:109" x14ac:dyDescent="0.15">
      <c r="B64" s="1245"/>
      <c r="G64" s="1252"/>
      <c r="I64" s="1286"/>
      <c r="J64" s="1286"/>
      <c r="K64" s="1286"/>
      <c r="L64" s="1286"/>
      <c r="M64" s="1286"/>
      <c r="N64" s="1287"/>
      <c r="AM64" s="1252"/>
      <c r="AN64" s="1252" t="s">
        <v>597</v>
      </c>
      <c r="AP64" s="1253"/>
      <c r="AQ64" s="1253"/>
      <c r="AR64" s="1253"/>
      <c r="AY64" s="1252"/>
      <c r="BA64" s="1253"/>
      <c r="BB64" s="1253"/>
      <c r="BC64" s="1253"/>
      <c r="BK64" s="1252"/>
      <c r="BM64" s="1253"/>
      <c r="BN64" s="1253"/>
      <c r="BO64" s="1253"/>
      <c r="BW64" s="1252"/>
      <c r="BY64" s="1253"/>
      <c r="BZ64" s="1253"/>
      <c r="CA64" s="1253"/>
      <c r="CI64" s="1252"/>
      <c r="CK64" s="1253"/>
      <c r="CL64" s="1253"/>
      <c r="CM64" s="1253"/>
      <c r="CU64" s="1252"/>
      <c r="CW64" s="1253"/>
      <c r="CX64" s="1253"/>
      <c r="CY64" s="1253"/>
    </row>
    <row r="65" spans="2:107" x14ac:dyDescent="0.15">
      <c r="B65" s="1245"/>
      <c r="AN65" s="1254" t="s">
        <v>605</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x14ac:dyDescent="0.15">
      <c r="B66" s="124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x14ac:dyDescent="0.15">
      <c r="B67" s="124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x14ac:dyDescent="0.15">
      <c r="B68" s="124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x14ac:dyDescent="0.15">
      <c r="B69" s="124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x14ac:dyDescent="0.15">
      <c r="B70" s="1245"/>
      <c r="H70" s="1288"/>
      <c r="I70" s="1288"/>
      <c r="J70" s="1289"/>
      <c r="K70" s="1289"/>
      <c r="L70" s="1290"/>
      <c r="M70" s="1289"/>
      <c r="N70" s="1290"/>
      <c r="AN70" s="1263"/>
      <c r="AO70" s="1263"/>
      <c r="AP70" s="1263"/>
      <c r="AZ70" s="1263"/>
      <c r="BA70" s="1263"/>
      <c r="BB70" s="1263"/>
      <c r="BL70" s="1263"/>
      <c r="BM70" s="1263"/>
      <c r="BN70" s="1263"/>
      <c r="BX70" s="1263"/>
      <c r="BY70" s="1263"/>
      <c r="BZ70" s="1263"/>
      <c r="CJ70" s="1263"/>
      <c r="CK70" s="1263"/>
      <c r="CL70" s="1263"/>
      <c r="CV70" s="1263"/>
      <c r="CW70" s="1263"/>
      <c r="CX70" s="1263"/>
    </row>
    <row r="71" spans="2:107" x14ac:dyDescent="0.15">
      <c r="B71" s="1245"/>
      <c r="G71" s="1291"/>
      <c r="I71" s="1292"/>
      <c r="J71" s="1289"/>
      <c r="K71" s="1289"/>
      <c r="L71" s="1290"/>
      <c r="M71" s="1289"/>
      <c r="N71" s="1290"/>
      <c r="AM71" s="1291"/>
      <c r="AN71" s="1238" t="s">
        <v>599</v>
      </c>
    </row>
    <row r="72" spans="2:107" x14ac:dyDescent="0.15">
      <c r="B72" s="1245"/>
      <c r="G72" s="1264"/>
      <c r="H72" s="1264"/>
      <c r="I72" s="1264"/>
      <c r="J72" s="1264"/>
      <c r="K72" s="1265"/>
      <c r="L72" s="1265"/>
      <c r="M72" s="1266"/>
      <c r="N72" s="1266"/>
      <c r="AN72" s="1267"/>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9"/>
      <c r="BP72" s="1270" t="s">
        <v>552</v>
      </c>
      <c r="BQ72" s="1270"/>
      <c r="BR72" s="1270"/>
      <c r="BS72" s="1270"/>
      <c r="BT72" s="1270"/>
      <c r="BU72" s="1270"/>
      <c r="BV72" s="1270"/>
      <c r="BW72" s="1270"/>
      <c r="BX72" s="1270" t="s">
        <v>553</v>
      </c>
      <c r="BY72" s="1270"/>
      <c r="BZ72" s="1270"/>
      <c r="CA72" s="1270"/>
      <c r="CB72" s="1270"/>
      <c r="CC72" s="1270"/>
      <c r="CD72" s="1270"/>
      <c r="CE72" s="1270"/>
      <c r="CF72" s="1270" t="s">
        <v>554</v>
      </c>
      <c r="CG72" s="1270"/>
      <c r="CH72" s="1270"/>
      <c r="CI72" s="1270"/>
      <c r="CJ72" s="1270"/>
      <c r="CK72" s="1270"/>
      <c r="CL72" s="1270"/>
      <c r="CM72" s="1270"/>
      <c r="CN72" s="1270" t="s">
        <v>555</v>
      </c>
      <c r="CO72" s="1270"/>
      <c r="CP72" s="1270"/>
      <c r="CQ72" s="1270"/>
      <c r="CR72" s="1270"/>
      <c r="CS72" s="1270"/>
      <c r="CT72" s="1270"/>
      <c r="CU72" s="1270"/>
      <c r="CV72" s="1270" t="s">
        <v>556</v>
      </c>
      <c r="CW72" s="1270"/>
      <c r="CX72" s="1270"/>
      <c r="CY72" s="1270"/>
      <c r="CZ72" s="1270"/>
      <c r="DA72" s="1270"/>
      <c r="DB72" s="1270"/>
      <c r="DC72" s="1270"/>
    </row>
    <row r="73" spans="2:107" x14ac:dyDescent="0.15">
      <c r="B73" s="1245"/>
      <c r="G73" s="1271"/>
      <c r="H73" s="1271"/>
      <c r="I73" s="1271"/>
      <c r="J73" s="1271"/>
      <c r="K73" s="1293"/>
      <c r="L73" s="1293"/>
      <c r="M73" s="1293"/>
      <c r="N73" s="1293"/>
      <c r="AM73" s="1263"/>
      <c r="AN73" s="1274" t="s">
        <v>600</v>
      </c>
      <c r="AO73" s="1274"/>
      <c r="AP73" s="1274"/>
      <c r="AQ73" s="1274"/>
      <c r="AR73" s="1274"/>
      <c r="AS73" s="1274"/>
      <c r="AT73" s="1274"/>
      <c r="AU73" s="1274"/>
      <c r="AV73" s="1274"/>
      <c r="AW73" s="1274"/>
      <c r="AX73" s="1274"/>
      <c r="AY73" s="1274"/>
      <c r="AZ73" s="1274"/>
      <c r="BA73" s="1274"/>
      <c r="BB73" s="1274" t="s">
        <v>601</v>
      </c>
      <c r="BC73" s="1274"/>
      <c r="BD73" s="1274"/>
      <c r="BE73" s="1274"/>
      <c r="BF73" s="1274"/>
      <c r="BG73" s="1274"/>
      <c r="BH73" s="1274"/>
      <c r="BI73" s="1274"/>
      <c r="BJ73" s="1274"/>
      <c r="BK73" s="1274"/>
      <c r="BL73" s="1274"/>
      <c r="BM73" s="1274"/>
      <c r="BN73" s="1274"/>
      <c r="BO73" s="1274"/>
      <c r="BP73" s="1276">
        <v>147.30000000000001</v>
      </c>
      <c r="BQ73" s="1276"/>
      <c r="BR73" s="1276"/>
      <c r="BS73" s="1276"/>
      <c r="BT73" s="1276"/>
      <c r="BU73" s="1276"/>
      <c r="BV73" s="1276"/>
      <c r="BW73" s="1276"/>
      <c r="BX73" s="1276">
        <v>133.4</v>
      </c>
      <c r="BY73" s="1276"/>
      <c r="BZ73" s="1276"/>
      <c r="CA73" s="1276"/>
      <c r="CB73" s="1276"/>
      <c r="CC73" s="1276"/>
      <c r="CD73" s="1276"/>
      <c r="CE73" s="1276"/>
      <c r="CF73" s="1276">
        <v>114.1</v>
      </c>
      <c r="CG73" s="1276"/>
      <c r="CH73" s="1276"/>
      <c r="CI73" s="1276"/>
      <c r="CJ73" s="1276"/>
      <c r="CK73" s="1276"/>
      <c r="CL73" s="1276"/>
      <c r="CM73" s="1276"/>
      <c r="CN73" s="1276">
        <v>99.7</v>
      </c>
      <c r="CO73" s="1276"/>
      <c r="CP73" s="1276"/>
      <c r="CQ73" s="1276"/>
      <c r="CR73" s="1276"/>
      <c r="CS73" s="1276"/>
      <c r="CT73" s="1276"/>
      <c r="CU73" s="1276"/>
      <c r="CV73" s="1276">
        <v>106.3</v>
      </c>
      <c r="CW73" s="1276"/>
      <c r="CX73" s="1276"/>
      <c r="CY73" s="1276"/>
      <c r="CZ73" s="1276"/>
      <c r="DA73" s="1276"/>
      <c r="DB73" s="1276"/>
      <c r="DC73" s="1276"/>
    </row>
    <row r="74" spans="2:107" x14ac:dyDescent="0.15">
      <c r="B74" s="1245"/>
      <c r="G74" s="1271"/>
      <c r="H74" s="1271"/>
      <c r="I74" s="1271"/>
      <c r="J74" s="1271"/>
      <c r="K74" s="1293"/>
      <c r="L74" s="1293"/>
      <c r="M74" s="1293"/>
      <c r="N74" s="1293"/>
      <c r="AM74" s="1263"/>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1245"/>
      <c r="G75" s="1271"/>
      <c r="H75" s="1271"/>
      <c r="I75" s="1264"/>
      <c r="J75" s="1264"/>
      <c r="K75" s="1273"/>
      <c r="L75" s="1273"/>
      <c r="M75" s="1273"/>
      <c r="N75" s="1273"/>
      <c r="AM75" s="1263"/>
      <c r="AN75" s="1274"/>
      <c r="AO75" s="1274"/>
      <c r="AP75" s="1274"/>
      <c r="AQ75" s="1274"/>
      <c r="AR75" s="1274"/>
      <c r="AS75" s="1274"/>
      <c r="AT75" s="1274"/>
      <c r="AU75" s="1274"/>
      <c r="AV75" s="1274"/>
      <c r="AW75" s="1274"/>
      <c r="AX75" s="1274"/>
      <c r="AY75" s="1274"/>
      <c r="AZ75" s="1274"/>
      <c r="BA75" s="1274"/>
      <c r="BB75" s="1274" t="s">
        <v>606</v>
      </c>
      <c r="BC75" s="1274"/>
      <c r="BD75" s="1274"/>
      <c r="BE75" s="1274"/>
      <c r="BF75" s="1274"/>
      <c r="BG75" s="1274"/>
      <c r="BH75" s="1274"/>
      <c r="BI75" s="1274"/>
      <c r="BJ75" s="1274"/>
      <c r="BK75" s="1274"/>
      <c r="BL75" s="1274"/>
      <c r="BM75" s="1274"/>
      <c r="BN75" s="1274"/>
      <c r="BO75" s="1274"/>
      <c r="BP75" s="1276">
        <v>12.3</v>
      </c>
      <c r="BQ75" s="1276"/>
      <c r="BR75" s="1276"/>
      <c r="BS75" s="1276"/>
      <c r="BT75" s="1276"/>
      <c r="BU75" s="1276"/>
      <c r="BV75" s="1276"/>
      <c r="BW75" s="1276"/>
      <c r="BX75" s="1276">
        <v>11.9</v>
      </c>
      <c r="BY75" s="1276"/>
      <c r="BZ75" s="1276"/>
      <c r="CA75" s="1276"/>
      <c r="CB75" s="1276"/>
      <c r="CC75" s="1276"/>
      <c r="CD75" s="1276"/>
      <c r="CE75" s="1276"/>
      <c r="CF75" s="1276">
        <v>12.2</v>
      </c>
      <c r="CG75" s="1276"/>
      <c r="CH75" s="1276"/>
      <c r="CI75" s="1276"/>
      <c r="CJ75" s="1276"/>
      <c r="CK75" s="1276"/>
      <c r="CL75" s="1276"/>
      <c r="CM75" s="1276"/>
      <c r="CN75" s="1276">
        <v>11.8</v>
      </c>
      <c r="CO75" s="1276"/>
      <c r="CP75" s="1276"/>
      <c r="CQ75" s="1276"/>
      <c r="CR75" s="1276"/>
      <c r="CS75" s="1276"/>
      <c r="CT75" s="1276"/>
      <c r="CU75" s="1276"/>
      <c r="CV75" s="1276">
        <v>11.4</v>
      </c>
      <c r="CW75" s="1276"/>
      <c r="CX75" s="1276"/>
      <c r="CY75" s="1276"/>
      <c r="CZ75" s="1276"/>
      <c r="DA75" s="1276"/>
      <c r="DB75" s="1276"/>
      <c r="DC75" s="1276"/>
    </row>
    <row r="76" spans="2:107" x14ac:dyDescent="0.15">
      <c r="B76" s="1245"/>
      <c r="G76" s="1271"/>
      <c r="H76" s="1271"/>
      <c r="I76" s="1264"/>
      <c r="J76" s="1264"/>
      <c r="K76" s="1273"/>
      <c r="L76" s="1273"/>
      <c r="M76" s="1273"/>
      <c r="N76" s="1273"/>
      <c r="AM76" s="1263"/>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1245"/>
      <c r="G77" s="1264"/>
      <c r="H77" s="1264"/>
      <c r="I77" s="1264"/>
      <c r="J77" s="1264"/>
      <c r="K77" s="1293"/>
      <c r="L77" s="1293"/>
      <c r="M77" s="1293"/>
      <c r="N77" s="1293"/>
      <c r="AN77" s="1270" t="s">
        <v>603</v>
      </c>
      <c r="AO77" s="1270"/>
      <c r="AP77" s="1270"/>
      <c r="AQ77" s="1270"/>
      <c r="AR77" s="1270"/>
      <c r="AS77" s="1270"/>
      <c r="AT77" s="1270"/>
      <c r="AU77" s="1270"/>
      <c r="AV77" s="1270"/>
      <c r="AW77" s="1270"/>
      <c r="AX77" s="1270"/>
      <c r="AY77" s="1270"/>
      <c r="AZ77" s="1270"/>
      <c r="BA77" s="1270"/>
      <c r="BB77" s="1274" t="s">
        <v>601</v>
      </c>
      <c r="BC77" s="1274"/>
      <c r="BD77" s="1274"/>
      <c r="BE77" s="1274"/>
      <c r="BF77" s="1274"/>
      <c r="BG77" s="1274"/>
      <c r="BH77" s="1274"/>
      <c r="BI77" s="1274"/>
      <c r="BJ77" s="1274"/>
      <c r="BK77" s="1274"/>
      <c r="BL77" s="1274"/>
      <c r="BM77" s="1274"/>
      <c r="BN77" s="1274"/>
      <c r="BO77" s="1274"/>
      <c r="BP77" s="1276">
        <v>80</v>
      </c>
      <c r="BQ77" s="1276"/>
      <c r="BR77" s="1276"/>
      <c r="BS77" s="1276"/>
      <c r="BT77" s="1276"/>
      <c r="BU77" s="1276"/>
      <c r="BV77" s="1276"/>
      <c r="BW77" s="1276"/>
      <c r="BX77" s="1276">
        <v>61.4</v>
      </c>
      <c r="BY77" s="1276"/>
      <c r="BZ77" s="1276"/>
      <c r="CA77" s="1276"/>
      <c r="CB77" s="1276"/>
      <c r="CC77" s="1276"/>
      <c r="CD77" s="1276"/>
      <c r="CE77" s="1276"/>
      <c r="CF77" s="1276">
        <v>25.4</v>
      </c>
      <c r="CG77" s="1276"/>
      <c r="CH77" s="1276"/>
      <c r="CI77" s="1276"/>
      <c r="CJ77" s="1276"/>
      <c r="CK77" s="1276"/>
      <c r="CL77" s="1276"/>
      <c r="CM77" s="1276"/>
      <c r="CN77" s="1276">
        <v>16.600000000000001</v>
      </c>
      <c r="CO77" s="1276"/>
      <c r="CP77" s="1276"/>
      <c r="CQ77" s="1276"/>
      <c r="CR77" s="1276"/>
      <c r="CS77" s="1276"/>
      <c r="CT77" s="1276"/>
      <c r="CU77" s="1276"/>
      <c r="CV77" s="1276">
        <v>17.399999999999999</v>
      </c>
      <c r="CW77" s="1276"/>
      <c r="CX77" s="1276"/>
      <c r="CY77" s="1276"/>
      <c r="CZ77" s="1276"/>
      <c r="DA77" s="1276"/>
      <c r="DB77" s="1276"/>
      <c r="DC77" s="1276"/>
    </row>
    <row r="78" spans="2:107" x14ac:dyDescent="0.15">
      <c r="B78" s="1245"/>
      <c r="G78" s="1264"/>
      <c r="H78" s="1264"/>
      <c r="I78" s="1264"/>
      <c r="J78" s="1264"/>
      <c r="K78" s="1293"/>
      <c r="L78" s="1293"/>
      <c r="M78" s="1293"/>
      <c r="N78" s="1293"/>
      <c r="AN78" s="1270"/>
      <c r="AO78" s="1270"/>
      <c r="AP78" s="1270"/>
      <c r="AQ78" s="1270"/>
      <c r="AR78" s="1270"/>
      <c r="AS78" s="1270"/>
      <c r="AT78" s="1270"/>
      <c r="AU78" s="1270"/>
      <c r="AV78" s="1270"/>
      <c r="AW78" s="1270"/>
      <c r="AX78" s="1270"/>
      <c r="AY78" s="1270"/>
      <c r="AZ78" s="1270"/>
      <c r="BA78" s="1270"/>
      <c r="BB78" s="1274"/>
      <c r="BC78" s="1274"/>
      <c r="BD78" s="1274"/>
      <c r="BE78" s="1274"/>
      <c r="BF78" s="1274"/>
      <c r="BG78" s="1274"/>
      <c r="BH78" s="1274"/>
      <c r="BI78" s="1274"/>
      <c r="BJ78" s="1274"/>
      <c r="BK78" s="1274"/>
      <c r="BL78" s="1274"/>
      <c r="BM78" s="1274"/>
      <c r="BN78" s="1274"/>
      <c r="BO78" s="1274"/>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1245"/>
      <c r="G79" s="1264"/>
      <c r="H79" s="1264"/>
      <c r="I79" s="1278"/>
      <c r="J79" s="1278"/>
      <c r="K79" s="1294"/>
      <c r="L79" s="1294"/>
      <c r="M79" s="1294"/>
      <c r="N79" s="1294"/>
      <c r="AN79" s="1270"/>
      <c r="AO79" s="1270"/>
      <c r="AP79" s="1270"/>
      <c r="AQ79" s="1270"/>
      <c r="AR79" s="1270"/>
      <c r="AS79" s="1270"/>
      <c r="AT79" s="1270"/>
      <c r="AU79" s="1270"/>
      <c r="AV79" s="1270"/>
      <c r="AW79" s="1270"/>
      <c r="AX79" s="1270"/>
      <c r="AY79" s="1270"/>
      <c r="AZ79" s="1270"/>
      <c r="BA79" s="1270"/>
      <c r="BB79" s="1274" t="s">
        <v>606</v>
      </c>
      <c r="BC79" s="1274"/>
      <c r="BD79" s="1274"/>
      <c r="BE79" s="1274"/>
      <c r="BF79" s="1274"/>
      <c r="BG79" s="1274"/>
      <c r="BH79" s="1274"/>
      <c r="BI79" s="1274"/>
      <c r="BJ79" s="1274"/>
      <c r="BK79" s="1274"/>
      <c r="BL79" s="1274"/>
      <c r="BM79" s="1274"/>
      <c r="BN79" s="1274"/>
      <c r="BO79" s="1274"/>
      <c r="BP79" s="1276">
        <v>5.3</v>
      </c>
      <c r="BQ79" s="1276"/>
      <c r="BR79" s="1276"/>
      <c r="BS79" s="1276"/>
      <c r="BT79" s="1276"/>
      <c r="BU79" s="1276"/>
      <c r="BV79" s="1276"/>
      <c r="BW79" s="1276"/>
      <c r="BX79" s="1276">
        <v>5.0999999999999996</v>
      </c>
      <c r="BY79" s="1276"/>
      <c r="BZ79" s="1276"/>
      <c r="CA79" s="1276"/>
      <c r="CB79" s="1276"/>
      <c r="CC79" s="1276"/>
      <c r="CD79" s="1276"/>
      <c r="CE79" s="1276"/>
      <c r="CF79" s="1276">
        <v>4.8</v>
      </c>
      <c r="CG79" s="1276"/>
      <c r="CH79" s="1276"/>
      <c r="CI79" s="1276"/>
      <c r="CJ79" s="1276"/>
      <c r="CK79" s="1276"/>
      <c r="CL79" s="1276"/>
      <c r="CM79" s="1276"/>
      <c r="CN79" s="1276">
        <v>3.6</v>
      </c>
      <c r="CO79" s="1276"/>
      <c r="CP79" s="1276"/>
      <c r="CQ79" s="1276"/>
      <c r="CR79" s="1276"/>
      <c r="CS79" s="1276"/>
      <c r="CT79" s="1276"/>
      <c r="CU79" s="1276"/>
      <c r="CV79" s="1276">
        <v>3.6</v>
      </c>
      <c r="CW79" s="1276"/>
      <c r="CX79" s="1276"/>
      <c r="CY79" s="1276"/>
      <c r="CZ79" s="1276"/>
      <c r="DA79" s="1276"/>
      <c r="DB79" s="1276"/>
      <c r="DC79" s="1276"/>
    </row>
    <row r="80" spans="2:107" x14ac:dyDescent="0.15">
      <c r="B80" s="1245"/>
      <c r="G80" s="1264"/>
      <c r="H80" s="1264"/>
      <c r="I80" s="1278"/>
      <c r="J80" s="1278"/>
      <c r="K80" s="1294"/>
      <c r="L80" s="1294"/>
      <c r="M80" s="1294"/>
      <c r="N80" s="1294"/>
      <c r="AN80" s="1270"/>
      <c r="AO80" s="1270"/>
      <c r="AP80" s="1270"/>
      <c r="AQ80" s="1270"/>
      <c r="AR80" s="1270"/>
      <c r="AS80" s="1270"/>
      <c r="AT80" s="1270"/>
      <c r="AU80" s="1270"/>
      <c r="AV80" s="1270"/>
      <c r="AW80" s="1270"/>
      <c r="AX80" s="1270"/>
      <c r="AY80" s="1270"/>
      <c r="AZ80" s="1270"/>
      <c r="BA80" s="1270"/>
      <c r="BB80" s="1274"/>
      <c r="BC80" s="1274"/>
      <c r="BD80" s="1274"/>
      <c r="BE80" s="1274"/>
      <c r="BF80" s="1274"/>
      <c r="BG80" s="1274"/>
      <c r="BH80" s="1274"/>
      <c r="BI80" s="1274"/>
      <c r="BJ80" s="1274"/>
      <c r="BK80" s="1274"/>
      <c r="BL80" s="1274"/>
      <c r="BM80" s="1274"/>
      <c r="BN80" s="1274"/>
      <c r="BO80" s="1274"/>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1245"/>
    </row>
    <row r="82" spans="2:109" ht="17.25" x14ac:dyDescent="0.15">
      <c r="B82" s="1245"/>
      <c r="K82" s="1295"/>
      <c r="L82" s="1295"/>
      <c r="M82" s="1295"/>
      <c r="N82" s="1295"/>
      <c r="AQ82" s="1295"/>
      <c r="AR82" s="1295"/>
      <c r="AS82" s="1295"/>
      <c r="AT82" s="1295"/>
      <c r="BC82" s="1295"/>
      <c r="BD82" s="1295"/>
      <c r="BE82" s="1295"/>
      <c r="BF82" s="1295"/>
      <c r="BO82" s="1295"/>
      <c r="BP82" s="1295"/>
      <c r="BQ82" s="1295"/>
      <c r="BR82" s="1295"/>
      <c r="CA82" s="1295"/>
      <c r="CB82" s="1295"/>
      <c r="CC82" s="1295"/>
      <c r="CD82" s="1295"/>
      <c r="CM82" s="1295"/>
      <c r="CN82" s="1295"/>
      <c r="CO82" s="1295"/>
      <c r="CP82" s="1295"/>
      <c r="CY82" s="1295"/>
      <c r="CZ82" s="1295"/>
      <c r="DA82" s="1295"/>
      <c r="DB82" s="1295"/>
      <c r="DC82" s="1295"/>
    </row>
    <row r="83" spans="2:109" x14ac:dyDescent="0.15">
      <c r="B83" s="1247"/>
      <c r="C83" s="1248"/>
      <c r="D83" s="1248"/>
      <c r="E83" s="1248"/>
      <c r="F83" s="1248"/>
      <c r="G83" s="1248"/>
      <c r="H83" s="1248"/>
      <c r="I83" s="1248"/>
      <c r="J83" s="1248"/>
      <c r="K83" s="1248"/>
      <c r="L83" s="1248"/>
      <c r="M83" s="1248"/>
      <c r="N83" s="1248"/>
      <c r="O83" s="1248"/>
      <c r="P83" s="1248"/>
      <c r="Q83" s="1248"/>
      <c r="R83" s="1248"/>
      <c r="S83" s="1248"/>
      <c r="T83" s="1248"/>
      <c r="U83" s="1248"/>
      <c r="V83" s="1248"/>
      <c r="W83" s="1248"/>
      <c r="X83" s="1248"/>
      <c r="Y83" s="1248"/>
      <c r="Z83" s="1248"/>
      <c r="AA83" s="1248"/>
      <c r="AB83" s="1248"/>
      <c r="AC83" s="1248"/>
      <c r="AD83" s="1248"/>
      <c r="AE83" s="1248"/>
      <c r="AF83" s="1248"/>
      <c r="AG83" s="1248"/>
      <c r="AH83" s="1248"/>
      <c r="AI83" s="1248"/>
      <c r="AJ83" s="1248"/>
      <c r="AK83" s="1248"/>
      <c r="AL83" s="1248"/>
      <c r="AM83" s="1248"/>
      <c r="AN83" s="1248"/>
      <c r="AO83" s="1248"/>
      <c r="AP83" s="1248"/>
      <c r="AQ83" s="1248"/>
      <c r="AR83" s="1248"/>
      <c r="AS83" s="1248"/>
      <c r="AT83" s="1248"/>
      <c r="AU83" s="1248"/>
      <c r="AV83" s="1248"/>
      <c r="AW83" s="1248"/>
      <c r="AX83" s="1248"/>
      <c r="AY83" s="1248"/>
      <c r="AZ83" s="1248"/>
      <c r="BA83" s="1248"/>
      <c r="BB83" s="1248"/>
      <c r="BC83" s="1248"/>
      <c r="BD83" s="1248"/>
      <c r="BE83" s="1248"/>
      <c r="BF83" s="1248"/>
      <c r="BG83" s="1248"/>
      <c r="BH83" s="1248"/>
      <c r="BI83" s="1248"/>
      <c r="BJ83" s="1248"/>
      <c r="BK83" s="1248"/>
      <c r="BL83" s="1248"/>
      <c r="BM83" s="1248"/>
      <c r="BN83" s="1248"/>
      <c r="BO83" s="1248"/>
      <c r="BP83" s="1248"/>
      <c r="BQ83" s="1248"/>
      <c r="BR83" s="1248"/>
      <c r="BS83" s="1248"/>
      <c r="BT83" s="1248"/>
      <c r="BU83" s="1248"/>
      <c r="BV83" s="1248"/>
      <c r="BW83" s="1248"/>
      <c r="BX83" s="1248"/>
      <c r="BY83" s="1248"/>
      <c r="BZ83" s="1248"/>
      <c r="CA83" s="1248"/>
      <c r="CB83" s="1248"/>
      <c r="CC83" s="1248"/>
      <c r="CD83" s="1248"/>
      <c r="CE83" s="1248"/>
      <c r="CF83" s="1248"/>
      <c r="CG83" s="1248"/>
      <c r="CH83" s="1248"/>
      <c r="CI83" s="1248"/>
      <c r="CJ83" s="1248"/>
      <c r="CK83" s="1248"/>
      <c r="CL83" s="1248"/>
      <c r="CM83" s="1248"/>
      <c r="CN83" s="1248"/>
      <c r="CO83" s="1248"/>
      <c r="CP83" s="1248"/>
      <c r="CQ83" s="1248"/>
      <c r="CR83" s="1248"/>
      <c r="CS83" s="1248"/>
      <c r="CT83" s="1248"/>
      <c r="CU83" s="1248"/>
      <c r="CV83" s="1248"/>
      <c r="CW83" s="1248"/>
      <c r="CX83" s="1248"/>
      <c r="CY83" s="1248"/>
      <c r="CZ83" s="1248"/>
      <c r="DA83" s="1248"/>
      <c r="DB83" s="1248"/>
      <c r="DC83" s="1248"/>
      <c r="DD83" s="1249"/>
    </row>
    <row r="84" spans="2:109" x14ac:dyDescent="0.15">
      <c r="DD84" s="1238"/>
      <c r="DE84" s="1238"/>
    </row>
    <row r="85" spans="2:109" x14ac:dyDescent="0.15">
      <c r="DD85" s="1238"/>
      <c r="DE85" s="1238"/>
    </row>
    <row r="86" spans="2:109" hidden="1" x14ac:dyDescent="0.15">
      <c r="DD86" s="1238"/>
      <c r="DE86" s="1238"/>
    </row>
    <row r="87" spans="2:109" hidden="1" x14ac:dyDescent="0.15">
      <c r="K87" s="1296"/>
      <c r="AQ87" s="1296"/>
      <c r="BC87" s="1296"/>
      <c r="BO87" s="1296"/>
      <c r="CA87" s="1296"/>
      <c r="CM87" s="1296"/>
      <c r="CY87" s="1296"/>
      <c r="DD87" s="1238"/>
      <c r="DE87" s="1238"/>
    </row>
    <row r="88" spans="2:109" hidden="1" x14ac:dyDescent="0.15">
      <c r="DD88" s="1238"/>
      <c r="DE88" s="1238"/>
    </row>
    <row r="89" spans="2:109" hidden="1" x14ac:dyDescent="0.15">
      <c r="DD89" s="1238"/>
      <c r="DE89" s="1238"/>
    </row>
    <row r="90" spans="2:109" hidden="1" x14ac:dyDescent="0.15">
      <c r="DD90" s="1238"/>
      <c r="DE90" s="1238"/>
    </row>
    <row r="91" spans="2:109" hidden="1" x14ac:dyDescent="0.15">
      <c r="DD91" s="1238"/>
      <c r="DE91" s="1238"/>
    </row>
    <row r="92" spans="2:109" ht="13.5" hidden="1" customHeight="1" x14ac:dyDescent="0.15">
      <c r="DD92" s="1238"/>
      <c r="DE92" s="1238"/>
    </row>
    <row r="93" spans="2:109" ht="13.5" hidden="1" customHeight="1" x14ac:dyDescent="0.15">
      <c r="DD93" s="1238"/>
      <c r="DE93" s="1238"/>
    </row>
    <row r="94" spans="2:109" ht="13.5" hidden="1" customHeight="1" x14ac:dyDescent="0.15">
      <c r="DD94" s="1238"/>
      <c r="DE94" s="1238"/>
    </row>
    <row r="95" spans="2:109" ht="13.5" hidden="1" customHeight="1" x14ac:dyDescent="0.15">
      <c r="DD95" s="1238"/>
      <c r="DE95" s="1238"/>
    </row>
    <row r="96" spans="2:109" ht="13.5" hidden="1" customHeight="1" x14ac:dyDescent="0.15">
      <c r="DD96" s="1238"/>
      <c r="DE96" s="1238"/>
    </row>
    <row r="97" spans="108:109" ht="13.5" hidden="1" customHeight="1" x14ac:dyDescent="0.15">
      <c r="DD97" s="1238"/>
      <c r="DE97" s="1238"/>
    </row>
    <row r="98" spans="108:109" ht="13.5" hidden="1" customHeight="1" x14ac:dyDescent="0.15">
      <c r="DD98" s="1238"/>
      <c r="DE98" s="1238"/>
    </row>
    <row r="99" spans="108:109" ht="13.5" hidden="1" customHeight="1" x14ac:dyDescent="0.15">
      <c r="DD99" s="1238"/>
      <c r="DE99" s="1238"/>
    </row>
    <row r="100" spans="108:109" ht="13.5" hidden="1" customHeight="1" x14ac:dyDescent="0.15">
      <c r="DD100" s="1238"/>
      <c r="DE100" s="1238"/>
    </row>
    <row r="101" spans="108:109" ht="13.5" hidden="1" customHeight="1" x14ac:dyDescent="0.15">
      <c r="DD101" s="1238"/>
      <c r="DE101" s="1238"/>
    </row>
    <row r="102" spans="108:109" ht="13.5" hidden="1" customHeight="1" x14ac:dyDescent="0.15">
      <c r="DD102" s="1238"/>
      <c r="DE102" s="1238"/>
    </row>
    <row r="103" spans="108:109" ht="13.5" hidden="1" customHeight="1" x14ac:dyDescent="0.15">
      <c r="DD103" s="1238"/>
      <c r="DE103" s="1238"/>
    </row>
    <row r="104" spans="108:109" ht="13.5" hidden="1" customHeight="1" x14ac:dyDescent="0.15">
      <c r="DD104" s="1238"/>
      <c r="DE104" s="1238"/>
    </row>
    <row r="105" spans="108:109" ht="13.5" hidden="1" customHeight="1" x14ac:dyDescent="0.15">
      <c r="DD105" s="1238"/>
      <c r="DE105" s="1238"/>
    </row>
    <row r="106" spans="108:109" ht="13.5" hidden="1" customHeight="1" x14ac:dyDescent="0.15">
      <c r="DD106" s="1238"/>
      <c r="DE106" s="1238"/>
    </row>
    <row r="107" spans="108:109" ht="13.5" hidden="1" customHeight="1" x14ac:dyDescent="0.15">
      <c r="DD107" s="1238"/>
      <c r="DE107" s="1238"/>
    </row>
    <row r="108" spans="108:109" ht="13.5" hidden="1" customHeight="1" x14ac:dyDescent="0.15">
      <c r="DD108" s="1238"/>
      <c r="DE108" s="1238"/>
    </row>
    <row r="109" spans="108:109" ht="13.5" hidden="1" customHeight="1" x14ac:dyDescent="0.15">
      <c r="DD109" s="1238"/>
      <c r="DE109" s="1238"/>
    </row>
    <row r="110" spans="108:109" ht="13.5" hidden="1" customHeight="1" x14ac:dyDescent="0.15">
      <c r="DD110" s="1238"/>
      <c r="DE110" s="1238"/>
    </row>
    <row r="111" spans="108:109" ht="13.5" hidden="1" customHeight="1" x14ac:dyDescent="0.15">
      <c r="DD111" s="1238"/>
      <c r="DE111" s="1238"/>
    </row>
    <row r="112" spans="108:109" ht="13.5" hidden="1" customHeight="1" x14ac:dyDescent="0.15">
      <c r="DD112" s="1238"/>
      <c r="DE112" s="1238"/>
    </row>
    <row r="113" spans="108:109" ht="13.5" hidden="1" customHeight="1" x14ac:dyDescent="0.15">
      <c r="DD113" s="1238"/>
      <c r="DE113" s="1238"/>
    </row>
    <row r="114" spans="108:109" ht="13.5" hidden="1" customHeight="1" x14ac:dyDescent="0.15">
      <c r="DD114" s="1238"/>
      <c r="DE114" s="1238"/>
    </row>
    <row r="115" spans="108:109" ht="13.5" hidden="1" customHeight="1" x14ac:dyDescent="0.15">
      <c r="DD115" s="1238"/>
      <c r="DE115" s="1238"/>
    </row>
    <row r="116" spans="108:109" ht="13.5" hidden="1" customHeight="1" x14ac:dyDescent="0.15">
      <c r="DD116" s="1238"/>
      <c r="DE116" s="1238"/>
    </row>
    <row r="117" spans="108:109" ht="13.5" hidden="1" customHeight="1" x14ac:dyDescent="0.15">
      <c r="DD117" s="1238"/>
      <c r="DE117" s="1238"/>
    </row>
    <row r="118" spans="108:109" ht="13.5" hidden="1" customHeight="1" x14ac:dyDescent="0.15">
      <c r="DD118" s="1238"/>
      <c r="DE118" s="1238"/>
    </row>
    <row r="119" spans="108:109" ht="13.5" hidden="1" customHeight="1" x14ac:dyDescent="0.15">
      <c r="DD119" s="1238"/>
      <c r="DE119" s="1238"/>
    </row>
    <row r="120" spans="108:109" ht="13.5" hidden="1" customHeight="1" x14ac:dyDescent="0.15">
      <c r="DD120" s="1238"/>
      <c r="DE120" s="1238"/>
    </row>
    <row r="121" spans="108:109" ht="13.5" hidden="1" customHeight="1" x14ac:dyDescent="0.15">
      <c r="DD121" s="1238"/>
      <c r="DE121" s="1238"/>
    </row>
    <row r="122" spans="108:109" ht="13.5" hidden="1" customHeight="1" x14ac:dyDescent="0.15">
      <c r="DD122" s="1238"/>
      <c r="DE122" s="1238"/>
    </row>
    <row r="123" spans="108:109" ht="13.5" hidden="1" customHeight="1" x14ac:dyDescent="0.15">
      <c r="DD123" s="1238"/>
      <c r="DE123" s="1238"/>
    </row>
    <row r="124" spans="108:109" ht="13.5" hidden="1" customHeight="1" x14ac:dyDescent="0.15">
      <c r="DD124" s="1238"/>
      <c r="DE124" s="1238"/>
    </row>
    <row r="125" spans="108:109" ht="13.5" hidden="1" customHeight="1" x14ac:dyDescent="0.15">
      <c r="DD125" s="1238"/>
      <c r="DE125" s="1238"/>
    </row>
    <row r="126" spans="108:109" ht="13.5" hidden="1" customHeight="1" x14ac:dyDescent="0.15">
      <c r="DD126" s="1238"/>
      <c r="DE126" s="1238"/>
    </row>
    <row r="127" spans="108:109" ht="13.5" hidden="1" customHeight="1" x14ac:dyDescent="0.15">
      <c r="DD127" s="1238"/>
      <c r="DE127" s="1238"/>
    </row>
    <row r="128" spans="108:109" ht="13.5" hidden="1" customHeight="1" x14ac:dyDescent="0.15">
      <c r="DD128" s="1238"/>
      <c r="DE128" s="1238"/>
    </row>
    <row r="129" spans="108:109" ht="13.5" hidden="1" customHeight="1" x14ac:dyDescent="0.15">
      <c r="DD129" s="1238"/>
      <c r="DE129" s="1238"/>
    </row>
    <row r="130" spans="108:109" ht="13.5" hidden="1" customHeight="1" x14ac:dyDescent="0.15">
      <c r="DD130" s="1238"/>
      <c r="DE130" s="1238"/>
    </row>
    <row r="131" spans="108:109" ht="13.5" hidden="1" customHeight="1" x14ac:dyDescent="0.15">
      <c r="DD131" s="1238"/>
      <c r="DE131" s="1238"/>
    </row>
    <row r="132" spans="108:109" ht="13.5" hidden="1" customHeight="1" x14ac:dyDescent="0.15">
      <c r="DD132" s="1238"/>
      <c r="DE132" s="1238"/>
    </row>
    <row r="133" spans="108:109" ht="13.5" hidden="1" customHeight="1" x14ac:dyDescent="0.15">
      <c r="DD133" s="1238"/>
      <c r="DE133" s="1238"/>
    </row>
    <row r="134" spans="108:109" ht="13.5" hidden="1" customHeight="1" x14ac:dyDescent="0.15">
      <c r="DD134" s="1238"/>
      <c r="DE134" s="1238"/>
    </row>
    <row r="135" spans="108:109" ht="13.5" hidden="1" customHeight="1" x14ac:dyDescent="0.15">
      <c r="DD135" s="1238"/>
      <c r="DE135" s="1238"/>
    </row>
    <row r="136" spans="108:109" ht="13.5" hidden="1" customHeight="1" x14ac:dyDescent="0.15">
      <c r="DD136" s="1238"/>
      <c r="DE136" s="1238"/>
    </row>
    <row r="137" spans="108:109" ht="13.5" hidden="1" customHeight="1" x14ac:dyDescent="0.15">
      <c r="DD137" s="1238"/>
      <c r="DE137" s="1238"/>
    </row>
    <row r="138" spans="108:109" ht="13.5" hidden="1" customHeight="1" x14ac:dyDescent="0.15">
      <c r="DD138" s="1238"/>
      <c r="DE138" s="1238"/>
    </row>
    <row r="139" spans="108:109" ht="13.5" hidden="1" customHeight="1" x14ac:dyDescent="0.15">
      <c r="DD139" s="1238"/>
      <c r="DE139" s="1238"/>
    </row>
    <row r="140" spans="108:109" ht="13.5" hidden="1" customHeight="1" x14ac:dyDescent="0.15">
      <c r="DD140" s="1238"/>
      <c r="DE140" s="1238"/>
    </row>
    <row r="141" spans="108:109" ht="13.5" hidden="1" customHeight="1" x14ac:dyDescent="0.15">
      <c r="DD141" s="1238"/>
      <c r="DE141" s="1238"/>
    </row>
    <row r="142" spans="108:109" ht="13.5" hidden="1" customHeight="1" x14ac:dyDescent="0.15">
      <c r="DD142" s="1238"/>
      <c r="DE142" s="1238"/>
    </row>
    <row r="143" spans="108:109" ht="13.5" hidden="1" customHeight="1" x14ac:dyDescent="0.15">
      <c r="DD143" s="1238"/>
      <c r="DE143" s="1238"/>
    </row>
    <row r="144" spans="108:109" ht="13.5" hidden="1" customHeight="1" x14ac:dyDescent="0.15">
      <c r="DD144" s="1238"/>
      <c r="DE144" s="1238"/>
    </row>
    <row r="145" spans="108:109" ht="13.5" hidden="1" customHeight="1" x14ac:dyDescent="0.15">
      <c r="DD145" s="1238"/>
      <c r="DE145" s="1238"/>
    </row>
    <row r="146" spans="108:109" ht="13.5" hidden="1" customHeight="1" x14ac:dyDescent="0.15">
      <c r="DD146" s="1238"/>
      <c r="DE146" s="1238"/>
    </row>
    <row r="147" spans="108:109" ht="13.5" hidden="1" customHeight="1" x14ac:dyDescent="0.15">
      <c r="DD147" s="1238"/>
      <c r="DE147" s="1238"/>
    </row>
    <row r="148" spans="108:109" ht="13.5" hidden="1" customHeight="1" x14ac:dyDescent="0.15">
      <c r="DD148" s="1238"/>
      <c r="DE148" s="1238"/>
    </row>
    <row r="149" spans="108:109" ht="13.5" hidden="1" customHeight="1" x14ac:dyDescent="0.15">
      <c r="DD149" s="1238"/>
      <c r="DE149" s="1238"/>
    </row>
    <row r="150" spans="108:109" ht="13.5" hidden="1" customHeight="1" x14ac:dyDescent="0.15">
      <c r="DD150" s="1238"/>
      <c r="DE150" s="1238"/>
    </row>
    <row r="151" spans="108:109" ht="13.5" hidden="1" customHeight="1" x14ac:dyDescent="0.15">
      <c r="DD151" s="1238"/>
      <c r="DE151" s="1238"/>
    </row>
    <row r="152" spans="108:109" ht="13.5" hidden="1" customHeight="1" x14ac:dyDescent="0.15">
      <c r="DD152" s="1238"/>
      <c r="DE152" s="1238"/>
    </row>
    <row r="153" spans="108:109" ht="13.5" hidden="1" customHeight="1" x14ac:dyDescent="0.15">
      <c r="DD153" s="1238"/>
      <c r="DE153" s="1238"/>
    </row>
    <row r="154" spans="108:109" ht="13.5" hidden="1" customHeight="1" x14ac:dyDescent="0.15">
      <c r="DD154" s="1238"/>
      <c r="DE154" s="1238"/>
    </row>
    <row r="155" spans="108:109" ht="13.5" hidden="1" customHeight="1" x14ac:dyDescent="0.15">
      <c r="DD155" s="1238"/>
      <c r="DE155" s="1238"/>
    </row>
    <row r="156" spans="108:109" ht="13.5" hidden="1" customHeight="1" x14ac:dyDescent="0.15">
      <c r="DD156" s="1238"/>
      <c r="DE156" s="1238"/>
    </row>
    <row r="157" spans="108:109" ht="13.5" hidden="1" customHeight="1" x14ac:dyDescent="0.15">
      <c r="DD157" s="1238"/>
      <c r="DE157" s="1238"/>
    </row>
    <row r="158" spans="108:109" ht="13.5" hidden="1" customHeight="1" x14ac:dyDescent="0.15">
      <c r="DD158" s="1238"/>
      <c r="DE158" s="1238"/>
    </row>
    <row r="159" spans="108:109" ht="13.5" hidden="1" customHeight="1" x14ac:dyDescent="0.15">
      <c r="DD159" s="1238"/>
      <c r="DE159" s="1238"/>
    </row>
    <row r="160" spans="108:109" ht="13.5" hidden="1" customHeight="1" x14ac:dyDescent="0.15">
      <c r="DD160" s="1238"/>
      <c r="DE160" s="123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bEq6QVaT4USF016fr+nSF8zT1chGzTAnIiOXZFDOqCXYk/06+7EBXID6InR4oI/+3JK/McGYinDoqIg7zuNHw==" saltValue="s6ZJEK0qhqdnCTShbN/wd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85" zoomScaleNormal="85" zoomScaleSheetLayoutView="70" workbookViewId="0">
      <selection activeCell="BC31" sqref="BC3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Lk2rtGd6x669XHBTKd4ZTERoklYPMqniLbhJl2DEsXA16dY5HBFQQ+NNaU7/MksZnUSji7wCUfBm5WTDVUQKg==" saltValue="AsC4vPWG8bfJfDzLAnjs3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55" workbookViewId="0">
      <selection activeCell="BC31" sqref="BC3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baduB7DnnYABw2c2NU8QMgCiA0rrBwsBL/J0jrCLUhvJxazEga5uHgU7iPWJUdePyv4RkULdItwdCxkPQG5kQ==" saltValue="YY2K96QXui5042xHBLH1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549</v>
      </c>
      <c r="G2" s="136"/>
      <c r="H2" s="137"/>
    </row>
    <row r="3" spans="1:8" x14ac:dyDescent="0.15">
      <c r="A3" s="133" t="s">
        <v>542</v>
      </c>
      <c r="B3" s="138"/>
      <c r="C3" s="139"/>
      <c r="D3" s="140">
        <v>34302</v>
      </c>
      <c r="E3" s="141"/>
      <c r="F3" s="142">
        <v>29620</v>
      </c>
      <c r="G3" s="143"/>
      <c r="H3" s="144"/>
    </row>
    <row r="4" spans="1:8" x14ac:dyDescent="0.15">
      <c r="A4" s="145"/>
      <c r="B4" s="146"/>
      <c r="C4" s="147"/>
      <c r="D4" s="148">
        <v>16269</v>
      </c>
      <c r="E4" s="149"/>
      <c r="F4" s="150">
        <v>13304</v>
      </c>
      <c r="G4" s="151"/>
      <c r="H4" s="152"/>
    </row>
    <row r="5" spans="1:8" x14ac:dyDescent="0.15">
      <c r="A5" s="133" t="s">
        <v>544</v>
      </c>
      <c r="B5" s="138"/>
      <c r="C5" s="139"/>
      <c r="D5" s="140">
        <v>31708</v>
      </c>
      <c r="E5" s="141"/>
      <c r="F5" s="142">
        <v>37711</v>
      </c>
      <c r="G5" s="143"/>
      <c r="H5" s="144"/>
    </row>
    <row r="6" spans="1:8" x14ac:dyDescent="0.15">
      <c r="A6" s="145"/>
      <c r="B6" s="146"/>
      <c r="C6" s="147"/>
      <c r="D6" s="148">
        <v>16503</v>
      </c>
      <c r="E6" s="149"/>
      <c r="F6" s="150">
        <v>18037</v>
      </c>
      <c r="G6" s="151"/>
      <c r="H6" s="152"/>
    </row>
    <row r="7" spans="1:8" x14ac:dyDescent="0.15">
      <c r="A7" s="133" t="s">
        <v>545</v>
      </c>
      <c r="B7" s="138"/>
      <c r="C7" s="139"/>
      <c r="D7" s="140">
        <v>37660</v>
      </c>
      <c r="E7" s="141"/>
      <c r="F7" s="142">
        <v>39951</v>
      </c>
      <c r="G7" s="143"/>
      <c r="H7" s="144"/>
    </row>
    <row r="8" spans="1:8" x14ac:dyDescent="0.15">
      <c r="A8" s="145"/>
      <c r="B8" s="146"/>
      <c r="C8" s="147"/>
      <c r="D8" s="148">
        <v>18647</v>
      </c>
      <c r="E8" s="149"/>
      <c r="F8" s="150">
        <v>22555</v>
      </c>
      <c r="G8" s="151"/>
      <c r="H8" s="152"/>
    </row>
    <row r="9" spans="1:8" x14ac:dyDescent="0.15">
      <c r="A9" s="133" t="s">
        <v>546</v>
      </c>
      <c r="B9" s="138"/>
      <c r="C9" s="139"/>
      <c r="D9" s="140">
        <v>35683</v>
      </c>
      <c r="E9" s="141"/>
      <c r="F9" s="142">
        <v>39893</v>
      </c>
      <c r="G9" s="143"/>
      <c r="H9" s="144"/>
    </row>
    <row r="10" spans="1:8" x14ac:dyDescent="0.15">
      <c r="A10" s="145"/>
      <c r="B10" s="146"/>
      <c r="C10" s="147"/>
      <c r="D10" s="148">
        <v>19414</v>
      </c>
      <c r="E10" s="149"/>
      <c r="F10" s="150">
        <v>26170</v>
      </c>
      <c r="G10" s="151"/>
      <c r="H10" s="152"/>
    </row>
    <row r="11" spans="1:8" x14ac:dyDescent="0.15">
      <c r="A11" s="133" t="s">
        <v>547</v>
      </c>
      <c r="B11" s="138"/>
      <c r="C11" s="139"/>
      <c r="D11" s="140">
        <v>62604</v>
      </c>
      <c r="E11" s="141"/>
      <c r="F11" s="142">
        <v>41080</v>
      </c>
      <c r="G11" s="143"/>
      <c r="H11" s="144"/>
    </row>
    <row r="12" spans="1:8" x14ac:dyDescent="0.15">
      <c r="A12" s="145"/>
      <c r="B12" s="146"/>
      <c r="C12" s="153"/>
      <c r="D12" s="148">
        <v>36680</v>
      </c>
      <c r="E12" s="149"/>
      <c r="F12" s="150">
        <v>27265</v>
      </c>
      <c r="G12" s="151"/>
      <c r="H12" s="152"/>
    </row>
    <row r="13" spans="1:8" x14ac:dyDescent="0.15">
      <c r="A13" s="133"/>
      <c r="B13" s="138"/>
      <c r="C13" s="154"/>
      <c r="D13" s="155">
        <v>40391</v>
      </c>
      <c r="E13" s="156"/>
      <c r="F13" s="157">
        <v>37651</v>
      </c>
      <c r="G13" s="158"/>
      <c r="H13" s="144"/>
    </row>
    <row r="14" spans="1:8" x14ac:dyDescent="0.15">
      <c r="A14" s="145"/>
      <c r="B14" s="146"/>
      <c r="C14" s="147"/>
      <c r="D14" s="148">
        <v>21503</v>
      </c>
      <c r="E14" s="149"/>
      <c r="F14" s="150">
        <v>21466</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1.42</v>
      </c>
      <c r="C19" s="159">
        <f>ROUND(VALUE(SUBSTITUTE(実質収支比率等に係る経年分析!G$48,"▲","-")),2)</f>
        <v>1.49</v>
      </c>
      <c r="D19" s="159">
        <f>ROUND(VALUE(SUBSTITUTE(実質収支比率等に係る経年分析!H$48,"▲","-")),2)</f>
        <v>1.57</v>
      </c>
      <c r="E19" s="159">
        <f>ROUND(VALUE(SUBSTITUTE(実質収支比率等に係る経年分析!I$48,"▲","-")),2)</f>
        <v>1.04</v>
      </c>
      <c r="F19" s="159">
        <f>ROUND(VALUE(SUBSTITUTE(実質収支比率等に係る経年分析!J$48,"▲","-")),2)</f>
        <v>1.05</v>
      </c>
    </row>
    <row r="20" spans="1:11" x14ac:dyDescent="0.15">
      <c r="A20" s="159" t="s">
        <v>49</v>
      </c>
      <c r="B20" s="159">
        <f>ROUND(VALUE(SUBSTITUTE(実質収支比率等に係る経年分析!F$47,"▲","-")),2)</f>
        <v>2.87</v>
      </c>
      <c r="C20" s="159">
        <f>ROUND(VALUE(SUBSTITUTE(実質収支比率等に係る経年分析!G$47,"▲","-")),2)</f>
        <v>2.85</v>
      </c>
      <c r="D20" s="159">
        <f>ROUND(VALUE(SUBSTITUTE(実質収支比率等に係る経年分析!H$47,"▲","-")),2)</f>
        <v>2.8</v>
      </c>
      <c r="E20" s="159">
        <f>ROUND(VALUE(SUBSTITUTE(実質収支比率等に係る経年分析!I$47,"▲","-")),2)</f>
        <v>3.88</v>
      </c>
      <c r="F20" s="159">
        <f>ROUND(VALUE(SUBSTITUTE(実質収支比率等に係る経年分析!J$47,"▲","-")),2)</f>
        <v>3.95</v>
      </c>
    </row>
    <row r="21" spans="1:11" x14ac:dyDescent="0.15">
      <c r="A21" s="159" t="s">
        <v>50</v>
      </c>
      <c r="B21" s="159">
        <f>IF(ISNUMBER(VALUE(SUBSTITUTE(実質収支比率等に係る経年分析!F$49,"▲","-"))),ROUND(VALUE(SUBSTITUTE(実質収支比率等に係る経年分析!F$49,"▲","-")),2),NA())</f>
        <v>-0.33</v>
      </c>
      <c r="C21" s="159">
        <f>IF(ISNUMBER(VALUE(SUBSTITUTE(実質収支比率等に係る経年分析!G$49,"▲","-"))),ROUND(VALUE(SUBSTITUTE(実質収支比率等に係る経年分析!G$49,"▲","-")),2),NA())</f>
        <v>7.0000000000000007E-2</v>
      </c>
      <c r="D21" s="159">
        <f>IF(ISNUMBER(VALUE(SUBSTITUTE(実質収支比率等に係る経年分析!H$49,"▲","-"))),ROUND(VALUE(SUBSTITUTE(実質収支比率等に係る経年分析!H$49,"▲","-")),2),NA())</f>
        <v>0.11</v>
      </c>
      <c r="E21" s="159">
        <f>IF(ISNUMBER(VALUE(SUBSTITUTE(実質収支比率等に係る経年分析!I$49,"▲","-"))),ROUND(VALUE(SUBSTITUTE(実質収支比率等に係る経年分析!I$49,"▲","-")),2),NA())</f>
        <v>-0.52</v>
      </c>
      <c r="F21" s="159">
        <f>IF(ISNUMBER(VALUE(SUBSTITUTE(実質収支比率等に係る経年分析!J$49,"▲","-"))),ROUND(VALUE(SUBSTITUTE(実質収支比率等に係る経年分析!J$49,"▲","-")),2),NA())</f>
        <v>0.14000000000000001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用地先行取得事業特別会計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0.25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0.28000000000000003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0.28000000000000003</v>
      </c>
    </row>
    <row r="31" spans="1:11" x14ac:dyDescent="0.15">
      <c r="A31" s="160" t="str">
        <f>IF(連結実質赤字比率に係る赤字・黒字の構成分析!C$39="",NA(),連結実質赤字比率に係る赤字・黒字の構成分析!C$39)</f>
        <v>国民健康保険事業特別会計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1.49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1.24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3.34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0.48</v>
      </c>
    </row>
    <row r="32" spans="1:11" x14ac:dyDescent="0.15">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0.69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0.56999999999999995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0.78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1.42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1.48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1.57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1.05</v>
      </c>
    </row>
    <row r="34" spans="1:16" x14ac:dyDescent="0.15">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5.38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5.79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8.01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8.1300000000000008</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12.89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13.12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13.03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13.06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13.6</v>
      </c>
    </row>
    <row r="36" spans="1:16" x14ac:dyDescent="0.15">
      <c r="A36" s="160" t="str">
        <f>IF(連結実質赤字比率に係る赤字・黒字の構成分析!C$34="",NA(),連結実質赤字比率に係る赤字・黒字の構成分析!C$34)</f>
        <v>病院事業会計</v>
      </c>
      <c r="B36" s="160">
        <f>IF(ROUND(VALUE(SUBSTITUTE(連結実質赤字比率に係る赤字・黒字の構成分析!F$34,"▲", "-")), 2) &lt; 0, ABS(ROUND(VALUE(SUBSTITUTE(連結実質赤字比率に係る赤字・黒字の構成分析!F$34,"▲", "-")), 2)), NA())</f>
        <v>2.1</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3.47</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2.06</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2.2200000000000002</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2.59</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6597</v>
      </c>
      <c r="E42" s="161"/>
      <c r="F42" s="161"/>
      <c r="G42" s="161">
        <f>'実質公債費比率（分子）の構造'!L$52</f>
        <v>6472</v>
      </c>
      <c r="H42" s="161"/>
      <c r="I42" s="161"/>
      <c r="J42" s="161">
        <f>'実質公債費比率（分子）の構造'!M$52</f>
        <v>5814</v>
      </c>
      <c r="K42" s="161"/>
      <c r="L42" s="161"/>
      <c r="M42" s="161">
        <f>'実質公債費比率（分子）の構造'!N$52</f>
        <v>5472</v>
      </c>
      <c r="N42" s="161"/>
      <c r="O42" s="161"/>
      <c r="P42" s="161">
        <f>'実質公債費比率（分子）の構造'!O$52</f>
        <v>5778</v>
      </c>
    </row>
    <row r="43" spans="1:16" x14ac:dyDescent="0.15">
      <c r="A43" s="161" t="s">
        <v>58</v>
      </c>
      <c r="B43" s="161">
        <f>'実質公債費比率（分子）の構造'!K$51</f>
        <v>0</v>
      </c>
      <c r="C43" s="161"/>
      <c r="D43" s="161"/>
      <c r="E43" s="161">
        <f>'実質公債費比率（分子）の構造'!L$51</f>
        <v>2</v>
      </c>
      <c r="F43" s="161"/>
      <c r="G43" s="161"/>
      <c r="H43" s="161">
        <f>'実質公債費比率（分子）の構造'!M$51</f>
        <v>3</v>
      </c>
      <c r="I43" s="161"/>
      <c r="J43" s="161"/>
      <c r="K43" s="161">
        <f>'実質公債費比率（分子）の構造'!N$51</f>
        <v>0</v>
      </c>
      <c r="L43" s="161"/>
      <c r="M43" s="161"/>
      <c r="N43" s="161">
        <f>'実質公債費比率（分子）の構造'!O$51</f>
        <v>3</v>
      </c>
      <c r="O43" s="161"/>
      <c r="P43" s="161"/>
    </row>
    <row r="44" spans="1:16" x14ac:dyDescent="0.15">
      <c r="A44" s="161" t="s">
        <v>59</v>
      </c>
      <c r="B44" s="161">
        <f>'実質公債費比率（分子）の構造'!K$50</f>
        <v>902</v>
      </c>
      <c r="C44" s="161"/>
      <c r="D44" s="161"/>
      <c r="E44" s="161">
        <f>'実質公債費比率（分子）の構造'!L$50</f>
        <v>994</v>
      </c>
      <c r="F44" s="161"/>
      <c r="G44" s="161"/>
      <c r="H44" s="161">
        <f>'実質公債費比率（分子）の構造'!M$50</f>
        <v>974</v>
      </c>
      <c r="I44" s="161"/>
      <c r="J44" s="161"/>
      <c r="K44" s="161">
        <f>'実質公債費比率（分子）の構造'!N$50</f>
        <v>1124</v>
      </c>
      <c r="L44" s="161"/>
      <c r="M44" s="161"/>
      <c r="N44" s="161">
        <f>'実質公債費比率（分子）の構造'!O$50</f>
        <v>1144</v>
      </c>
      <c r="O44" s="161"/>
      <c r="P44" s="161"/>
    </row>
    <row r="45" spans="1:16" x14ac:dyDescent="0.15">
      <c r="A45" s="161" t="s">
        <v>60</v>
      </c>
      <c r="B45" s="161">
        <f>'実質公債費比率（分子）の構造'!K$49</f>
        <v>764</v>
      </c>
      <c r="C45" s="161"/>
      <c r="D45" s="161"/>
      <c r="E45" s="161">
        <f>'実質公債費比率（分子）の構造'!L$49</f>
        <v>764</v>
      </c>
      <c r="F45" s="161"/>
      <c r="G45" s="161"/>
      <c r="H45" s="161">
        <f>'実質公債費比率（分子）の構造'!M$49</f>
        <v>764</v>
      </c>
      <c r="I45" s="161"/>
      <c r="J45" s="161"/>
      <c r="K45" s="161">
        <f>'実質公債費比率（分子）の構造'!N$49</f>
        <v>764</v>
      </c>
      <c r="L45" s="161"/>
      <c r="M45" s="161"/>
      <c r="N45" s="161">
        <f>'実質公債費比率（分子）の構造'!O$49</f>
        <v>764</v>
      </c>
      <c r="O45" s="161"/>
      <c r="P45" s="161"/>
    </row>
    <row r="46" spans="1:16" x14ac:dyDescent="0.15">
      <c r="A46" s="161" t="s">
        <v>61</v>
      </c>
      <c r="B46" s="161">
        <f>'実質公債費比率（分子）の構造'!K$48</f>
        <v>916</v>
      </c>
      <c r="C46" s="161"/>
      <c r="D46" s="161"/>
      <c r="E46" s="161">
        <f>'実質公債費比率（分子）の構造'!L$48</f>
        <v>803</v>
      </c>
      <c r="F46" s="161"/>
      <c r="G46" s="161"/>
      <c r="H46" s="161">
        <f>'実質公債費比率（分子）の構造'!M$48</f>
        <v>863</v>
      </c>
      <c r="I46" s="161"/>
      <c r="J46" s="161"/>
      <c r="K46" s="161">
        <f>'実質公債費比率（分子）の構造'!N$48</f>
        <v>813</v>
      </c>
      <c r="L46" s="161"/>
      <c r="M46" s="161"/>
      <c r="N46" s="161">
        <f>'実質公債費比率（分子）の構造'!O$48</f>
        <v>777</v>
      </c>
      <c r="O46" s="161"/>
      <c r="P46" s="161"/>
    </row>
    <row r="47" spans="1:16" x14ac:dyDescent="0.15">
      <c r="A47" s="161" t="s">
        <v>62</v>
      </c>
      <c r="B47" s="161">
        <f>'実質公債費比率（分子）の構造'!K$47</f>
        <v>73</v>
      </c>
      <c r="C47" s="161"/>
      <c r="D47" s="161"/>
      <c r="E47" s="161">
        <f>'実質公債費比率（分子）の構造'!L$47</f>
        <v>97</v>
      </c>
      <c r="F47" s="161"/>
      <c r="G47" s="161"/>
      <c r="H47" s="161">
        <f>'実質公債費比率（分子）の構造'!M$47</f>
        <v>103</v>
      </c>
      <c r="I47" s="161"/>
      <c r="J47" s="161"/>
      <c r="K47" s="161">
        <f>'実質公債費比率（分子）の構造'!N$47</f>
        <v>102</v>
      </c>
      <c r="L47" s="161"/>
      <c r="M47" s="161"/>
      <c r="N47" s="161">
        <f>'実質公債費比率（分子）の構造'!O$47</f>
        <v>84</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7289</v>
      </c>
      <c r="C49" s="161"/>
      <c r="D49" s="161"/>
      <c r="E49" s="161">
        <f>'実質公債費比率（分子）の構造'!L$45</f>
        <v>6663</v>
      </c>
      <c r="F49" s="161"/>
      <c r="G49" s="161"/>
      <c r="H49" s="161">
        <f>'実質公債費比率（分子）の構造'!M$45</f>
        <v>6372</v>
      </c>
      <c r="I49" s="161"/>
      <c r="J49" s="161"/>
      <c r="K49" s="161">
        <f>'実質公債費比率（分子）の構造'!N$45</f>
        <v>5764</v>
      </c>
      <c r="L49" s="161"/>
      <c r="M49" s="161"/>
      <c r="N49" s="161">
        <f>'実質公債費比率（分子）の構造'!O$45</f>
        <v>5730</v>
      </c>
      <c r="O49" s="161"/>
      <c r="P49" s="161"/>
    </row>
    <row r="50" spans="1:16" x14ac:dyDescent="0.15">
      <c r="A50" s="161" t="s">
        <v>65</v>
      </c>
      <c r="B50" s="161" t="e">
        <f>NA()</f>
        <v>#N/A</v>
      </c>
      <c r="C50" s="161">
        <f>IF(ISNUMBER('実質公債費比率（分子）の構造'!K$53),'実質公債費比率（分子）の構造'!K$53,NA())</f>
        <v>3347</v>
      </c>
      <c r="D50" s="161" t="e">
        <f>NA()</f>
        <v>#N/A</v>
      </c>
      <c r="E50" s="161" t="e">
        <f>NA()</f>
        <v>#N/A</v>
      </c>
      <c r="F50" s="161">
        <f>IF(ISNUMBER('実質公債費比率（分子）の構造'!L$53),'実質公債費比率（分子）の構造'!L$53,NA())</f>
        <v>2851</v>
      </c>
      <c r="G50" s="161" t="e">
        <f>NA()</f>
        <v>#N/A</v>
      </c>
      <c r="H50" s="161" t="e">
        <f>NA()</f>
        <v>#N/A</v>
      </c>
      <c r="I50" s="161">
        <f>IF(ISNUMBER('実質公債費比率（分子）の構造'!M$53),'実質公債費比率（分子）の構造'!M$53,NA())</f>
        <v>3265</v>
      </c>
      <c r="J50" s="161" t="e">
        <f>NA()</f>
        <v>#N/A</v>
      </c>
      <c r="K50" s="161" t="e">
        <f>NA()</f>
        <v>#N/A</v>
      </c>
      <c r="L50" s="161">
        <f>IF(ISNUMBER('実質公債費比率（分子）の構造'!N$53),'実質公債費比率（分子）の構造'!N$53,NA())</f>
        <v>3095</v>
      </c>
      <c r="M50" s="161" t="e">
        <f>NA()</f>
        <v>#N/A</v>
      </c>
      <c r="N50" s="161" t="e">
        <f>NA()</f>
        <v>#N/A</v>
      </c>
      <c r="O50" s="161">
        <f>IF(ISNUMBER('実質公債費比率（分子）の構造'!O$53),'実質公債費比率（分子）の構造'!O$53,NA())</f>
        <v>2724</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42553</v>
      </c>
      <c r="E56" s="160"/>
      <c r="F56" s="160"/>
      <c r="G56" s="160">
        <f>'将来負担比率（分子）の構造'!J$52</f>
        <v>43231</v>
      </c>
      <c r="H56" s="160"/>
      <c r="I56" s="160"/>
      <c r="J56" s="160">
        <f>'将来負担比率（分子）の構造'!K$52</f>
        <v>44832</v>
      </c>
      <c r="K56" s="160"/>
      <c r="L56" s="160"/>
      <c r="M56" s="160">
        <f>'将来負担比率（分子）の構造'!L$52</f>
        <v>47050</v>
      </c>
      <c r="N56" s="160"/>
      <c r="O56" s="160"/>
      <c r="P56" s="160">
        <f>'将来負担比率（分子）の構造'!M$52</f>
        <v>47743</v>
      </c>
    </row>
    <row r="57" spans="1:16" x14ac:dyDescent="0.15">
      <c r="A57" s="160" t="s">
        <v>36</v>
      </c>
      <c r="B57" s="160"/>
      <c r="C57" s="160"/>
      <c r="D57" s="160">
        <f>'将来負担比率（分子）の構造'!I$51</f>
        <v>13279</v>
      </c>
      <c r="E57" s="160"/>
      <c r="F57" s="160"/>
      <c r="G57" s="160">
        <f>'将来負担比率（分子）の構造'!J$51</f>
        <v>14394</v>
      </c>
      <c r="H57" s="160"/>
      <c r="I57" s="160"/>
      <c r="J57" s="160">
        <f>'将来負担比率（分子）の構造'!K$51</f>
        <v>16542</v>
      </c>
      <c r="K57" s="160"/>
      <c r="L57" s="160"/>
      <c r="M57" s="160">
        <f>'将来負担比率（分子）の構造'!L$51</f>
        <v>18883</v>
      </c>
      <c r="N57" s="160"/>
      <c r="O57" s="160"/>
      <c r="P57" s="160">
        <f>'将来負担比率（分子）の構造'!M$51</f>
        <v>18095</v>
      </c>
    </row>
    <row r="58" spans="1:16" x14ac:dyDescent="0.15">
      <c r="A58" s="160" t="s">
        <v>35</v>
      </c>
      <c r="B58" s="160"/>
      <c r="C58" s="160"/>
      <c r="D58" s="160">
        <f>'将来負担比率（分子）の構造'!I$50</f>
        <v>4601</v>
      </c>
      <c r="E58" s="160"/>
      <c r="F58" s="160"/>
      <c r="G58" s="160">
        <f>'将来負担比率（分子）の構造'!J$50</f>
        <v>3782</v>
      </c>
      <c r="H58" s="160"/>
      <c r="I58" s="160"/>
      <c r="J58" s="160">
        <f>'将来負担比率（分子）の構造'!K$50</f>
        <v>5222</v>
      </c>
      <c r="K58" s="160"/>
      <c r="L58" s="160"/>
      <c r="M58" s="160">
        <f>'将来負担比率（分子）の構造'!L$50</f>
        <v>4703</v>
      </c>
      <c r="N58" s="160"/>
      <c r="O58" s="160"/>
      <c r="P58" s="160">
        <f>'将来負担比率（分子）の構造'!M$50</f>
        <v>6893</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206</v>
      </c>
      <c r="C61" s="160"/>
      <c r="D61" s="160"/>
      <c r="E61" s="160">
        <f>'将来負担比率（分子）の構造'!J$46</f>
        <v>202</v>
      </c>
      <c r="F61" s="160"/>
      <c r="G61" s="160"/>
      <c r="H61" s="160">
        <f>'将来負担比率（分子）の構造'!K$46</f>
        <v>191</v>
      </c>
      <c r="I61" s="160"/>
      <c r="J61" s="160"/>
      <c r="K61" s="160">
        <f>'将来負担比率（分子）の構造'!L$46</f>
        <v>178</v>
      </c>
      <c r="L61" s="160"/>
      <c r="M61" s="160"/>
      <c r="N61" s="160">
        <f>'将来負担比率（分子）の構造'!M$46</f>
        <v>157</v>
      </c>
      <c r="O61" s="160"/>
      <c r="P61" s="160"/>
    </row>
    <row r="62" spans="1:16" x14ac:dyDescent="0.15">
      <c r="A62" s="160" t="s">
        <v>29</v>
      </c>
      <c r="B62" s="160">
        <f>'将来負担比率（分子）の構造'!I$45</f>
        <v>9343</v>
      </c>
      <c r="C62" s="160"/>
      <c r="D62" s="160"/>
      <c r="E62" s="160">
        <f>'将来負担比率（分子）の構造'!J$45</f>
        <v>8584</v>
      </c>
      <c r="F62" s="160"/>
      <c r="G62" s="160"/>
      <c r="H62" s="160">
        <f>'将来負担比率（分子）の構造'!K$45</f>
        <v>7751</v>
      </c>
      <c r="I62" s="160"/>
      <c r="J62" s="160"/>
      <c r="K62" s="160">
        <f>'将来負担比率（分子）の構造'!L$45</f>
        <v>7438</v>
      </c>
      <c r="L62" s="160"/>
      <c r="M62" s="160"/>
      <c r="N62" s="160">
        <f>'将来負担比率（分子）の構造'!M$45</f>
        <v>7252</v>
      </c>
      <c r="O62" s="160"/>
      <c r="P62" s="160"/>
    </row>
    <row r="63" spans="1:16" x14ac:dyDescent="0.15">
      <c r="A63" s="160" t="s">
        <v>28</v>
      </c>
      <c r="B63" s="160">
        <f>'将来負担比率（分子）の構造'!I$44</f>
        <v>5931</v>
      </c>
      <c r="C63" s="160"/>
      <c r="D63" s="160"/>
      <c r="E63" s="160">
        <f>'将来負担比率（分子）の構造'!J$44</f>
        <v>5256</v>
      </c>
      <c r="F63" s="160"/>
      <c r="G63" s="160"/>
      <c r="H63" s="160">
        <f>'将来負担比率（分子）の構造'!K$44</f>
        <v>4570</v>
      </c>
      <c r="I63" s="160"/>
      <c r="J63" s="160"/>
      <c r="K63" s="160">
        <f>'将来負担比率（分子）の構造'!L$44</f>
        <v>3874</v>
      </c>
      <c r="L63" s="160"/>
      <c r="M63" s="160"/>
      <c r="N63" s="160">
        <f>'将来負担比率（分子）の構造'!M$44</f>
        <v>3173</v>
      </c>
      <c r="O63" s="160"/>
      <c r="P63" s="160"/>
    </row>
    <row r="64" spans="1:16" x14ac:dyDescent="0.15">
      <c r="A64" s="160" t="s">
        <v>27</v>
      </c>
      <c r="B64" s="160">
        <f>'将来負担比率（分子）の構造'!I$43</f>
        <v>7823</v>
      </c>
      <c r="C64" s="160"/>
      <c r="D64" s="160"/>
      <c r="E64" s="160">
        <f>'将来負担比率（分子）の構造'!J$43</f>
        <v>7218</v>
      </c>
      <c r="F64" s="160"/>
      <c r="G64" s="160"/>
      <c r="H64" s="160">
        <f>'将来負担比率（分子）の構造'!K$43</f>
        <v>7278</v>
      </c>
      <c r="I64" s="160"/>
      <c r="J64" s="160"/>
      <c r="K64" s="160">
        <f>'将来負担比率（分子）の構造'!L$43</f>
        <v>7509</v>
      </c>
      <c r="L64" s="160"/>
      <c r="M64" s="160"/>
      <c r="N64" s="160">
        <f>'将来負担比率（分子）の構造'!M$43</f>
        <v>7853</v>
      </c>
      <c r="O64" s="160"/>
      <c r="P64" s="160"/>
    </row>
    <row r="65" spans="1:16" x14ac:dyDescent="0.15">
      <c r="A65" s="160" t="s">
        <v>26</v>
      </c>
      <c r="B65" s="160">
        <f>'将来負担比率（分子）の構造'!I$42</f>
        <v>16655</v>
      </c>
      <c r="C65" s="160"/>
      <c r="D65" s="160"/>
      <c r="E65" s="160">
        <f>'将来負担比率（分子）の構造'!J$42</f>
        <v>15788</v>
      </c>
      <c r="F65" s="160"/>
      <c r="G65" s="160"/>
      <c r="H65" s="160">
        <f>'将来負担比率（分子）の構造'!K$42</f>
        <v>15089</v>
      </c>
      <c r="I65" s="160"/>
      <c r="J65" s="160"/>
      <c r="K65" s="160">
        <f>'将来負担比率（分子）の構造'!L$42</f>
        <v>14907</v>
      </c>
      <c r="L65" s="160"/>
      <c r="M65" s="160"/>
      <c r="N65" s="160">
        <f>'将来負担比率（分子）の構造'!M$42</f>
        <v>13805</v>
      </c>
      <c r="O65" s="160"/>
      <c r="P65" s="160"/>
    </row>
    <row r="66" spans="1:16" x14ac:dyDescent="0.15">
      <c r="A66" s="160" t="s">
        <v>25</v>
      </c>
      <c r="B66" s="160">
        <f>'将来負担比率（分子）の構造'!I$41</f>
        <v>58028</v>
      </c>
      <c r="C66" s="160"/>
      <c r="D66" s="160"/>
      <c r="E66" s="160">
        <f>'将来負担比率（分子）の構造'!J$41</f>
        <v>58356</v>
      </c>
      <c r="F66" s="160"/>
      <c r="G66" s="160"/>
      <c r="H66" s="160">
        <f>'将来負担比率（分子）の構造'!K$41</f>
        <v>61604</v>
      </c>
      <c r="I66" s="160"/>
      <c r="J66" s="160"/>
      <c r="K66" s="160">
        <f>'将来負担比率（分子）の構造'!L$41</f>
        <v>63022</v>
      </c>
      <c r="L66" s="160"/>
      <c r="M66" s="160"/>
      <c r="N66" s="160">
        <f>'将来負担比率（分子）の構造'!M$41</f>
        <v>68878</v>
      </c>
      <c r="O66" s="160"/>
      <c r="P66" s="160"/>
    </row>
    <row r="67" spans="1:16" x14ac:dyDescent="0.15">
      <c r="A67" s="160" t="s">
        <v>69</v>
      </c>
      <c r="B67" s="160" t="e">
        <f>NA()</f>
        <v>#N/A</v>
      </c>
      <c r="C67" s="160">
        <f>IF(ISNUMBER('将来負担比率（分子）の構造'!I$53), IF('将来負担比率（分子）の構造'!I$53 &lt; 0, 0, '将来負担比率（分子）の構造'!I$53), NA())</f>
        <v>37552</v>
      </c>
      <c r="D67" s="160" t="e">
        <f>NA()</f>
        <v>#N/A</v>
      </c>
      <c r="E67" s="160" t="e">
        <f>NA()</f>
        <v>#N/A</v>
      </c>
      <c r="F67" s="160">
        <f>IF(ISNUMBER('将来負担比率（分子）の構造'!J$53), IF('将来負担比率（分子）の構造'!J$53 &lt; 0, 0, '将来負担比率（分子）の構造'!J$53), NA())</f>
        <v>33998</v>
      </c>
      <c r="G67" s="160" t="e">
        <f>NA()</f>
        <v>#N/A</v>
      </c>
      <c r="H67" s="160" t="e">
        <f>NA()</f>
        <v>#N/A</v>
      </c>
      <c r="I67" s="160">
        <f>IF(ISNUMBER('将来負担比率（分子）の構造'!K$53), IF('将来負担比率（分子）の構造'!K$53 &lt; 0, 0, '将来負担比率（分子）の構造'!K$53), NA())</f>
        <v>29887</v>
      </c>
      <c r="J67" s="160" t="e">
        <f>NA()</f>
        <v>#N/A</v>
      </c>
      <c r="K67" s="160" t="e">
        <f>NA()</f>
        <v>#N/A</v>
      </c>
      <c r="L67" s="160">
        <f>IF(ISNUMBER('将来負担比率（分子）の構造'!L$53), IF('将来負担比率（分子）の構造'!L$53 &lt; 0, 0, '将来負担比率（分子）の構造'!L$53), NA())</f>
        <v>26293</v>
      </c>
      <c r="M67" s="160" t="e">
        <f>NA()</f>
        <v>#N/A</v>
      </c>
      <c r="N67" s="160" t="e">
        <f>NA()</f>
        <v>#N/A</v>
      </c>
      <c r="O67" s="160">
        <f>IF(ISNUMBER('将来負担比率（分子）の構造'!M$53), IF('将来負担比率（分子）の構造'!M$53 &lt; 0, 0, '将来負担比率（分子）の構造'!M$53), NA())</f>
        <v>28387</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1166</v>
      </c>
      <c r="C72" s="164">
        <f>基金残高に係る経年分析!G55</f>
        <v>1166</v>
      </c>
      <c r="D72" s="164">
        <f>基金残高に係る経年分析!H55</f>
        <v>1202</v>
      </c>
    </row>
    <row r="73" spans="1:16" x14ac:dyDescent="0.15">
      <c r="A73" s="163" t="s">
        <v>72</v>
      </c>
      <c r="B73" s="164">
        <f>基金残高に係る経年分析!F56</f>
        <v>1174</v>
      </c>
      <c r="C73" s="164">
        <f>基金残高に係る経年分析!G56</f>
        <v>445</v>
      </c>
      <c r="D73" s="164">
        <f>基金残高に係る経年分析!H56</f>
        <v>735</v>
      </c>
    </row>
    <row r="74" spans="1:16" x14ac:dyDescent="0.15">
      <c r="A74" s="163" t="s">
        <v>73</v>
      </c>
      <c r="B74" s="164">
        <f>基金残高に係る経年分析!F57</f>
        <v>1443</v>
      </c>
      <c r="C74" s="164">
        <f>基金残高に係る経年分析!G57</f>
        <v>1562</v>
      </c>
      <c r="D74" s="164">
        <f>基金残高に係る経年分析!H57</f>
        <v>1470</v>
      </c>
    </row>
  </sheetData>
  <sheetProtection algorithmName="SHA-512" hashValue="cZdjGvmXR8f5vAYucSndlaKAwEIi0D+59b8IhSYmmgNvKo9L5M0hHDOlgEMA1OkrxPqd9lo1JFuVQqtBbtGMVw==" saltValue="3EqGQ+RLbXgB0G1NAhKw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EL49" sqref="EL49"/>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208</v>
      </c>
      <c r="DI1" s="736"/>
      <c r="DJ1" s="736"/>
      <c r="DK1" s="736"/>
      <c r="DL1" s="736"/>
      <c r="DM1" s="736"/>
      <c r="DN1" s="737"/>
      <c r="DO1" s="205"/>
      <c r="DP1" s="735" t="s">
        <v>209</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211</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212</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213</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214</v>
      </c>
      <c r="S4" s="678"/>
      <c r="T4" s="678"/>
      <c r="U4" s="678"/>
      <c r="V4" s="678"/>
      <c r="W4" s="678"/>
      <c r="X4" s="678"/>
      <c r="Y4" s="679"/>
      <c r="Z4" s="677" t="s">
        <v>215</v>
      </c>
      <c r="AA4" s="678"/>
      <c r="AB4" s="678"/>
      <c r="AC4" s="679"/>
      <c r="AD4" s="677" t="s">
        <v>216</v>
      </c>
      <c r="AE4" s="678"/>
      <c r="AF4" s="678"/>
      <c r="AG4" s="678"/>
      <c r="AH4" s="678"/>
      <c r="AI4" s="678"/>
      <c r="AJ4" s="678"/>
      <c r="AK4" s="679"/>
      <c r="AL4" s="677" t="s">
        <v>215</v>
      </c>
      <c r="AM4" s="678"/>
      <c r="AN4" s="678"/>
      <c r="AO4" s="679"/>
      <c r="AP4" s="738" t="s">
        <v>217</v>
      </c>
      <c r="AQ4" s="738"/>
      <c r="AR4" s="738"/>
      <c r="AS4" s="738"/>
      <c r="AT4" s="738"/>
      <c r="AU4" s="738"/>
      <c r="AV4" s="738"/>
      <c r="AW4" s="738"/>
      <c r="AX4" s="738"/>
      <c r="AY4" s="738"/>
      <c r="AZ4" s="738"/>
      <c r="BA4" s="738"/>
      <c r="BB4" s="738"/>
      <c r="BC4" s="738"/>
      <c r="BD4" s="738"/>
      <c r="BE4" s="738"/>
      <c r="BF4" s="738"/>
      <c r="BG4" s="738" t="s">
        <v>218</v>
      </c>
      <c r="BH4" s="738"/>
      <c r="BI4" s="738"/>
      <c r="BJ4" s="738"/>
      <c r="BK4" s="738"/>
      <c r="BL4" s="738"/>
      <c r="BM4" s="738"/>
      <c r="BN4" s="738"/>
      <c r="BO4" s="738" t="s">
        <v>215</v>
      </c>
      <c r="BP4" s="738"/>
      <c r="BQ4" s="738"/>
      <c r="BR4" s="738"/>
      <c r="BS4" s="738" t="s">
        <v>219</v>
      </c>
      <c r="BT4" s="738"/>
      <c r="BU4" s="738"/>
      <c r="BV4" s="738"/>
      <c r="BW4" s="738"/>
      <c r="BX4" s="738"/>
      <c r="BY4" s="738"/>
      <c r="BZ4" s="738"/>
      <c r="CA4" s="738"/>
      <c r="CB4" s="738"/>
      <c r="CD4" s="720" t="s">
        <v>220</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221</v>
      </c>
      <c r="C5" s="703"/>
      <c r="D5" s="703"/>
      <c r="E5" s="703"/>
      <c r="F5" s="703"/>
      <c r="G5" s="703"/>
      <c r="H5" s="703"/>
      <c r="I5" s="703"/>
      <c r="J5" s="703"/>
      <c r="K5" s="703"/>
      <c r="L5" s="703"/>
      <c r="M5" s="703"/>
      <c r="N5" s="703"/>
      <c r="O5" s="703"/>
      <c r="P5" s="703"/>
      <c r="Q5" s="704"/>
      <c r="R5" s="668">
        <v>19878309</v>
      </c>
      <c r="S5" s="669"/>
      <c r="T5" s="669"/>
      <c r="U5" s="669"/>
      <c r="V5" s="669"/>
      <c r="W5" s="669"/>
      <c r="X5" s="669"/>
      <c r="Y5" s="715"/>
      <c r="Z5" s="733">
        <v>34</v>
      </c>
      <c r="AA5" s="733"/>
      <c r="AB5" s="733"/>
      <c r="AC5" s="733"/>
      <c r="AD5" s="734">
        <v>18224800</v>
      </c>
      <c r="AE5" s="734"/>
      <c r="AF5" s="734"/>
      <c r="AG5" s="734"/>
      <c r="AH5" s="734"/>
      <c r="AI5" s="734"/>
      <c r="AJ5" s="734"/>
      <c r="AK5" s="734"/>
      <c r="AL5" s="716">
        <v>63.6</v>
      </c>
      <c r="AM5" s="685"/>
      <c r="AN5" s="685"/>
      <c r="AO5" s="717"/>
      <c r="AP5" s="702" t="s">
        <v>222</v>
      </c>
      <c r="AQ5" s="703"/>
      <c r="AR5" s="703"/>
      <c r="AS5" s="703"/>
      <c r="AT5" s="703"/>
      <c r="AU5" s="703"/>
      <c r="AV5" s="703"/>
      <c r="AW5" s="703"/>
      <c r="AX5" s="703"/>
      <c r="AY5" s="703"/>
      <c r="AZ5" s="703"/>
      <c r="BA5" s="703"/>
      <c r="BB5" s="703"/>
      <c r="BC5" s="703"/>
      <c r="BD5" s="703"/>
      <c r="BE5" s="703"/>
      <c r="BF5" s="704"/>
      <c r="BG5" s="603">
        <v>18224085</v>
      </c>
      <c r="BH5" s="606"/>
      <c r="BI5" s="606"/>
      <c r="BJ5" s="606"/>
      <c r="BK5" s="606"/>
      <c r="BL5" s="606"/>
      <c r="BM5" s="606"/>
      <c r="BN5" s="607"/>
      <c r="BO5" s="665">
        <v>91.7</v>
      </c>
      <c r="BP5" s="665"/>
      <c r="BQ5" s="665"/>
      <c r="BR5" s="665"/>
      <c r="BS5" s="666">
        <v>143994</v>
      </c>
      <c r="BT5" s="666"/>
      <c r="BU5" s="666"/>
      <c r="BV5" s="666"/>
      <c r="BW5" s="666"/>
      <c r="BX5" s="666"/>
      <c r="BY5" s="666"/>
      <c r="BZ5" s="666"/>
      <c r="CA5" s="666"/>
      <c r="CB5" s="707"/>
      <c r="CD5" s="720" t="s">
        <v>217</v>
      </c>
      <c r="CE5" s="721"/>
      <c r="CF5" s="721"/>
      <c r="CG5" s="721"/>
      <c r="CH5" s="721"/>
      <c r="CI5" s="721"/>
      <c r="CJ5" s="721"/>
      <c r="CK5" s="721"/>
      <c r="CL5" s="721"/>
      <c r="CM5" s="721"/>
      <c r="CN5" s="721"/>
      <c r="CO5" s="721"/>
      <c r="CP5" s="721"/>
      <c r="CQ5" s="722"/>
      <c r="CR5" s="720" t="s">
        <v>223</v>
      </c>
      <c r="CS5" s="721"/>
      <c r="CT5" s="721"/>
      <c r="CU5" s="721"/>
      <c r="CV5" s="721"/>
      <c r="CW5" s="721"/>
      <c r="CX5" s="721"/>
      <c r="CY5" s="722"/>
      <c r="CZ5" s="720" t="s">
        <v>215</v>
      </c>
      <c r="DA5" s="721"/>
      <c r="DB5" s="721"/>
      <c r="DC5" s="722"/>
      <c r="DD5" s="720" t="s">
        <v>224</v>
      </c>
      <c r="DE5" s="721"/>
      <c r="DF5" s="721"/>
      <c r="DG5" s="721"/>
      <c r="DH5" s="721"/>
      <c r="DI5" s="721"/>
      <c r="DJ5" s="721"/>
      <c r="DK5" s="721"/>
      <c r="DL5" s="721"/>
      <c r="DM5" s="721"/>
      <c r="DN5" s="721"/>
      <c r="DO5" s="721"/>
      <c r="DP5" s="722"/>
      <c r="DQ5" s="720" t="s">
        <v>225</v>
      </c>
      <c r="DR5" s="721"/>
      <c r="DS5" s="721"/>
      <c r="DT5" s="721"/>
      <c r="DU5" s="721"/>
      <c r="DV5" s="721"/>
      <c r="DW5" s="721"/>
      <c r="DX5" s="721"/>
      <c r="DY5" s="721"/>
      <c r="DZ5" s="721"/>
      <c r="EA5" s="721"/>
      <c r="EB5" s="721"/>
      <c r="EC5" s="722"/>
    </row>
    <row r="6" spans="2:143" ht="11.25" customHeight="1" x14ac:dyDescent="0.15">
      <c r="B6" s="600" t="s">
        <v>226</v>
      </c>
      <c r="C6" s="601"/>
      <c r="D6" s="601"/>
      <c r="E6" s="601"/>
      <c r="F6" s="601"/>
      <c r="G6" s="601"/>
      <c r="H6" s="601"/>
      <c r="I6" s="601"/>
      <c r="J6" s="601"/>
      <c r="K6" s="601"/>
      <c r="L6" s="601"/>
      <c r="M6" s="601"/>
      <c r="N6" s="601"/>
      <c r="O6" s="601"/>
      <c r="P6" s="601"/>
      <c r="Q6" s="602"/>
      <c r="R6" s="603">
        <v>685753</v>
      </c>
      <c r="S6" s="606"/>
      <c r="T6" s="606"/>
      <c r="U6" s="606"/>
      <c r="V6" s="606"/>
      <c r="W6" s="606"/>
      <c r="X6" s="606"/>
      <c r="Y6" s="607"/>
      <c r="Z6" s="665">
        <v>1.2</v>
      </c>
      <c r="AA6" s="665"/>
      <c r="AB6" s="665"/>
      <c r="AC6" s="665"/>
      <c r="AD6" s="666">
        <v>685753</v>
      </c>
      <c r="AE6" s="666"/>
      <c r="AF6" s="666"/>
      <c r="AG6" s="666"/>
      <c r="AH6" s="666"/>
      <c r="AI6" s="666"/>
      <c r="AJ6" s="666"/>
      <c r="AK6" s="666"/>
      <c r="AL6" s="608">
        <v>2.4</v>
      </c>
      <c r="AM6" s="609"/>
      <c r="AN6" s="609"/>
      <c r="AO6" s="667"/>
      <c r="AP6" s="600" t="s">
        <v>227</v>
      </c>
      <c r="AQ6" s="601"/>
      <c r="AR6" s="601"/>
      <c r="AS6" s="601"/>
      <c r="AT6" s="601"/>
      <c r="AU6" s="601"/>
      <c r="AV6" s="601"/>
      <c r="AW6" s="601"/>
      <c r="AX6" s="601"/>
      <c r="AY6" s="601"/>
      <c r="AZ6" s="601"/>
      <c r="BA6" s="601"/>
      <c r="BB6" s="601"/>
      <c r="BC6" s="601"/>
      <c r="BD6" s="601"/>
      <c r="BE6" s="601"/>
      <c r="BF6" s="602"/>
      <c r="BG6" s="603">
        <v>18224085</v>
      </c>
      <c r="BH6" s="606"/>
      <c r="BI6" s="606"/>
      <c r="BJ6" s="606"/>
      <c r="BK6" s="606"/>
      <c r="BL6" s="606"/>
      <c r="BM6" s="606"/>
      <c r="BN6" s="607"/>
      <c r="BO6" s="665">
        <v>91.7</v>
      </c>
      <c r="BP6" s="665"/>
      <c r="BQ6" s="665"/>
      <c r="BR6" s="665"/>
      <c r="BS6" s="666">
        <v>143994</v>
      </c>
      <c r="BT6" s="666"/>
      <c r="BU6" s="666"/>
      <c r="BV6" s="666"/>
      <c r="BW6" s="666"/>
      <c r="BX6" s="666"/>
      <c r="BY6" s="666"/>
      <c r="BZ6" s="666"/>
      <c r="CA6" s="666"/>
      <c r="CB6" s="707"/>
      <c r="CD6" s="674" t="s">
        <v>228</v>
      </c>
      <c r="CE6" s="675"/>
      <c r="CF6" s="675"/>
      <c r="CG6" s="675"/>
      <c r="CH6" s="675"/>
      <c r="CI6" s="675"/>
      <c r="CJ6" s="675"/>
      <c r="CK6" s="675"/>
      <c r="CL6" s="675"/>
      <c r="CM6" s="675"/>
      <c r="CN6" s="675"/>
      <c r="CO6" s="675"/>
      <c r="CP6" s="675"/>
      <c r="CQ6" s="676"/>
      <c r="CR6" s="603">
        <v>458563</v>
      </c>
      <c r="CS6" s="606"/>
      <c r="CT6" s="606"/>
      <c r="CU6" s="606"/>
      <c r="CV6" s="606"/>
      <c r="CW6" s="606"/>
      <c r="CX6" s="606"/>
      <c r="CY6" s="607"/>
      <c r="CZ6" s="716">
        <v>0.8</v>
      </c>
      <c r="DA6" s="685"/>
      <c r="DB6" s="685"/>
      <c r="DC6" s="719"/>
      <c r="DD6" s="611" t="s">
        <v>173</v>
      </c>
      <c r="DE6" s="606"/>
      <c r="DF6" s="606"/>
      <c r="DG6" s="606"/>
      <c r="DH6" s="606"/>
      <c r="DI6" s="606"/>
      <c r="DJ6" s="606"/>
      <c r="DK6" s="606"/>
      <c r="DL6" s="606"/>
      <c r="DM6" s="606"/>
      <c r="DN6" s="606"/>
      <c r="DO6" s="606"/>
      <c r="DP6" s="607"/>
      <c r="DQ6" s="611">
        <v>458563</v>
      </c>
      <c r="DR6" s="606"/>
      <c r="DS6" s="606"/>
      <c r="DT6" s="606"/>
      <c r="DU6" s="606"/>
      <c r="DV6" s="606"/>
      <c r="DW6" s="606"/>
      <c r="DX6" s="606"/>
      <c r="DY6" s="606"/>
      <c r="DZ6" s="606"/>
      <c r="EA6" s="606"/>
      <c r="EB6" s="606"/>
      <c r="EC6" s="646"/>
    </row>
    <row r="7" spans="2:143" ht="11.25" customHeight="1" x14ac:dyDescent="0.15">
      <c r="B7" s="600" t="s">
        <v>229</v>
      </c>
      <c r="C7" s="601"/>
      <c r="D7" s="601"/>
      <c r="E7" s="601"/>
      <c r="F7" s="601"/>
      <c r="G7" s="601"/>
      <c r="H7" s="601"/>
      <c r="I7" s="601"/>
      <c r="J7" s="601"/>
      <c r="K7" s="601"/>
      <c r="L7" s="601"/>
      <c r="M7" s="601"/>
      <c r="N7" s="601"/>
      <c r="O7" s="601"/>
      <c r="P7" s="601"/>
      <c r="Q7" s="602"/>
      <c r="R7" s="603">
        <v>51776</v>
      </c>
      <c r="S7" s="606"/>
      <c r="T7" s="606"/>
      <c r="U7" s="606"/>
      <c r="V7" s="606"/>
      <c r="W7" s="606"/>
      <c r="X7" s="606"/>
      <c r="Y7" s="607"/>
      <c r="Z7" s="665">
        <v>0.1</v>
      </c>
      <c r="AA7" s="665"/>
      <c r="AB7" s="665"/>
      <c r="AC7" s="665"/>
      <c r="AD7" s="666">
        <v>51776</v>
      </c>
      <c r="AE7" s="666"/>
      <c r="AF7" s="666"/>
      <c r="AG7" s="666"/>
      <c r="AH7" s="666"/>
      <c r="AI7" s="666"/>
      <c r="AJ7" s="666"/>
      <c r="AK7" s="666"/>
      <c r="AL7" s="608">
        <v>0.2</v>
      </c>
      <c r="AM7" s="609"/>
      <c r="AN7" s="609"/>
      <c r="AO7" s="667"/>
      <c r="AP7" s="600" t="s">
        <v>230</v>
      </c>
      <c r="AQ7" s="601"/>
      <c r="AR7" s="601"/>
      <c r="AS7" s="601"/>
      <c r="AT7" s="601"/>
      <c r="AU7" s="601"/>
      <c r="AV7" s="601"/>
      <c r="AW7" s="601"/>
      <c r="AX7" s="601"/>
      <c r="AY7" s="601"/>
      <c r="AZ7" s="601"/>
      <c r="BA7" s="601"/>
      <c r="BB7" s="601"/>
      <c r="BC7" s="601"/>
      <c r="BD7" s="601"/>
      <c r="BE7" s="601"/>
      <c r="BF7" s="602"/>
      <c r="BG7" s="603">
        <v>10064407</v>
      </c>
      <c r="BH7" s="606"/>
      <c r="BI7" s="606"/>
      <c r="BJ7" s="606"/>
      <c r="BK7" s="606"/>
      <c r="BL7" s="606"/>
      <c r="BM7" s="606"/>
      <c r="BN7" s="607"/>
      <c r="BO7" s="665">
        <v>50.6</v>
      </c>
      <c r="BP7" s="665"/>
      <c r="BQ7" s="665"/>
      <c r="BR7" s="665"/>
      <c r="BS7" s="666">
        <v>143994</v>
      </c>
      <c r="BT7" s="666"/>
      <c r="BU7" s="666"/>
      <c r="BV7" s="666"/>
      <c r="BW7" s="666"/>
      <c r="BX7" s="666"/>
      <c r="BY7" s="666"/>
      <c r="BZ7" s="666"/>
      <c r="CA7" s="666"/>
      <c r="CB7" s="707"/>
      <c r="CD7" s="647" t="s">
        <v>231</v>
      </c>
      <c r="CE7" s="644"/>
      <c r="CF7" s="644"/>
      <c r="CG7" s="644"/>
      <c r="CH7" s="644"/>
      <c r="CI7" s="644"/>
      <c r="CJ7" s="644"/>
      <c r="CK7" s="644"/>
      <c r="CL7" s="644"/>
      <c r="CM7" s="644"/>
      <c r="CN7" s="644"/>
      <c r="CO7" s="644"/>
      <c r="CP7" s="644"/>
      <c r="CQ7" s="645"/>
      <c r="CR7" s="603">
        <v>7071082</v>
      </c>
      <c r="CS7" s="606"/>
      <c r="CT7" s="606"/>
      <c r="CU7" s="606"/>
      <c r="CV7" s="606"/>
      <c r="CW7" s="606"/>
      <c r="CX7" s="606"/>
      <c r="CY7" s="607"/>
      <c r="CZ7" s="665">
        <v>12.2</v>
      </c>
      <c r="DA7" s="665"/>
      <c r="DB7" s="665"/>
      <c r="DC7" s="665"/>
      <c r="DD7" s="611">
        <v>2253098</v>
      </c>
      <c r="DE7" s="606"/>
      <c r="DF7" s="606"/>
      <c r="DG7" s="606"/>
      <c r="DH7" s="606"/>
      <c r="DI7" s="606"/>
      <c r="DJ7" s="606"/>
      <c r="DK7" s="606"/>
      <c r="DL7" s="606"/>
      <c r="DM7" s="606"/>
      <c r="DN7" s="606"/>
      <c r="DO7" s="606"/>
      <c r="DP7" s="607"/>
      <c r="DQ7" s="611">
        <v>4146945</v>
      </c>
      <c r="DR7" s="606"/>
      <c r="DS7" s="606"/>
      <c r="DT7" s="606"/>
      <c r="DU7" s="606"/>
      <c r="DV7" s="606"/>
      <c r="DW7" s="606"/>
      <c r="DX7" s="606"/>
      <c r="DY7" s="606"/>
      <c r="DZ7" s="606"/>
      <c r="EA7" s="606"/>
      <c r="EB7" s="606"/>
      <c r="EC7" s="646"/>
    </row>
    <row r="8" spans="2:143" ht="11.25" customHeight="1" x14ac:dyDescent="0.15">
      <c r="B8" s="600" t="s">
        <v>232</v>
      </c>
      <c r="C8" s="601"/>
      <c r="D8" s="601"/>
      <c r="E8" s="601"/>
      <c r="F8" s="601"/>
      <c r="G8" s="601"/>
      <c r="H8" s="601"/>
      <c r="I8" s="601"/>
      <c r="J8" s="601"/>
      <c r="K8" s="601"/>
      <c r="L8" s="601"/>
      <c r="M8" s="601"/>
      <c r="N8" s="601"/>
      <c r="O8" s="601"/>
      <c r="P8" s="601"/>
      <c r="Q8" s="602"/>
      <c r="R8" s="603">
        <v>186083</v>
      </c>
      <c r="S8" s="606"/>
      <c r="T8" s="606"/>
      <c r="U8" s="606"/>
      <c r="V8" s="606"/>
      <c r="W8" s="606"/>
      <c r="X8" s="606"/>
      <c r="Y8" s="607"/>
      <c r="Z8" s="665">
        <v>0.3</v>
      </c>
      <c r="AA8" s="665"/>
      <c r="AB8" s="665"/>
      <c r="AC8" s="665"/>
      <c r="AD8" s="666">
        <v>186083</v>
      </c>
      <c r="AE8" s="666"/>
      <c r="AF8" s="666"/>
      <c r="AG8" s="666"/>
      <c r="AH8" s="666"/>
      <c r="AI8" s="666"/>
      <c r="AJ8" s="666"/>
      <c r="AK8" s="666"/>
      <c r="AL8" s="608">
        <v>0.6</v>
      </c>
      <c r="AM8" s="609"/>
      <c r="AN8" s="609"/>
      <c r="AO8" s="667"/>
      <c r="AP8" s="600" t="s">
        <v>233</v>
      </c>
      <c r="AQ8" s="601"/>
      <c r="AR8" s="601"/>
      <c r="AS8" s="601"/>
      <c r="AT8" s="601"/>
      <c r="AU8" s="601"/>
      <c r="AV8" s="601"/>
      <c r="AW8" s="601"/>
      <c r="AX8" s="601"/>
      <c r="AY8" s="601"/>
      <c r="AZ8" s="601"/>
      <c r="BA8" s="601"/>
      <c r="BB8" s="601"/>
      <c r="BC8" s="601"/>
      <c r="BD8" s="601"/>
      <c r="BE8" s="601"/>
      <c r="BF8" s="602"/>
      <c r="BG8" s="603">
        <v>254531</v>
      </c>
      <c r="BH8" s="606"/>
      <c r="BI8" s="606"/>
      <c r="BJ8" s="606"/>
      <c r="BK8" s="606"/>
      <c r="BL8" s="606"/>
      <c r="BM8" s="606"/>
      <c r="BN8" s="607"/>
      <c r="BO8" s="665">
        <v>1.3</v>
      </c>
      <c r="BP8" s="665"/>
      <c r="BQ8" s="665"/>
      <c r="BR8" s="665"/>
      <c r="BS8" s="611" t="s">
        <v>234</v>
      </c>
      <c r="BT8" s="606"/>
      <c r="BU8" s="606"/>
      <c r="BV8" s="606"/>
      <c r="BW8" s="606"/>
      <c r="BX8" s="606"/>
      <c r="BY8" s="606"/>
      <c r="BZ8" s="606"/>
      <c r="CA8" s="606"/>
      <c r="CB8" s="646"/>
      <c r="CD8" s="647" t="s">
        <v>235</v>
      </c>
      <c r="CE8" s="644"/>
      <c r="CF8" s="644"/>
      <c r="CG8" s="644"/>
      <c r="CH8" s="644"/>
      <c r="CI8" s="644"/>
      <c r="CJ8" s="644"/>
      <c r="CK8" s="644"/>
      <c r="CL8" s="644"/>
      <c r="CM8" s="644"/>
      <c r="CN8" s="644"/>
      <c r="CO8" s="644"/>
      <c r="CP8" s="644"/>
      <c r="CQ8" s="645"/>
      <c r="CR8" s="603">
        <v>21778207</v>
      </c>
      <c r="CS8" s="606"/>
      <c r="CT8" s="606"/>
      <c r="CU8" s="606"/>
      <c r="CV8" s="606"/>
      <c r="CW8" s="606"/>
      <c r="CX8" s="606"/>
      <c r="CY8" s="607"/>
      <c r="CZ8" s="665">
        <v>37.5</v>
      </c>
      <c r="DA8" s="665"/>
      <c r="DB8" s="665"/>
      <c r="DC8" s="665"/>
      <c r="DD8" s="611">
        <v>994031</v>
      </c>
      <c r="DE8" s="606"/>
      <c r="DF8" s="606"/>
      <c r="DG8" s="606"/>
      <c r="DH8" s="606"/>
      <c r="DI8" s="606"/>
      <c r="DJ8" s="606"/>
      <c r="DK8" s="606"/>
      <c r="DL8" s="606"/>
      <c r="DM8" s="606"/>
      <c r="DN8" s="606"/>
      <c r="DO8" s="606"/>
      <c r="DP8" s="607"/>
      <c r="DQ8" s="611">
        <v>10235226</v>
      </c>
      <c r="DR8" s="606"/>
      <c r="DS8" s="606"/>
      <c r="DT8" s="606"/>
      <c r="DU8" s="606"/>
      <c r="DV8" s="606"/>
      <c r="DW8" s="606"/>
      <c r="DX8" s="606"/>
      <c r="DY8" s="606"/>
      <c r="DZ8" s="606"/>
      <c r="EA8" s="606"/>
      <c r="EB8" s="606"/>
      <c r="EC8" s="646"/>
    </row>
    <row r="9" spans="2:143" ht="11.25" customHeight="1" x14ac:dyDescent="0.15">
      <c r="B9" s="600" t="s">
        <v>236</v>
      </c>
      <c r="C9" s="601"/>
      <c r="D9" s="601"/>
      <c r="E9" s="601"/>
      <c r="F9" s="601"/>
      <c r="G9" s="601"/>
      <c r="H9" s="601"/>
      <c r="I9" s="601"/>
      <c r="J9" s="601"/>
      <c r="K9" s="601"/>
      <c r="L9" s="601"/>
      <c r="M9" s="601"/>
      <c r="N9" s="601"/>
      <c r="O9" s="601"/>
      <c r="P9" s="601"/>
      <c r="Q9" s="602"/>
      <c r="R9" s="603">
        <v>187476</v>
      </c>
      <c r="S9" s="606"/>
      <c r="T9" s="606"/>
      <c r="U9" s="606"/>
      <c r="V9" s="606"/>
      <c r="W9" s="606"/>
      <c r="X9" s="606"/>
      <c r="Y9" s="607"/>
      <c r="Z9" s="665">
        <v>0.3</v>
      </c>
      <c r="AA9" s="665"/>
      <c r="AB9" s="665"/>
      <c r="AC9" s="665"/>
      <c r="AD9" s="666">
        <v>187476</v>
      </c>
      <c r="AE9" s="666"/>
      <c r="AF9" s="666"/>
      <c r="AG9" s="666"/>
      <c r="AH9" s="666"/>
      <c r="AI9" s="666"/>
      <c r="AJ9" s="666"/>
      <c r="AK9" s="666"/>
      <c r="AL9" s="608">
        <v>0.7</v>
      </c>
      <c r="AM9" s="609"/>
      <c r="AN9" s="609"/>
      <c r="AO9" s="667"/>
      <c r="AP9" s="600" t="s">
        <v>237</v>
      </c>
      <c r="AQ9" s="601"/>
      <c r="AR9" s="601"/>
      <c r="AS9" s="601"/>
      <c r="AT9" s="601"/>
      <c r="AU9" s="601"/>
      <c r="AV9" s="601"/>
      <c r="AW9" s="601"/>
      <c r="AX9" s="601"/>
      <c r="AY9" s="601"/>
      <c r="AZ9" s="601"/>
      <c r="BA9" s="601"/>
      <c r="BB9" s="601"/>
      <c r="BC9" s="601"/>
      <c r="BD9" s="601"/>
      <c r="BE9" s="601"/>
      <c r="BF9" s="602"/>
      <c r="BG9" s="603">
        <v>8974635</v>
      </c>
      <c r="BH9" s="606"/>
      <c r="BI9" s="606"/>
      <c r="BJ9" s="606"/>
      <c r="BK9" s="606"/>
      <c r="BL9" s="606"/>
      <c r="BM9" s="606"/>
      <c r="BN9" s="607"/>
      <c r="BO9" s="665">
        <v>45.1</v>
      </c>
      <c r="BP9" s="665"/>
      <c r="BQ9" s="665"/>
      <c r="BR9" s="665"/>
      <c r="BS9" s="611" t="s">
        <v>173</v>
      </c>
      <c r="BT9" s="606"/>
      <c r="BU9" s="606"/>
      <c r="BV9" s="606"/>
      <c r="BW9" s="606"/>
      <c r="BX9" s="606"/>
      <c r="BY9" s="606"/>
      <c r="BZ9" s="606"/>
      <c r="CA9" s="606"/>
      <c r="CB9" s="646"/>
      <c r="CD9" s="647" t="s">
        <v>238</v>
      </c>
      <c r="CE9" s="644"/>
      <c r="CF9" s="644"/>
      <c r="CG9" s="644"/>
      <c r="CH9" s="644"/>
      <c r="CI9" s="644"/>
      <c r="CJ9" s="644"/>
      <c r="CK9" s="644"/>
      <c r="CL9" s="644"/>
      <c r="CM9" s="644"/>
      <c r="CN9" s="644"/>
      <c r="CO9" s="644"/>
      <c r="CP9" s="644"/>
      <c r="CQ9" s="645"/>
      <c r="CR9" s="603">
        <v>8683445</v>
      </c>
      <c r="CS9" s="606"/>
      <c r="CT9" s="606"/>
      <c r="CU9" s="606"/>
      <c r="CV9" s="606"/>
      <c r="CW9" s="606"/>
      <c r="CX9" s="606"/>
      <c r="CY9" s="607"/>
      <c r="CZ9" s="665">
        <v>14.9</v>
      </c>
      <c r="DA9" s="665"/>
      <c r="DB9" s="665"/>
      <c r="DC9" s="665"/>
      <c r="DD9" s="611">
        <v>1717613</v>
      </c>
      <c r="DE9" s="606"/>
      <c r="DF9" s="606"/>
      <c r="DG9" s="606"/>
      <c r="DH9" s="606"/>
      <c r="DI9" s="606"/>
      <c r="DJ9" s="606"/>
      <c r="DK9" s="606"/>
      <c r="DL9" s="606"/>
      <c r="DM9" s="606"/>
      <c r="DN9" s="606"/>
      <c r="DO9" s="606"/>
      <c r="DP9" s="607"/>
      <c r="DQ9" s="611">
        <v>5913430</v>
      </c>
      <c r="DR9" s="606"/>
      <c r="DS9" s="606"/>
      <c r="DT9" s="606"/>
      <c r="DU9" s="606"/>
      <c r="DV9" s="606"/>
      <c r="DW9" s="606"/>
      <c r="DX9" s="606"/>
      <c r="DY9" s="606"/>
      <c r="DZ9" s="606"/>
      <c r="EA9" s="606"/>
      <c r="EB9" s="606"/>
      <c r="EC9" s="646"/>
    </row>
    <row r="10" spans="2:143" ht="11.25" customHeight="1" x14ac:dyDescent="0.15">
      <c r="B10" s="600" t="s">
        <v>239</v>
      </c>
      <c r="C10" s="601"/>
      <c r="D10" s="601"/>
      <c r="E10" s="601"/>
      <c r="F10" s="601"/>
      <c r="G10" s="601"/>
      <c r="H10" s="601"/>
      <c r="I10" s="601"/>
      <c r="J10" s="601"/>
      <c r="K10" s="601"/>
      <c r="L10" s="601"/>
      <c r="M10" s="601"/>
      <c r="N10" s="601"/>
      <c r="O10" s="601"/>
      <c r="P10" s="601"/>
      <c r="Q10" s="602"/>
      <c r="R10" s="603" t="s">
        <v>234</v>
      </c>
      <c r="S10" s="606"/>
      <c r="T10" s="606"/>
      <c r="U10" s="606"/>
      <c r="V10" s="606"/>
      <c r="W10" s="606"/>
      <c r="X10" s="606"/>
      <c r="Y10" s="607"/>
      <c r="Z10" s="665" t="s">
        <v>234</v>
      </c>
      <c r="AA10" s="665"/>
      <c r="AB10" s="665"/>
      <c r="AC10" s="665"/>
      <c r="AD10" s="666" t="s">
        <v>234</v>
      </c>
      <c r="AE10" s="666"/>
      <c r="AF10" s="666"/>
      <c r="AG10" s="666"/>
      <c r="AH10" s="666"/>
      <c r="AI10" s="666"/>
      <c r="AJ10" s="666"/>
      <c r="AK10" s="666"/>
      <c r="AL10" s="608" t="s">
        <v>234</v>
      </c>
      <c r="AM10" s="609"/>
      <c r="AN10" s="609"/>
      <c r="AO10" s="667"/>
      <c r="AP10" s="600" t="s">
        <v>240</v>
      </c>
      <c r="AQ10" s="601"/>
      <c r="AR10" s="601"/>
      <c r="AS10" s="601"/>
      <c r="AT10" s="601"/>
      <c r="AU10" s="601"/>
      <c r="AV10" s="601"/>
      <c r="AW10" s="601"/>
      <c r="AX10" s="601"/>
      <c r="AY10" s="601"/>
      <c r="AZ10" s="601"/>
      <c r="BA10" s="601"/>
      <c r="BB10" s="601"/>
      <c r="BC10" s="601"/>
      <c r="BD10" s="601"/>
      <c r="BE10" s="601"/>
      <c r="BF10" s="602"/>
      <c r="BG10" s="603">
        <v>342654</v>
      </c>
      <c r="BH10" s="606"/>
      <c r="BI10" s="606"/>
      <c r="BJ10" s="606"/>
      <c r="BK10" s="606"/>
      <c r="BL10" s="606"/>
      <c r="BM10" s="606"/>
      <c r="BN10" s="607"/>
      <c r="BO10" s="665">
        <v>1.7</v>
      </c>
      <c r="BP10" s="665"/>
      <c r="BQ10" s="665"/>
      <c r="BR10" s="665"/>
      <c r="BS10" s="611">
        <v>58087</v>
      </c>
      <c r="BT10" s="606"/>
      <c r="BU10" s="606"/>
      <c r="BV10" s="606"/>
      <c r="BW10" s="606"/>
      <c r="BX10" s="606"/>
      <c r="BY10" s="606"/>
      <c r="BZ10" s="606"/>
      <c r="CA10" s="606"/>
      <c r="CB10" s="646"/>
      <c r="CD10" s="647" t="s">
        <v>241</v>
      </c>
      <c r="CE10" s="644"/>
      <c r="CF10" s="644"/>
      <c r="CG10" s="644"/>
      <c r="CH10" s="644"/>
      <c r="CI10" s="644"/>
      <c r="CJ10" s="644"/>
      <c r="CK10" s="644"/>
      <c r="CL10" s="644"/>
      <c r="CM10" s="644"/>
      <c r="CN10" s="644"/>
      <c r="CO10" s="644"/>
      <c r="CP10" s="644"/>
      <c r="CQ10" s="645"/>
      <c r="CR10" s="603">
        <v>87015</v>
      </c>
      <c r="CS10" s="606"/>
      <c r="CT10" s="606"/>
      <c r="CU10" s="606"/>
      <c r="CV10" s="606"/>
      <c r="CW10" s="606"/>
      <c r="CX10" s="606"/>
      <c r="CY10" s="607"/>
      <c r="CZ10" s="665">
        <v>0.1</v>
      </c>
      <c r="DA10" s="665"/>
      <c r="DB10" s="665"/>
      <c r="DC10" s="665"/>
      <c r="DD10" s="611" t="s">
        <v>173</v>
      </c>
      <c r="DE10" s="606"/>
      <c r="DF10" s="606"/>
      <c r="DG10" s="606"/>
      <c r="DH10" s="606"/>
      <c r="DI10" s="606"/>
      <c r="DJ10" s="606"/>
      <c r="DK10" s="606"/>
      <c r="DL10" s="606"/>
      <c r="DM10" s="606"/>
      <c r="DN10" s="606"/>
      <c r="DO10" s="606"/>
      <c r="DP10" s="607"/>
      <c r="DQ10" s="611">
        <v>69969</v>
      </c>
      <c r="DR10" s="606"/>
      <c r="DS10" s="606"/>
      <c r="DT10" s="606"/>
      <c r="DU10" s="606"/>
      <c r="DV10" s="606"/>
      <c r="DW10" s="606"/>
      <c r="DX10" s="606"/>
      <c r="DY10" s="606"/>
      <c r="DZ10" s="606"/>
      <c r="EA10" s="606"/>
      <c r="EB10" s="606"/>
      <c r="EC10" s="646"/>
    </row>
    <row r="11" spans="2:143" ht="11.25" customHeight="1" x14ac:dyDescent="0.15">
      <c r="B11" s="600" t="s">
        <v>242</v>
      </c>
      <c r="C11" s="601"/>
      <c r="D11" s="601"/>
      <c r="E11" s="601"/>
      <c r="F11" s="601"/>
      <c r="G11" s="601"/>
      <c r="H11" s="601"/>
      <c r="I11" s="601"/>
      <c r="J11" s="601"/>
      <c r="K11" s="601"/>
      <c r="L11" s="601"/>
      <c r="M11" s="601"/>
      <c r="N11" s="601"/>
      <c r="O11" s="601"/>
      <c r="P11" s="601"/>
      <c r="Q11" s="602"/>
      <c r="R11" s="603" t="s">
        <v>173</v>
      </c>
      <c r="S11" s="606"/>
      <c r="T11" s="606"/>
      <c r="U11" s="606"/>
      <c r="V11" s="606"/>
      <c r="W11" s="606"/>
      <c r="X11" s="606"/>
      <c r="Y11" s="607"/>
      <c r="Z11" s="665" t="s">
        <v>123</v>
      </c>
      <c r="AA11" s="665"/>
      <c r="AB11" s="665"/>
      <c r="AC11" s="665"/>
      <c r="AD11" s="666" t="s">
        <v>173</v>
      </c>
      <c r="AE11" s="666"/>
      <c r="AF11" s="666"/>
      <c r="AG11" s="666"/>
      <c r="AH11" s="666"/>
      <c r="AI11" s="666"/>
      <c r="AJ11" s="666"/>
      <c r="AK11" s="666"/>
      <c r="AL11" s="608" t="s">
        <v>173</v>
      </c>
      <c r="AM11" s="609"/>
      <c r="AN11" s="609"/>
      <c r="AO11" s="667"/>
      <c r="AP11" s="600" t="s">
        <v>243</v>
      </c>
      <c r="AQ11" s="601"/>
      <c r="AR11" s="601"/>
      <c r="AS11" s="601"/>
      <c r="AT11" s="601"/>
      <c r="AU11" s="601"/>
      <c r="AV11" s="601"/>
      <c r="AW11" s="601"/>
      <c r="AX11" s="601"/>
      <c r="AY11" s="601"/>
      <c r="AZ11" s="601"/>
      <c r="BA11" s="601"/>
      <c r="BB11" s="601"/>
      <c r="BC11" s="601"/>
      <c r="BD11" s="601"/>
      <c r="BE11" s="601"/>
      <c r="BF11" s="602"/>
      <c r="BG11" s="603">
        <v>492587</v>
      </c>
      <c r="BH11" s="606"/>
      <c r="BI11" s="606"/>
      <c r="BJ11" s="606"/>
      <c r="BK11" s="606"/>
      <c r="BL11" s="606"/>
      <c r="BM11" s="606"/>
      <c r="BN11" s="607"/>
      <c r="BO11" s="665">
        <v>2.5</v>
      </c>
      <c r="BP11" s="665"/>
      <c r="BQ11" s="665"/>
      <c r="BR11" s="665"/>
      <c r="BS11" s="611">
        <v>85907</v>
      </c>
      <c r="BT11" s="606"/>
      <c r="BU11" s="606"/>
      <c r="BV11" s="606"/>
      <c r="BW11" s="606"/>
      <c r="BX11" s="606"/>
      <c r="BY11" s="606"/>
      <c r="BZ11" s="606"/>
      <c r="CA11" s="606"/>
      <c r="CB11" s="646"/>
      <c r="CD11" s="647" t="s">
        <v>244</v>
      </c>
      <c r="CE11" s="644"/>
      <c r="CF11" s="644"/>
      <c r="CG11" s="644"/>
      <c r="CH11" s="644"/>
      <c r="CI11" s="644"/>
      <c r="CJ11" s="644"/>
      <c r="CK11" s="644"/>
      <c r="CL11" s="644"/>
      <c r="CM11" s="644"/>
      <c r="CN11" s="644"/>
      <c r="CO11" s="644"/>
      <c r="CP11" s="644"/>
      <c r="CQ11" s="645"/>
      <c r="CR11" s="603">
        <v>145272</v>
      </c>
      <c r="CS11" s="606"/>
      <c r="CT11" s="606"/>
      <c r="CU11" s="606"/>
      <c r="CV11" s="606"/>
      <c r="CW11" s="606"/>
      <c r="CX11" s="606"/>
      <c r="CY11" s="607"/>
      <c r="CZ11" s="665">
        <v>0.3</v>
      </c>
      <c r="DA11" s="665"/>
      <c r="DB11" s="665"/>
      <c r="DC11" s="665"/>
      <c r="DD11" s="611">
        <v>30477</v>
      </c>
      <c r="DE11" s="606"/>
      <c r="DF11" s="606"/>
      <c r="DG11" s="606"/>
      <c r="DH11" s="606"/>
      <c r="DI11" s="606"/>
      <c r="DJ11" s="606"/>
      <c r="DK11" s="606"/>
      <c r="DL11" s="606"/>
      <c r="DM11" s="606"/>
      <c r="DN11" s="606"/>
      <c r="DO11" s="606"/>
      <c r="DP11" s="607"/>
      <c r="DQ11" s="611">
        <v>80476</v>
      </c>
      <c r="DR11" s="606"/>
      <c r="DS11" s="606"/>
      <c r="DT11" s="606"/>
      <c r="DU11" s="606"/>
      <c r="DV11" s="606"/>
      <c r="DW11" s="606"/>
      <c r="DX11" s="606"/>
      <c r="DY11" s="606"/>
      <c r="DZ11" s="606"/>
      <c r="EA11" s="606"/>
      <c r="EB11" s="606"/>
      <c r="EC11" s="646"/>
    </row>
    <row r="12" spans="2:143" ht="11.25" customHeight="1" x14ac:dyDescent="0.15">
      <c r="B12" s="600" t="s">
        <v>245</v>
      </c>
      <c r="C12" s="601"/>
      <c r="D12" s="601"/>
      <c r="E12" s="601"/>
      <c r="F12" s="601"/>
      <c r="G12" s="601"/>
      <c r="H12" s="601"/>
      <c r="I12" s="601"/>
      <c r="J12" s="601"/>
      <c r="K12" s="601"/>
      <c r="L12" s="601"/>
      <c r="M12" s="601"/>
      <c r="N12" s="601"/>
      <c r="O12" s="601"/>
      <c r="P12" s="601"/>
      <c r="Q12" s="602"/>
      <c r="R12" s="603">
        <v>2306824</v>
      </c>
      <c r="S12" s="606"/>
      <c r="T12" s="606"/>
      <c r="U12" s="606"/>
      <c r="V12" s="606"/>
      <c r="W12" s="606"/>
      <c r="X12" s="606"/>
      <c r="Y12" s="607"/>
      <c r="Z12" s="665">
        <v>3.9</v>
      </c>
      <c r="AA12" s="665"/>
      <c r="AB12" s="665"/>
      <c r="AC12" s="665"/>
      <c r="AD12" s="666">
        <v>2306824</v>
      </c>
      <c r="AE12" s="666"/>
      <c r="AF12" s="666"/>
      <c r="AG12" s="666"/>
      <c r="AH12" s="666"/>
      <c r="AI12" s="666"/>
      <c r="AJ12" s="666"/>
      <c r="AK12" s="666"/>
      <c r="AL12" s="608">
        <v>8.1</v>
      </c>
      <c r="AM12" s="609"/>
      <c r="AN12" s="609"/>
      <c r="AO12" s="667"/>
      <c r="AP12" s="600" t="s">
        <v>246</v>
      </c>
      <c r="AQ12" s="601"/>
      <c r="AR12" s="601"/>
      <c r="AS12" s="601"/>
      <c r="AT12" s="601"/>
      <c r="AU12" s="601"/>
      <c r="AV12" s="601"/>
      <c r="AW12" s="601"/>
      <c r="AX12" s="601"/>
      <c r="AY12" s="601"/>
      <c r="AZ12" s="601"/>
      <c r="BA12" s="601"/>
      <c r="BB12" s="601"/>
      <c r="BC12" s="601"/>
      <c r="BD12" s="601"/>
      <c r="BE12" s="601"/>
      <c r="BF12" s="602"/>
      <c r="BG12" s="603">
        <v>7330763</v>
      </c>
      <c r="BH12" s="606"/>
      <c r="BI12" s="606"/>
      <c r="BJ12" s="606"/>
      <c r="BK12" s="606"/>
      <c r="BL12" s="606"/>
      <c r="BM12" s="606"/>
      <c r="BN12" s="607"/>
      <c r="BO12" s="665">
        <v>36.9</v>
      </c>
      <c r="BP12" s="665"/>
      <c r="BQ12" s="665"/>
      <c r="BR12" s="665"/>
      <c r="BS12" s="611" t="s">
        <v>173</v>
      </c>
      <c r="BT12" s="606"/>
      <c r="BU12" s="606"/>
      <c r="BV12" s="606"/>
      <c r="BW12" s="606"/>
      <c r="BX12" s="606"/>
      <c r="BY12" s="606"/>
      <c r="BZ12" s="606"/>
      <c r="CA12" s="606"/>
      <c r="CB12" s="646"/>
      <c r="CD12" s="647" t="s">
        <v>247</v>
      </c>
      <c r="CE12" s="644"/>
      <c r="CF12" s="644"/>
      <c r="CG12" s="644"/>
      <c r="CH12" s="644"/>
      <c r="CI12" s="644"/>
      <c r="CJ12" s="644"/>
      <c r="CK12" s="644"/>
      <c r="CL12" s="644"/>
      <c r="CM12" s="644"/>
      <c r="CN12" s="644"/>
      <c r="CO12" s="644"/>
      <c r="CP12" s="644"/>
      <c r="CQ12" s="645"/>
      <c r="CR12" s="603">
        <v>244760</v>
      </c>
      <c r="CS12" s="606"/>
      <c r="CT12" s="606"/>
      <c r="CU12" s="606"/>
      <c r="CV12" s="606"/>
      <c r="CW12" s="606"/>
      <c r="CX12" s="606"/>
      <c r="CY12" s="607"/>
      <c r="CZ12" s="665">
        <v>0.4</v>
      </c>
      <c r="DA12" s="665"/>
      <c r="DB12" s="665"/>
      <c r="DC12" s="665"/>
      <c r="DD12" s="611">
        <v>7638</v>
      </c>
      <c r="DE12" s="606"/>
      <c r="DF12" s="606"/>
      <c r="DG12" s="606"/>
      <c r="DH12" s="606"/>
      <c r="DI12" s="606"/>
      <c r="DJ12" s="606"/>
      <c r="DK12" s="606"/>
      <c r="DL12" s="606"/>
      <c r="DM12" s="606"/>
      <c r="DN12" s="606"/>
      <c r="DO12" s="606"/>
      <c r="DP12" s="607"/>
      <c r="DQ12" s="611">
        <v>137231</v>
      </c>
      <c r="DR12" s="606"/>
      <c r="DS12" s="606"/>
      <c r="DT12" s="606"/>
      <c r="DU12" s="606"/>
      <c r="DV12" s="606"/>
      <c r="DW12" s="606"/>
      <c r="DX12" s="606"/>
      <c r="DY12" s="606"/>
      <c r="DZ12" s="606"/>
      <c r="EA12" s="606"/>
      <c r="EB12" s="606"/>
      <c r="EC12" s="646"/>
    </row>
    <row r="13" spans="2:143" ht="11.25" customHeight="1" x14ac:dyDescent="0.15">
      <c r="B13" s="600" t="s">
        <v>248</v>
      </c>
      <c r="C13" s="601"/>
      <c r="D13" s="601"/>
      <c r="E13" s="601"/>
      <c r="F13" s="601"/>
      <c r="G13" s="601"/>
      <c r="H13" s="601"/>
      <c r="I13" s="601"/>
      <c r="J13" s="601"/>
      <c r="K13" s="601"/>
      <c r="L13" s="601"/>
      <c r="M13" s="601"/>
      <c r="N13" s="601"/>
      <c r="O13" s="601"/>
      <c r="P13" s="601"/>
      <c r="Q13" s="602"/>
      <c r="R13" s="603">
        <v>111725</v>
      </c>
      <c r="S13" s="606"/>
      <c r="T13" s="606"/>
      <c r="U13" s="606"/>
      <c r="V13" s="606"/>
      <c r="W13" s="606"/>
      <c r="X13" s="606"/>
      <c r="Y13" s="607"/>
      <c r="Z13" s="665">
        <v>0.2</v>
      </c>
      <c r="AA13" s="665"/>
      <c r="AB13" s="665"/>
      <c r="AC13" s="665"/>
      <c r="AD13" s="666">
        <v>111725</v>
      </c>
      <c r="AE13" s="666"/>
      <c r="AF13" s="666"/>
      <c r="AG13" s="666"/>
      <c r="AH13" s="666"/>
      <c r="AI13" s="666"/>
      <c r="AJ13" s="666"/>
      <c r="AK13" s="666"/>
      <c r="AL13" s="608">
        <v>0.4</v>
      </c>
      <c r="AM13" s="609"/>
      <c r="AN13" s="609"/>
      <c r="AO13" s="667"/>
      <c r="AP13" s="600" t="s">
        <v>249</v>
      </c>
      <c r="AQ13" s="601"/>
      <c r="AR13" s="601"/>
      <c r="AS13" s="601"/>
      <c r="AT13" s="601"/>
      <c r="AU13" s="601"/>
      <c r="AV13" s="601"/>
      <c r="AW13" s="601"/>
      <c r="AX13" s="601"/>
      <c r="AY13" s="601"/>
      <c r="AZ13" s="601"/>
      <c r="BA13" s="601"/>
      <c r="BB13" s="601"/>
      <c r="BC13" s="601"/>
      <c r="BD13" s="601"/>
      <c r="BE13" s="601"/>
      <c r="BF13" s="602"/>
      <c r="BG13" s="603">
        <v>7276171</v>
      </c>
      <c r="BH13" s="606"/>
      <c r="BI13" s="606"/>
      <c r="BJ13" s="606"/>
      <c r="BK13" s="606"/>
      <c r="BL13" s="606"/>
      <c r="BM13" s="606"/>
      <c r="BN13" s="607"/>
      <c r="BO13" s="665">
        <v>36.6</v>
      </c>
      <c r="BP13" s="665"/>
      <c r="BQ13" s="665"/>
      <c r="BR13" s="665"/>
      <c r="BS13" s="611" t="s">
        <v>173</v>
      </c>
      <c r="BT13" s="606"/>
      <c r="BU13" s="606"/>
      <c r="BV13" s="606"/>
      <c r="BW13" s="606"/>
      <c r="BX13" s="606"/>
      <c r="BY13" s="606"/>
      <c r="BZ13" s="606"/>
      <c r="CA13" s="606"/>
      <c r="CB13" s="646"/>
      <c r="CD13" s="647" t="s">
        <v>250</v>
      </c>
      <c r="CE13" s="644"/>
      <c r="CF13" s="644"/>
      <c r="CG13" s="644"/>
      <c r="CH13" s="644"/>
      <c r="CI13" s="644"/>
      <c r="CJ13" s="644"/>
      <c r="CK13" s="644"/>
      <c r="CL13" s="644"/>
      <c r="CM13" s="644"/>
      <c r="CN13" s="644"/>
      <c r="CO13" s="644"/>
      <c r="CP13" s="644"/>
      <c r="CQ13" s="645"/>
      <c r="CR13" s="603">
        <v>5937071</v>
      </c>
      <c r="CS13" s="606"/>
      <c r="CT13" s="606"/>
      <c r="CU13" s="606"/>
      <c r="CV13" s="606"/>
      <c r="CW13" s="606"/>
      <c r="CX13" s="606"/>
      <c r="CY13" s="607"/>
      <c r="CZ13" s="665">
        <v>10.199999999999999</v>
      </c>
      <c r="DA13" s="665"/>
      <c r="DB13" s="665"/>
      <c r="DC13" s="665"/>
      <c r="DD13" s="611">
        <v>2195903</v>
      </c>
      <c r="DE13" s="606"/>
      <c r="DF13" s="606"/>
      <c r="DG13" s="606"/>
      <c r="DH13" s="606"/>
      <c r="DI13" s="606"/>
      <c r="DJ13" s="606"/>
      <c r="DK13" s="606"/>
      <c r="DL13" s="606"/>
      <c r="DM13" s="606"/>
      <c r="DN13" s="606"/>
      <c r="DO13" s="606"/>
      <c r="DP13" s="607"/>
      <c r="DQ13" s="611">
        <v>3584215</v>
      </c>
      <c r="DR13" s="606"/>
      <c r="DS13" s="606"/>
      <c r="DT13" s="606"/>
      <c r="DU13" s="606"/>
      <c r="DV13" s="606"/>
      <c r="DW13" s="606"/>
      <c r="DX13" s="606"/>
      <c r="DY13" s="606"/>
      <c r="DZ13" s="606"/>
      <c r="EA13" s="606"/>
      <c r="EB13" s="606"/>
      <c r="EC13" s="646"/>
    </row>
    <row r="14" spans="2:143" ht="11.25" customHeight="1" x14ac:dyDescent="0.15">
      <c r="B14" s="600" t="s">
        <v>251</v>
      </c>
      <c r="C14" s="601"/>
      <c r="D14" s="601"/>
      <c r="E14" s="601"/>
      <c r="F14" s="601"/>
      <c r="G14" s="601"/>
      <c r="H14" s="601"/>
      <c r="I14" s="601"/>
      <c r="J14" s="601"/>
      <c r="K14" s="601"/>
      <c r="L14" s="601"/>
      <c r="M14" s="601"/>
      <c r="N14" s="601"/>
      <c r="O14" s="601"/>
      <c r="P14" s="601"/>
      <c r="Q14" s="602"/>
      <c r="R14" s="603" t="s">
        <v>123</v>
      </c>
      <c r="S14" s="606"/>
      <c r="T14" s="606"/>
      <c r="U14" s="606"/>
      <c r="V14" s="606"/>
      <c r="W14" s="606"/>
      <c r="X14" s="606"/>
      <c r="Y14" s="607"/>
      <c r="Z14" s="665" t="s">
        <v>123</v>
      </c>
      <c r="AA14" s="665"/>
      <c r="AB14" s="665"/>
      <c r="AC14" s="665"/>
      <c r="AD14" s="666" t="s">
        <v>234</v>
      </c>
      <c r="AE14" s="666"/>
      <c r="AF14" s="666"/>
      <c r="AG14" s="666"/>
      <c r="AH14" s="666"/>
      <c r="AI14" s="666"/>
      <c r="AJ14" s="666"/>
      <c r="AK14" s="666"/>
      <c r="AL14" s="608" t="s">
        <v>234</v>
      </c>
      <c r="AM14" s="609"/>
      <c r="AN14" s="609"/>
      <c r="AO14" s="667"/>
      <c r="AP14" s="600" t="s">
        <v>252</v>
      </c>
      <c r="AQ14" s="601"/>
      <c r="AR14" s="601"/>
      <c r="AS14" s="601"/>
      <c r="AT14" s="601"/>
      <c r="AU14" s="601"/>
      <c r="AV14" s="601"/>
      <c r="AW14" s="601"/>
      <c r="AX14" s="601"/>
      <c r="AY14" s="601"/>
      <c r="AZ14" s="601"/>
      <c r="BA14" s="601"/>
      <c r="BB14" s="601"/>
      <c r="BC14" s="601"/>
      <c r="BD14" s="601"/>
      <c r="BE14" s="601"/>
      <c r="BF14" s="602"/>
      <c r="BG14" s="603">
        <v>188061</v>
      </c>
      <c r="BH14" s="606"/>
      <c r="BI14" s="606"/>
      <c r="BJ14" s="606"/>
      <c r="BK14" s="606"/>
      <c r="BL14" s="606"/>
      <c r="BM14" s="606"/>
      <c r="BN14" s="607"/>
      <c r="BO14" s="665">
        <v>0.9</v>
      </c>
      <c r="BP14" s="665"/>
      <c r="BQ14" s="665"/>
      <c r="BR14" s="665"/>
      <c r="BS14" s="611" t="s">
        <v>123</v>
      </c>
      <c r="BT14" s="606"/>
      <c r="BU14" s="606"/>
      <c r="BV14" s="606"/>
      <c r="BW14" s="606"/>
      <c r="BX14" s="606"/>
      <c r="BY14" s="606"/>
      <c r="BZ14" s="606"/>
      <c r="CA14" s="606"/>
      <c r="CB14" s="646"/>
      <c r="CD14" s="647" t="s">
        <v>253</v>
      </c>
      <c r="CE14" s="644"/>
      <c r="CF14" s="644"/>
      <c r="CG14" s="644"/>
      <c r="CH14" s="644"/>
      <c r="CI14" s="644"/>
      <c r="CJ14" s="644"/>
      <c r="CK14" s="644"/>
      <c r="CL14" s="644"/>
      <c r="CM14" s="644"/>
      <c r="CN14" s="644"/>
      <c r="CO14" s="644"/>
      <c r="CP14" s="644"/>
      <c r="CQ14" s="645"/>
      <c r="CR14" s="603">
        <v>1608177</v>
      </c>
      <c r="CS14" s="606"/>
      <c r="CT14" s="606"/>
      <c r="CU14" s="606"/>
      <c r="CV14" s="606"/>
      <c r="CW14" s="606"/>
      <c r="CX14" s="606"/>
      <c r="CY14" s="607"/>
      <c r="CZ14" s="665">
        <v>2.8</v>
      </c>
      <c r="DA14" s="665"/>
      <c r="DB14" s="665"/>
      <c r="DC14" s="665"/>
      <c r="DD14" s="611">
        <v>136166</v>
      </c>
      <c r="DE14" s="606"/>
      <c r="DF14" s="606"/>
      <c r="DG14" s="606"/>
      <c r="DH14" s="606"/>
      <c r="DI14" s="606"/>
      <c r="DJ14" s="606"/>
      <c r="DK14" s="606"/>
      <c r="DL14" s="606"/>
      <c r="DM14" s="606"/>
      <c r="DN14" s="606"/>
      <c r="DO14" s="606"/>
      <c r="DP14" s="607"/>
      <c r="DQ14" s="611">
        <v>1462215</v>
      </c>
      <c r="DR14" s="606"/>
      <c r="DS14" s="606"/>
      <c r="DT14" s="606"/>
      <c r="DU14" s="606"/>
      <c r="DV14" s="606"/>
      <c r="DW14" s="606"/>
      <c r="DX14" s="606"/>
      <c r="DY14" s="606"/>
      <c r="DZ14" s="606"/>
      <c r="EA14" s="606"/>
      <c r="EB14" s="606"/>
      <c r="EC14" s="646"/>
    </row>
    <row r="15" spans="2:143" ht="11.25" customHeight="1" x14ac:dyDescent="0.15">
      <c r="B15" s="600" t="s">
        <v>254</v>
      </c>
      <c r="C15" s="601"/>
      <c r="D15" s="601"/>
      <c r="E15" s="601"/>
      <c r="F15" s="601"/>
      <c r="G15" s="601"/>
      <c r="H15" s="601"/>
      <c r="I15" s="601"/>
      <c r="J15" s="601"/>
      <c r="K15" s="601"/>
      <c r="L15" s="601"/>
      <c r="M15" s="601"/>
      <c r="N15" s="601"/>
      <c r="O15" s="601"/>
      <c r="P15" s="601"/>
      <c r="Q15" s="602"/>
      <c r="R15" s="603">
        <v>114352</v>
      </c>
      <c r="S15" s="606"/>
      <c r="T15" s="606"/>
      <c r="U15" s="606"/>
      <c r="V15" s="606"/>
      <c r="W15" s="606"/>
      <c r="X15" s="606"/>
      <c r="Y15" s="607"/>
      <c r="Z15" s="665">
        <v>0.2</v>
      </c>
      <c r="AA15" s="665"/>
      <c r="AB15" s="665"/>
      <c r="AC15" s="665"/>
      <c r="AD15" s="666">
        <v>114352</v>
      </c>
      <c r="AE15" s="666"/>
      <c r="AF15" s="666"/>
      <c r="AG15" s="666"/>
      <c r="AH15" s="666"/>
      <c r="AI15" s="666"/>
      <c r="AJ15" s="666"/>
      <c r="AK15" s="666"/>
      <c r="AL15" s="608">
        <v>0.4</v>
      </c>
      <c r="AM15" s="609"/>
      <c r="AN15" s="609"/>
      <c r="AO15" s="667"/>
      <c r="AP15" s="600" t="s">
        <v>255</v>
      </c>
      <c r="AQ15" s="601"/>
      <c r="AR15" s="601"/>
      <c r="AS15" s="601"/>
      <c r="AT15" s="601"/>
      <c r="AU15" s="601"/>
      <c r="AV15" s="601"/>
      <c r="AW15" s="601"/>
      <c r="AX15" s="601"/>
      <c r="AY15" s="601"/>
      <c r="AZ15" s="601"/>
      <c r="BA15" s="601"/>
      <c r="BB15" s="601"/>
      <c r="BC15" s="601"/>
      <c r="BD15" s="601"/>
      <c r="BE15" s="601"/>
      <c r="BF15" s="602"/>
      <c r="BG15" s="603">
        <v>640854</v>
      </c>
      <c r="BH15" s="606"/>
      <c r="BI15" s="606"/>
      <c r="BJ15" s="606"/>
      <c r="BK15" s="606"/>
      <c r="BL15" s="606"/>
      <c r="BM15" s="606"/>
      <c r="BN15" s="607"/>
      <c r="BO15" s="665">
        <v>3.2</v>
      </c>
      <c r="BP15" s="665"/>
      <c r="BQ15" s="665"/>
      <c r="BR15" s="665"/>
      <c r="BS15" s="611" t="s">
        <v>234</v>
      </c>
      <c r="BT15" s="606"/>
      <c r="BU15" s="606"/>
      <c r="BV15" s="606"/>
      <c r="BW15" s="606"/>
      <c r="BX15" s="606"/>
      <c r="BY15" s="606"/>
      <c r="BZ15" s="606"/>
      <c r="CA15" s="606"/>
      <c r="CB15" s="646"/>
      <c r="CD15" s="647" t="s">
        <v>256</v>
      </c>
      <c r="CE15" s="644"/>
      <c r="CF15" s="644"/>
      <c r="CG15" s="644"/>
      <c r="CH15" s="644"/>
      <c r="CI15" s="644"/>
      <c r="CJ15" s="644"/>
      <c r="CK15" s="644"/>
      <c r="CL15" s="644"/>
      <c r="CM15" s="644"/>
      <c r="CN15" s="644"/>
      <c r="CO15" s="644"/>
      <c r="CP15" s="644"/>
      <c r="CQ15" s="645"/>
      <c r="CR15" s="603">
        <v>6696552</v>
      </c>
      <c r="CS15" s="606"/>
      <c r="CT15" s="606"/>
      <c r="CU15" s="606"/>
      <c r="CV15" s="606"/>
      <c r="CW15" s="606"/>
      <c r="CX15" s="606"/>
      <c r="CY15" s="607"/>
      <c r="CZ15" s="665">
        <v>11.5</v>
      </c>
      <c r="DA15" s="665"/>
      <c r="DB15" s="665"/>
      <c r="DC15" s="665"/>
      <c r="DD15" s="611">
        <v>2611190</v>
      </c>
      <c r="DE15" s="606"/>
      <c r="DF15" s="606"/>
      <c r="DG15" s="606"/>
      <c r="DH15" s="606"/>
      <c r="DI15" s="606"/>
      <c r="DJ15" s="606"/>
      <c r="DK15" s="606"/>
      <c r="DL15" s="606"/>
      <c r="DM15" s="606"/>
      <c r="DN15" s="606"/>
      <c r="DO15" s="606"/>
      <c r="DP15" s="607"/>
      <c r="DQ15" s="611">
        <v>3868415</v>
      </c>
      <c r="DR15" s="606"/>
      <c r="DS15" s="606"/>
      <c r="DT15" s="606"/>
      <c r="DU15" s="606"/>
      <c r="DV15" s="606"/>
      <c r="DW15" s="606"/>
      <c r="DX15" s="606"/>
      <c r="DY15" s="606"/>
      <c r="DZ15" s="606"/>
      <c r="EA15" s="606"/>
      <c r="EB15" s="606"/>
      <c r="EC15" s="646"/>
    </row>
    <row r="16" spans="2:143" ht="11.25" customHeight="1" x14ac:dyDescent="0.15">
      <c r="B16" s="600" t="s">
        <v>257</v>
      </c>
      <c r="C16" s="601"/>
      <c r="D16" s="601"/>
      <c r="E16" s="601"/>
      <c r="F16" s="601"/>
      <c r="G16" s="601"/>
      <c r="H16" s="601"/>
      <c r="I16" s="601"/>
      <c r="J16" s="601"/>
      <c r="K16" s="601"/>
      <c r="L16" s="601"/>
      <c r="M16" s="601"/>
      <c r="N16" s="601"/>
      <c r="O16" s="601"/>
      <c r="P16" s="601"/>
      <c r="Q16" s="602"/>
      <c r="R16" s="603" t="s">
        <v>173</v>
      </c>
      <c r="S16" s="606"/>
      <c r="T16" s="606"/>
      <c r="U16" s="606"/>
      <c r="V16" s="606"/>
      <c r="W16" s="606"/>
      <c r="X16" s="606"/>
      <c r="Y16" s="607"/>
      <c r="Z16" s="665" t="s">
        <v>123</v>
      </c>
      <c r="AA16" s="665"/>
      <c r="AB16" s="665"/>
      <c r="AC16" s="665"/>
      <c r="AD16" s="666" t="s">
        <v>234</v>
      </c>
      <c r="AE16" s="666"/>
      <c r="AF16" s="666"/>
      <c r="AG16" s="666"/>
      <c r="AH16" s="666"/>
      <c r="AI16" s="666"/>
      <c r="AJ16" s="666"/>
      <c r="AK16" s="666"/>
      <c r="AL16" s="608" t="s">
        <v>234</v>
      </c>
      <c r="AM16" s="609"/>
      <c r="AN16" s="609"/>
      <c r="AO16" s="667"/>
      <c r="AP16" s="600" t="s">
        <v>258</v>
      </c>
      <c r="AQ16" s="601"/>
      <c r="AR16" s="601"/>
      <c r="AS16" s="601"/>
      <c r="AT16" s="601"/>
      <c r="AU16" s="601"/>
      <c r="AV16" s="601"/>
      <c r="AW16" s="601"/>
      <c r="AX16" s="601"/>
      <c r="AY16" s="601"/>
      <c r="AZ16" s="601"/>
      <c r="BA16" s="601"/>
      <c r="BB16" s="601"/>
      <c r="BC16" s="601"/>
      <c r="BD16" s="601"/>
      <c r="BE16" s="601"/>
      <c r="BF16" s="602"/>
      <c r="BG16" s="603" t="s">
        <v>234</v>
      </c>
      <c r="BH16" s="606"/>
      <c r="BI16" s="606"/>
      <c r="BJ16" s="606"/>
      <c r="BK16" s="606"/>
      <c r="BL16" s="606"/>
      <c r="BM16" s="606"/>
      <c r="BN16" s="607"/>
      <c r="BO16" s="665" t="s">
        <v>123</v>
      </c>
      <c r="BP16" s="665"/>
      <c r="BQ16" s="665"/>
      <c r="BR16" s="665"/>
      <c r="BS16" s="611" t="s">
        <v>234</v>
      </c>
      <c r="BT16" s="606"/>
      <c r="BU16" s="606"/>
      <c r="BV16" s="606"/>
      <c r="BW16" s="606"/>
      <c r="BX16" s="606"/>
      <c r="BY16" s="606"/>
      <c r="BZ16" s="606"/>
      <c r="CA16" s="606"/>
      <c r="CB16" s="646"/>
      <c r="CD16" s="647" t="s">
        <v>259</v>
      </c>
      <c r="CE16" s="644"/>
      <c r="CF16" s="644"/>
      <c r="CG16" s="644"/>
      <c r="CH16" s="644"/>
      <c r="CI16" s="644"/>
      <c r="CJ16" s="644"/>
      <c r="CK16" s="644"/>
      <c r="CL16" s="644"/>
      <c r="CM16" s="644"/>
      <c r="CN16" s="644"/>
      <c r="CO16" s="644"/>
      <c r="CP16" s="644"/>
      <c r="CQ16" s="645"/>
      <c r="CR16" s="603" t="s">
        <v>173</v>
      </c>
      <c r="CS16" s="606"/>
      <c r="CT16" s="606"/>
      <c r="CU16" s="606"/>
      <c r="CV16" s="606"/>
      <c r="CW16" s="606"/>
      <c r="CX16" s="606"/>
      <c r="CY16" s="607"/>
      <c r="CZ16" s="665" t="s">
        <v>234</v>
      </c>
      <c r="DA16" s="665"/>
      <c r="DB16" s="665"/>
      <c r="DC16" s="665"/>
      <c r="DD16" s="611" t="s">
        <v>234</v>
      </c>
      <c r="DE16" s="606"/>
      <c r="DF16" s="606"/>
      <c r="DG16" s="606"/>
      <c r="DH16" s="606"/>
      <c r="DI16" s="606"/>
      <c r="DJ16" s="606"/>
      <c r="DK16" s="606"/>
      <c r="DL16" s="606"/>
      <c r="DM16" s="606"/>
      <c r="DN16" s="606"/>
      <c r="DO16" s="606"/>
      <c r="DP16" s="607"/>
      <c r="DQ16" s="611" t="s">
        <v>234</v>
      </c>
      <c r="DR16" s="606"/>
      <c r="DS16" s="606"/>
      <c r="DT16" s="606"/>
      <c r="DU16" s="606"/>
      <c r="DV16" s="606"/>
      <c r="DW16" s="606"/>
      <c r="DX16" s="606"/>
      <c r="DY16" s="606"/>
      <c r="DZ16" s="606"/>
      <c r="EA16" s="606"/>
      <c r="EB16" s="606"/>
      <c r="EC16" s="646"/>
    </row>
    <row r="17" spans="2:133" ht="11.25" customHeight="1" x14ac:dyDescent="0.15">
      <c r="B17" s="600" t="s">
        <v>260</v>
      </c>
      <c r="C17" s="601"/>
      <c r="D17" s="601"/>
      <c r="E17" s="601"/>
      <c r="F17" s="601"/>
      <c r="G17" s="601"/>
      <c r="H17" s="601"/>
      <c r="I17" s="601"/>
      <c r="J17" s="601"/>
      <c r="K17" s="601"/>
      <c r="L17" s="601"/>
      <c r="M17" s="601"/>
      <c r="N17" s="601"/>
      <c r="O17" s="601"/>
      <c r="P17" s="601"/>
      <c r="Q17" s="602"/>
      <c r="R17" s="603">
        <v>123966</v>
      </c>
      <c r="S17" s="606"/>
      <c r="T17" s="606"/>
      <c r="U17" s="606"/>
      <c r="V17" s="606"/>
      <c r="W17" s="606"/>
      <c r="X17" s="606"/>
      <c r="Y17" s="607"/>
      <c r="Z17" s="665">
        <v>0.2</v>
      </c>
      <c r="AA17" s="665"/>
      <c r="AB17" s="665"/>
      <c r="AC17" s="665"/>
      <c r="AD17" s="666">
        <v>123966</v>
      </c>
      <c r="AE17" s="666"/>
      <c r="AF17" s="666"/>
      <c r="AG17" s="666"/>
      <c r="AH17" s="666"/>
      <c r="AI17" s="666"/>
      <c r="AJ17" s="666"/>
      <c r="AK17" s="666"/>
      <c r="AL17" s="608">
        <v>0.4</v>
      </c>
      <c r="AM17" s="609"/>
      <c r="AN17" s="609"/>
      <c r="AO17" s="667"/>
      <c r="AP17" s="600" t="s">
        <v>261</v>
      </c>
      <c r="AQ17" s="601"/>
      <c r="AR17" s="601"/>
      <c r="AS17" s="601"/>
      <c r="AT17" s="601"/>
      <c r="AU17" s="601"/>
      <c r="AV17" s="601"/>
      <c r="AW17" s="601"/>
      <c r="AX17" s="601"/>
      <c r="AY17" s="601"/>
      <c r="AZ17" s="601"/>
      <c r="BA17" s="601"/>
      <c r="BB17" s="601"/>
      <c r="BC17" s="601"/>
      <c r="BD17" s="601"/>
      <c r="BE17" s="601"/>
      <c r="BF17" s="602"/>
      <c r="BG17" s="603" t="s">
        <v>234</v>
      </c>
      <c r="BH17" s="606"/>
      <c r="BI17" s="606"/>
      <c r="BJ17" s="606"/>
      <c r="BK17" s="606"/>
      <c r="BL17" s="606"/>
      <c r="BM17" s="606"/>
      <c r="BN17" s="607"/>
      <c r="BO17" s="665" t="s">
        <v>234</v>
      </c>
      <c r="BP17" s="665"/>
      <c r="BQ17" s="665"/>
      <c r="BR17" s="665"/>
      <c r="BS17" s="611" t="s">
        <v>123</v>
      </c>
      <c r="BT17" s="606"/>
      <c r="BU17" s="606"/>
      <c r="BV17" s="606"/>
      <c r="BW17" s="606"/>
      <c r="BX17" s="606"/>
      <c r="BY17" s="606"/>
      <c r="BZ17" s="606"/>
      <c r="CA17" s="606"/>
      <c r="CB17" s="646"/>
      <c r="CD17" s="647" t="s">
        <v>262</v>
      </c>
      <c r="CE17" s="644"/>
      <c r="CF17" s="644"/>
      <c r="CG17" s="644"/>
      <c r="CH17" s="644"/>
      <c r="CI17" s="644"/>
      <c r="CJ17" s="644"/>
      <c r="CK17" s="644"/>
      <c r="CL17" s="644"/>
      <c r="CM17" s="644"/>
      <c r="CN17" s="644"/>
      <c r="CO17" s="644"/>
      <c r="CP17" s="644"/>
      <c r="CQ17" s="645"/>
      <c r="CR17" s="603">
        <v>5382405</v>
      </c>
      <c r="CS17" s="606"/>
      <c r="CT17" s="606"/>
      <c r="CU17" s="606"/>
      <c r="CV17" s="606"/>
      <c r="CW17" s="606"/>
      <c r="CX17" s="606"/>
      <c r="CY17" s="607"/>
      <c r="CZ17" s="665">
        <v>9.3000000000000007</v>
      </c>
      <c r="DA17" s="665"/>
      <c r="DB17" s="665"/>
      <c r="DC17" s="665"/>
      <c r="DD17" s="611" t="s">
        <v>173</v>
      </c>
      <c r="DE17" s="606"/>
      <c r="DF17" s="606"/>
      <c r="DG17" s="606"/>
      <c r="DH17" s="606"/>
      <c r="DI17" s="606"/>
      <c r="DJ17" s="606"/>
      <c r="DK17" s="606"/>
      <c r="DL17" s="606"/>
      <c r="DM17" s="606"/>
      <c r="DN17" s="606"/>
      <c r="DO17" s="606"/>
      <c r="DP17" s="607"/>
      <c r="DQ17" s="611">
        <v>5124498</v>
      </c>
      <c r="DR17" s="606"/>
      <c r="DS17" s="606"/>
      <c r="DT17" s="606"/>
      <c r="DU17" s="606"/>
      <c r="DV17" s="606"/>
      <c r="DW17" s="606"/>
      <c r="DX17" s="606"/>
      <c r="DY17" s="606"/>
      <c r="DZ17" s="606"/>
      <c r="EA17" s="606"/>
      <c r="EB17" s="606"/>
      <c r="EC17" s="646"/>
    </row>
    <row r="18" spans="2:133" ht="11.25" customHeight="1" x14ac:dyDescent="0.15">
      <c r="B18" s="600" t="s">
        <v>263</v>
      </c>
      <c r="C18" s="601"/>
      <c r="D18" s="601"/>
      <c r="E18" s="601"/>
      <c r="F18" s="601"/>
      <c r="G18" s="601"/>
      <c r="H18" s="601"/>
      <c r="I18" s="601"/>
      <c r="J18" s="601"/>
      <c r="K18" s="601"/>
      <c r="L18" s="601"/>
      <c r="M18" s="601"/>
      <c r="N18" s="601"/>
      <c r="O18" s="601"/>
      <c r="P18" s="601"/>
      <c r="Q18" s="602"/>
      <c r="R18" s="603">
        <v>6845818</v>
      </c>
      <c r="S18" s="606"/>
      <c r="T18" s="606"/>
      <c r="U18" s="606"/>
      <c r="V18" s="606"/>
      <c r="W18" s="606"/>
      <c r="X18" s="606"/>
      <c r="Y18" s="607"/>
      <c r="Z18" s="665">
        <v>11.7</v>
      </c>
      <c r="AA18" s="665"/>
      <c r="AB18" s="665"/>
      <c r="AC18" s="665"/>
      <c r="AD18" s="666">
        <v>6290863</v>
      </c>
      <c r="AE18" s="666"/>
      <c r="AF18" s="666"/>
      <c r="AG18" s="666"/>
      <c r="AH18" s="666"/>
      <c r="AI18" s="666"/>
      <c r="AJ18" s="666"/>
      <c r="AK18" s="666"/>
      <c r="AL18" s="608">
        <v>22</v>
      </c>
      <c r="AM18" s="609"/>
      <c r="AN18" s="609"/>
      <c r="AO18" s="667"/>
      <c r="AP18" s="600" t="s">
        <v>264</v>
      </c>
      <c r="AQ18" s="601"/>
      <c r="AR18" s="601"/>
      <c r="AS18" s="601"/>
      <c r="AT18" s="601"/>
      <c r="AU18" s="601"/>
      <c r="AV18" s="601"/>
      <c r="AW18" s="601"/>
      <c r="AX18" s="601"/>
      <c r="AY18" s="601"/>
      <c r="AZ18" s="601"/>
      <c r="BA18" s="601"/>
      <c r="BB18" s="601"/>
      <c r="BC18" s="601"/>
      <c r="BD18" s="601"/>
      <c r="BE18" s="601"/>
      <c r="BF18" s="602"/>
      <c r="BG18" s="603" t="s">
        <v>234</v>
      </c>
      <c r="BH18" s="606"/>
      <c r="BI18" s="606"/>
      <c r="BJ18" s="606"/>
      <c r="BK18" s="606"/>
      <c r="BL18" s="606"/>
      <c r="BM18" s="606"/>
      <c r="BN18" s="607"/>
      <c r="BO18" s="665" t="s">
        <v>173</v>
      </c>
      <c r="BP18" s="665"/>
      <c r="BQ18" s="665"/>
      <c r="BR18" s="665"/>
      <c r="BS18" s="611" t="s">
        <v>123</v>
      </c>
      <c r="BT18" s="606"/>
      <c r="BU18" s="606"/>
      <c r="BV18" s="606"/>
      <c r="BW18" s="606"/>
      <c r="BX18" s="606"/>
      <c r="BY18" s="606"/>
      <c r="BZ18" s="606"/>
      <c r="CA18" s="606"/>
      <c r="CB18" s="646"/>
      <c r="CD18" s="647" t="s">
        <v>265</v>
      </c>
      <c r="CE18" s="644"/>
      <c r="CF18" s="644"/>
      <c r="CG18" s="644"/>
      <c r="CH18" s="644"/>
      <c r="CI18" s="644"/>
      <c r="CJ18" s="644"/>
      <c r="CK18" s="644"/>
      <c r="CL18" s="644"/>
      <c r="CM18" s="644"/>
      <c r="CN18" s="644"/>
      <c r="CO18" s="644"/>
      <c r="CP18" s="644"/>
      <c r="CQ18" s="645"/>
      <c r="CR18" s="603" t="s">
        <v>123</v>
      </c>
      <c r="CS18" s="606"/>
      <c r="CT18" s="606"/>
      <c r="CU18" s="606"/>
      <c r="CV18" s="606"/>
      <c r="CW18" s="606"/>
      <c r="CX18" s="606"/>
      <c r="CY18" s="607"/>
      <c r="CZ18" s="665" t="s">
        <v>123</v>
      </c>
      <c r="DA18" s="665"/>
      <c r="DB18" s="665"/>
      <c r="DC18" s="665"/>
      <c r="DD18" s="611" t="s">
        <v>234</v>
      </c>
      <c r="DE18" s="606"/>
      <c r="DF18" s="606"/>
      <c r="DG18" s="606"/>
      <c r="DH18" s="606"/>
      <c r="DI18" s="606"/>
      <c r="DJ18" s="606"/>
      <c r="DK18" s="606"/>
      <c r="DL18" s="606"/>
      <c r="DM18" s="606"/>
      <c r="DN18" s="606"/>
      <c r="DO18" s="606"/>
      <c r="DP18" s="607"/>
      <c r="DQ18" s="611" t="s">
        <v>123</v>
      </c>
      <c r="DR18" s="606"/>
      <c r="DS18" s="606"/>
      <c r="DT18" s="606"/>
      <c r="DU18" s="606"/>
      <c r="DV18" s="606"/>
      <c r="DW18" s="606"/>
      <c r="DX18" s="606"/>
      <c r="DY18" s="606"/>
      <c r="DZ18" s="606"/>
      <c r="EA18" s="606"/>
      <c r="EB18" s="606"/>
      <c r="EC18" s="646"/>
    </row>
    <row r="19" spans="2:133" ht="11.25" customHeight="1" x14ac:dyDescent="0.15">
      <c r="B19" s="600" t="s">
        <v>266</v>
      </c>
      <c r="C19" s="601"/>
      <c r="D19" s="601"/>
      <c r="E19" s="601"/>
      <c r="F19" s="601"/>
      <c r="G19" s="601"/>
      <c r="H19" s="601"/>
      <c r="I19" s="601"/>
      <c r="J19" s="601"/>
      <c r="K19" s="601"/>
      <c r="L19" s="601"/>
      <c r="M19" s="601"/>
      <c r="N19" s="601"/>
      <c r="O19" s="601"/>
      <c r="P19" s="601"/>
      <c r="Q19" s="602"/>
      <c r="R19" s="603">
        <v>6290863</v>
      </c>
      <c r="S19" s="606"/>
      <c r="T19" s="606"/>
      <c r="U19" s="606"/>
      <c r="V19" s="606"/>
      <c r="W19" s="606"/>
      <c r="X19" s="606"/>
      <c r="Y19" s="607"/>
      <c r="Z19" s="665">
        <v>10.8</v>
      </c>
      <c r="AA19" s="665"/>
      <c r="AB19" s="665"/>
      <c r="AC19" s="665"/>
      <c r="AD19" s="666">
        <v>6290863</v>
      </c>
      <c r="AE19" s="666"/>
      <c r="AF19" s="666"/>
      <c r="AG19" s="666"/>
      <c r="AH19" s="666"/>
      <c r="AI19" s="666"/>
      <c r="AJ19" s="666"/>
      <c r="AK19" s="666"/>
      <c r="AL19" s="608">
        <v>22</v>
      </c>
      <c r="AM19" s="609"/>
      <c r="AN19" s="609"/>
      <c r="AO19" s="667"/>
      <c r="AP19" s="600" t="s">
        <v>267</v>
      </c>
      <c r="AQ19" s="601"/>
      <c r="AR19" s="601"/>
      <c r="AS19" s="601"/>
      <c r="AT19" s="601"/>
      <c r="AU19" s="601"/>
      <c r="AV19" s="601"/>
      <c r="AW19" s="601"/>
      <c r="AX19" s="601"/>
      <c r="AY19" s="601"/>
      <c r="AZ19" s="601"/>
      <c r="BA19" s="601"/>
      <c r="BB19" s="601"/>
      <c r="BC19" s="601"/>
      <c r="BD19" s="601"/>
      <c r="BE19" s="601"/>
      <c r="BF19" s="602"/>
      <c r="BG19" s="603">
        <v>1654224</v>
      </c>
      <c r="BH19" s="606"/>
      <c r="BI19" s="606"/>
      <c r="BJ19" s="606"/>
      <c r="BK19" s="606"/>
      <c r="BL19" s="606"/>
      <c r="BM19" s="606"/>
      <c r="BN19" s="607"/>
      <c r="BO19" s="665">
        <v>8.3000000000000007</v>
      </c>
      <c r="BP19" s="665"/>
      <c r="BQ19" s="665"/>
      <c r="BR19" s="665"/>
      <c r="BS19" s="611" t="s">
        <v>234</v>
      </c>
      <c r="BT19" s="606"/>
      <c r="BU19" s="606"/>
      <c r="BV19" s="606"/>
      <c r="BW19" s="606"/>
      <c r="BX19" s="606"/>
      <c r="BY19" s="606"/>
      <c r="BZ19" s="606"/>
      <c r="CA19" s="606"/>
      <c r="CB19" s="646"/>
      <c r="CD19" s="647" t="s">
        <v>268</v>
      </c>
      <c r="CE19" s="644"/>
      <c r="CF19" s="644"/>
      <c r="CG19" s="644"/>
      <c r="CH19" s="644"/>
      <c r="CI19" s="644"/>
      <c r="CJ19" s="644"/>
      <c r="CK19" s="644"/>
      <c r="CL19" s="644"/>
      <c r="CM19" s="644"/>
      <c r="CN19" s="644"/>
      <c r="CO19" s="644"/>
      <c r="CP19" s="644"/>
      <c r="CQ19" s="645"/>
      <c r="CR19" s="603" t="s">
        <v>234</v>
      </c>
      <c r="CS19" s="606"/>
      <c r="CT19" s="606"/>
      <c r="CU19" s="606"/>
      <c r="CV19" s="606"/>
      <c r="CW19" s="606"/>
      <c r="CX19" s="606"/>
      <c r="CY19" s="607"/>
      <c r="CZ19" s="665" t="s">
        <v>123</v>
      </c>
      <c r="DA19" s="665"/>
      <c r="DB19" s="665"/>
      <c r="DC19" s="665"/>
      <c r="DD19" s="611" t="s">
        <v>234</v>
      </c>
      <c r="DE19" s="606"/>
      <c r="DF19" s="606"/>
      <c r="DG19" s="606"/>
      <c r="DH19" s="606"/>
      <c r="DI19" s="606"/>
      <c r="DJ19" s="606"/>
      <c r="DK19" s="606"/>
      <c r="DL19" s="606"/>
      <c r="DM19" s="606"/>
      <c r="DN19" s="606"/>
      <c r="DO19" s="606"/>
      <c r="DP19" s="607"/>
      <c r="DQ19" s="611" t="s">
        <v>173</v>
      </c>
      <c r="DR19" s="606"/>
      <c r="DS19" s="606"/>
      <c r="DT19" s="606"/>
      <c r="DU19" s="606"/>
      <c r="DV19" s="606"/>
      <c r="DW19" s="606"/>
      <c r="DX19" s="606"/>
      <c r="DY19" s="606"/>
      <c r="DZ19" s="606"/>
      <c r="EA19" s="606"/>
      <c r="EB19" s="606"/>
      <c r="EC19" s="646"/>
    </row>
    <row r="20" spans="2:133" ht="11.25" customHeight="1" x14ac:dyDescent="0.15">
      <c r="B20" s="600" t="s">
        <v>269</v>
      </c>
      <c r="C20" s="601"/>
      <c r="D20" s="601"/>
      <c r="E20" s="601"/>
      <c r="F20" s="601"/>
      <c r="G20" s="601"/>
      <c r="H20" s="601"/>
      <c r="I20" s="601"/>
      <c r="J20" s="601"/>
      <c r="K20" s="601"/>
      <c r="L20" s="601"/>
      <c r="M20" s="601"/>
      <c r="N20" s="601"/>
      <c r="O20" s="601"/>
      <c r="P20" s="601"/>
      <c r="Q20" s="602"/>
      <c r="R20" s="603">
        <v>554955</v>
      </c>
      <c r="S20" s="606"/>
      <c r="T20" s="606"/>
      <c r="U20" s="606"/>
      <c r="V20" s="606"/>
      <c r="W20" s="606"/>
      <c r="X20" s="606"/>
      <c r="Y20" s="607"/>
      <c r="Z20" s="665">
        <v>0.9</v>
      </c>
      <c r="AA20" s="665"/>
      <c r="AB20" s="665"/>
      <c r="AC20" s="665"/>
      <c r="AD20" s="666" t="s">
        <v>234</v>
      </c>
      <c r="AE20" s="666"/>
      <c r="AF20" s="666"/>
      <c r="AG20" s="666"/>
      <c r="AH20" s="666"/>
      <c r="AI20" s="666"/>
      <c r="AJ20" s="666"/>
      <c r="AK20" s="666"/>
      <c r="AL20" s="608" t="s">
        <v>234</v>
      </c>
      <c r="AM20" s="609"/>
      <c r="AN20" s="609"/>
      <c r="AO20" s="667"/>
      <c r="AP20" s="600" t="s">
        <v>270</v>
      </c>
      <c r="AQ20" s="601"/>
      <c r="AR20" s="601"/>
      <c r="AS20" s="601"/>
      <c r="AT20" s="601"/>
      <c r="AU20" s="601"/>
      <c r="AV20" s="601"/>
      <c r="AW20" s="601"/>
      <c r="AX20" s="601"/>
      <c r="AY20" s="601"/>
      <c r="AZ20" s="601"/>
      <c r="BA20" s="601"/>
      <c r="BB20" s="601"/>
      <c r="BC20" s="601"/>
      <c r="BD20" s="601"/>
      <c r="BE20" s="601"/>
      <c r="BF20" s="602"/>
      <c r="BG20" s="603">
        <v>1654224</v>
      </c>
      <c r="BH20" s="606"/>
      <c r="BI20" s="606"/>
      <c r="BJ20" s="606"/>
      <c r="BK20" s="606"/>
      <c r="BL20" s="606"/>
      <c r="BM20" s="606"/>
      <c r="BN20" s="607"/>
      <c r="BO20" s="665">
        <v>8.3000000000000007</v>
      </c>
      <c r="BP20" s="665"/>
      <c r="BQ20" s="665"/>
      <c r="BR20" s="665"/>
      <c r="BS20" s="611" t="s">
        <v>173</v>
      </c>
      <c r="BT20" s="606"/>
      <c r="BU20" s="606"/>
      <c r="BV20" s="606"/>
      <c r="BW20" s="606"/>
      <c r="BX20" s="606"/>
      <c r="BY20" s="606"/>
      <c r="BZ20" s="606"/>
      <c r="CA20" s="606"/>
      <c r="CB20" s="646"/>
      <c r="CD20" s="647" t="s">
        <v>271</v>
      </c>
      <c r="CE20" s="644"/>
      <c r="CF20" s="644"/>
      <c r="CG20" s="644"/>
      <c r="CH20" s="644"/>
      <c r="CI20" s="644"/>
      <c r="CJ20" s="644"/>
      <c r="CK20" s="644"/>
      <c r="CL20" s="644"/>
      <c r="CM20" s="644"/>
      <c r="CN20" s="644"/>
      <c r="CO20" s="644"/>
      <c r="CP20" s="644"/>
      <c r="CQ20" s="645"/>
      <c r="CR20" s="603">
        <v>58092549</v>
      </c>
      <c r="CS20" s="606"/>
      <c r="CT20" s="606"/>
      <c r="CU20" s="606"/>
      <c r="CV20" s="606"/>
      <c r="CW20" s="606"/>
      <c r="CX20" s="606"/>
      <c r="CY20" s="607"/>
      <c r="CZ20" s="665">
        <v>100</v>
      </c>
      <c r="DA20" s="665"/>
      <c r="DB20" s="665"/>
      <c r="DC20" s="665"/>
      <c r="DD20" s="611">
        <v>9946116</v>
      </c>
      <c r="DE20" s="606"/>
      <c r="DF20" s="606"/>
      <c r="DG20" s="606"/>
      <c r="DH20" s="606"/>
      <c r="DI20" s="606"/>
      <c r="DJ20" s="606"/>
      <c r="DK20" s="606"/>
      <c r="DL20" s="606"/>
      <c r="DM20" s="606"/>
      <c r="DN20" s="606"/>
      <c r="DO20" s="606"/>
      <c r="DP20" s="607"/>
      <c r="DQ20" s="611">
        <v>35081183</v>
      </c>
      <c r="DR20" s="606"/>
      <c r="DS20" s="606"/>
      <c r="DT20" s="606"/>
      <c r="DU20" s="606"/>
      <c r="DV20" s="606"/>
      <c r="DW20" s="606"/>
      <c r="DX20" s="606"/>
      <c r="DY20" s="606"/>
      <c r="DZ20" s="606"/>
      <c r="EA20" s="606"/>
      <c r="EB20" s="606"/>
      <c r="EC20" s="646"/>
    </row>
    <row r="21" spans="2:133" ht="11.25" customHeight="1" x14ac:dyDescent="0.15">
      <c r="B21" s="600" t="s">
        <v>272</v>
      </c>
      <c r="C21" s="601"/>
      <c r="D21" s="601"/>
      <c r="E21" s="601"/>
      <c r="F21" s="601"/>
      <c r="G21" s="601"/>
      <c r="H21" s="601"/>
      <c r="I21" s="601"/>
      <c r="J21" s="601"/>
      <c r="K21" s="601"/>
      <c r="L21" s="601"/>
      <c r="M21" s="601"/>
      <c r="N21" s="601"/>
      <c r="O21" s="601"/>
      <c r="P21" s="601"/>
      <c r="Q21" s="602"/>
      <c r="R21" s="603" t="s">
        <v>173</v>
      </c>
      <c r="S21" s="606"/>
      <c r="T21" s="606"/>
      <c r="U21" s="606"/>
      <c r="V21" s="606"/>
      <c r="W21" s="606"/>
      <c r="X21" s="606"/>
      <c r="Y21" s="607"/>
      <c r="Z21" s="665" t="s">
        <v>173</v>
      </c>
      <c r="AA21" s="665"/>
      <c r="AB21" s="665"/>
      <c r="AC21" s="665"/>
      <c r="AD21" s="666" t="s">
        <v>173</v>
      </c>
      <c r="AE21" s="666"/>
      <c r="AF21" s="666"/>
      <c r="AG21" s="666"/>
      <c r="AH21" s="666"/>
      <c r="AI21" s="666"/>
      <c r="AJ21" s="666"/>
      <c r="AK21" s="666"/>
      <c r="AL21" s="608" t="s">
        <v>123</v>
      </c>
      <c r="AM21" s="609"/>
      <c r="AN21" s="609"/>
      <c r="AO21" s="667"/>
      <c r="AP21" s="711" t="s">
        <v>273</v>
      </c>
      <c r="AQ21" s="718"/>
      <c r="AR21" s="718"/>
      <c r="AS21" s="718"/>
      <c r="AT21" s="718"/>
      <c r="AU21" s="718"/>
      <c r="AV21" s="718"/>
      <c r="AW21" s="718"/>
      <c r="AX21" s="718"/>
      <c r="AY21" s="718"/>
      <c r="AZ21" s="718"/>
      <c r="BA21" s="718"/>
      <c r="BB21" s="718"/>
      <c r="BC21" s="718"/>
      <c r="BD21" s="718"/>
      <c r="BE21" s="718"/>
      <c r="BF21" s="713"/>
      <c r="BG21" s="603">
        <v>716</v>
      </c>
      <c r="BH21" s="606"/>
      <c r="BI21" s="606"/>
      <c r="BJ21" s="606"/>
      <c r="BK21" s="606"/>
      <c r="BL21" s="606"/>
      <c r="BM21" s="606"/>
      <c r="BN21" s="607"/>
      <c r="BO21" s="665">
        <v>0</v>
      </c>
      <c r="BP21" s="665"/>
      <c r="BQ21" s="665"/>
      <c r="BR21" s="665"/>
      <c r="BS21" s="611" t="s">
        <v>173</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00" t="s">
        <v>274</v>
      </c>
      <c r="C22" s="601"/>
      <c r="D22" s="601"/>
      <c r="E22" s="601"/>
      <c r="F22" s="601"/>
      <c r="G22" s="601"/>
      <c r="H22" s="601"/>
      <c r="I22" s="601"/>
      <c r="J22" s="601"/>
      <c r="K22" s="601"/>
      <c r="L22" s="601"/>
      <c r="M22" s="601"/>
      <c r="N22" s="601"/>
      <c r="O22" s="601"/>
      <c r="P22" s="601"/>
      <c r="Q22" s="602"/>
      <c r="R22" s="603">
        <v>30492082</v>
      </c>
      <c r="S22" s="606"/>
      <c r="T22" s="606"/>
      <c r="U22" s="606"/>
      <c r="V22" s="606"/>
      <c r="W22" s="606"/>
      <c r="X22" s="606"/>
      <c r="Y22" s="607"/>
      <c r="Z22" s="665">
        <v>52.2</v>
      </c>
      <c r="AA22" s="665"/>
      <c r="AB22" s="665"/>
      <c r="AC22" s="665"/>
      <c r="AD22" s="666">
        <v>28283618</v>
      </c>
      <c r="AE22" s="666"/>
      <c r="AF22" s="666"/>
      <c r="AG22" s="666"/>
      <c r="AH22" s="666"/>
      <c r="AI22" s="666"/>
      <c r="AJ22" s="666"/>
      <c r="AK22" s="666"/>
      <c r="AL22" s="608">
        <v>98.8</v>
      </c>
      <c r="AM22" s="609"/>
      <c r="AN22" s="609"/>
      <c r="AO22" s="667"/>
      <c r="AP22" s="711" t="s">
        <v>275</v>
      </c>
      <c r="AQ22" s="718"/>
      <c r="AR22" s="718"/>
      <c r="AS22" s="718"/>
      <c r="AT22" s="718"/>
      <c r="AU22" s="718"/>
      <c r="AV22" s="718"/>
      <c r="AW22" s="718"/>
      <c r="AX22" s="718"/>
      <c r="AY22" s="718"/>
      <c r="AZ22" s="718"/>
      <c r="BA22" s="718"/>
      <c r="BB22" s="718"/>
      <c r="BC22" s="718"/>
      <c r="BD22" s="718"/>
      <c r="BE22" s="718"/>
      <c r="BF22" s="713"/>
      <c r="BG22" s="603" t="s">
        <v>173</v>
      </c>
      <c r="BH22" s="606"/>
      <c r="BI22" s="606"/>
      <c r="BJ22" s="606"/>
      <c r="BK22" s="606"/>
      <c r="BL22" s="606"/>
      <c r="BM22" s="606"/>
      <c r="BN22" s="607"/>
      <c r="BO22" s="665" t="s">
        <v>173</v>
      </c>
      <c r="BP22" s="665"/>
      <c r="BQ22" s="665"/>
      <c r="BR22" s="665"/>
      <c r="BS22" s="611" t="s">
        <v>173</v>
      </c>
      <c r="BT22" s="606"/>
      <c r="BU22" s="606"/>
      <c r="BV22" s="606"/>
      <c r="BW22" s="606"/>
      <c r="BX22" s="606"/>
      <c r="BY22" s="606"/>
      <c r="BZ22" s="606"/>
      <c r="CA22" s="606"/>
      <c r="CB22" s="646"/>
      <c r="CD22" s="720" t="s">
        <v>276</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00" t="s">
        <v>277</v>
      </c>
      <c r="C23" s="601"/>
      <c r="D23" s="601"/>
      <c r="E23" s="601"/>
      <c r="F23" s="601"/>
      <c r="G23" s="601"/>
      <c r="H23" s="601"/>
      <c r="I23" s="601"/>
      <c r="J23" s="601"/>
      <c r="K23" s="601"/>
      <c r="L23" s="601"/>
      <c r="M23" s="601"/>
      <c r="N23" s="601"/>
      <c r="O23" s="601"/>
      <c r="P23" s="601"/>
      <c r="Q23" s="602"/>
      <c r="R23" s="603">
        <v>22846</v>
      </c>
      <c r="S23" s="606"/>
      <c r="T23" s="606"/>
      <c r="U23" s="606"/>
      <c r="V23" s="606"/>
      <c r="W23" s="606"/>
      <c r="X23" s="606"/>
      <c r="Y23" s="607"/>
      <c r="Z23" s="665">
        <v>0</v>
      </c>
      <c r="AA23" s="665"/>
      <c r="AB23" s="665"/>
      <c r="AC23" s="665"/>
      <c r="AD23" s="666">
        <v>22846</v>
      </c>
      <c r="AE23" s="666"/>
      <c r="AF23" s="666"/>
      <c r="AG23" s="666"/>
      <c r="AH23" s="666"/>
      <c r="AI23" s="666"/>
      <c r="AJ23" s="666"/>
      <c r="AK23" s="666"/>
      <c r="AL23" s="608">
        <v>0.1</v>
      </c>
      <c r="AM23" s="609"/>
      <c r="AN23" s="609"/>
      <c r="AO23" s="667"/>
      <c r="AP23" s="711" t="s">
        <v>278</v>
      </c>
      <c r="AQ23" s="718"/>
      <c r="AR23" s="718"/>
      <c r="AS23" s="718"/>
      <c r="AT23" s="718"/>
      <c r="AU23" s="718"/>
      <c r="AV23" s="718"/>
      <c r="AW23" s="718"/>
      <c r="AX23" s="718"/>
      <c r="AY23" s="718"/>
      <c r="AZ23" s="718"/>
      <c r="BA23" s="718"/>
      <c r="BB23" s="718"/>
      <c r="BC23" s="718"/>
      <c r="BD23" s="718"/>
      <c r="BE23" s="718"/>
      <c r="BF23" s="713"/>
      <c r="BG23" s="603">
        <v>1653508</v>
      </c>
      <c r="BH23" s="606"/>
      <c r="BI23" s="606"/>
      <c r="BJ23" s="606"/>
      <c r="BK23" s="606"/>
      <c r="BL23" s="606"/>
      <c r="BM23" s="606"/>
      <c r="BN23" s="607"/>
      <c r="BO23" s="665">
        <v>8.3000000000000007</v>
      </c>
      <c r="BP23" s="665"/>
      <c r="BQ23" s="665"/>
      <c r="BR23" s="665"/>
      <c r="BS23" s="611" t="s">
        <v>173</v>
      </c>
      <c r="BT23" s="606"/>
      <c r="BU23" s="606"/>
      <c r="BV23" s="606"/>
      <c r="BW23" s="606"/>
      <c r="BX23" s="606"/>
      <c r="BY23" s="606"/>
      <c r="BZ23" s="606"/>
      <c r="CA23" s="606"/>
      <c r="CB23" s="646"/>
      <c r="CD23" s="720" t="s">
        <v>217</v>
      </c>
      <c r="CE23" s="721"/>
      <c r="CF23" s="721"/>
      <c r="CG23" s="721"/>
      <c r="CH23" s="721"/>
      <c r="CI23" s="721"/>
      <c r="CJ23" s="721"/>
      <c r="CK23" s="721"/>
      <c r="CL23" s="721"/>
      <c r="CM23" s="721"/>
      <c r="CN23" s="721"/>
      <c r="CO23" s="721"/>
      <c r="CP23" s="721"/>
      <c r="CQ23" s="722"/>
      <c r="CR23" s="720" t="s">
        <v>279</v>
      </c>
      <c r="CS23" s="721"/>
      <c r="CT23" s="721"/>
      <c r="CU23" s="721"/>
      <c r="CV23" s="721"/>
      <c r="CW23" s="721"/>
      <c r="CX23" s="721"/>
      <c r="CY23" s="722"/>
      <c r="CZ23" s="720" t="s">
        <v>280</v>
      </c>
      <c r="DA23" s="721"/>
      <c r="DB23" s="721"/>
      <c r="DC23" s="722"/>
      <c r="DD23" s="720" t="s">
        <v>281</v>
      </c>
      <c r="DE23" s="721"/>
      <c r="DF23" s="721"/>
      <c r="DG23" s="721"/>
      <c r="DH23" s="721"/>
      <c r="DI23" s="721"/>
      <c r="DJ23" s="721"/>
      <c r="DK23" s="722"/>
      <c r="DL23" s="729" t="s">
        <v>282</v>
      </c>
      <c r="DM23" s="730"/>
      <c r="DN23" s="730"/>
      <c r="DO23" s="730"/>
      <c r="DP23" s="730"/>
      <c r="DQ23" s="730"/>
      <c r="DR23" s="730"/>
      <c r="DS23" s="730"/>
      <c r="DT23" s="730"/>
      <c r="DU23" s="730"/>
      <c r="DV23" s="731"/>
      <c r="DW23" s="720" t="s">
        <v>283</v>
      </c>
      <c r="DX23" s="721"/>
      <c r="DY23" s="721"/>
      <c r="DZ23" s="721"/>
      <c r="EA23" s="721"/>
      <c r="EB23" s="721"/>
      <c r="EC23" s="722"/>
    </row>
    <row r="24" spans="2:133" ht="11.25" customHeight="1" x14ac:dyDescent="0.15">
      <c r="B24" s="600" t="s">
        <v>284</v>
      </c>
      <c r="C24" s="601"/>
      <c r="D24" s="601"/>
      <c r="E24" s="601"/>
      <c r="F24" s="601"/>
      <c r="G24" s="601"/>
      <c r="H24" s="601"/>
      <c r="I24" s="601"/>
      <c r="J24" s="601"/>
      <c r="K24" s="601"/>
      <c r="L24" s="601"/>
      <c r="M24" s="601"/>
      <c r="N24" s="601"/>
      <c r="O24" s="601"/>
      <c r="P24" s="601"/>
      <c r="Q24" s="602"/>
      <c r="R24" s="603">
        <v>53715</v>
      </c>
      <c r="S24" s="606"/>
      <c r="T24" s="606"/>
      <c r="U24" s="606"/>
      <c r="V24" s="606"/>
      <c r="W24" s="606"/>
      <c r="X24" s="606"/>
      <c r="Y24" s="607"/>
      <c r="Z24" s="665">
        <v>0.1</v>
      </c>
      <c r="AA24" s="665"/>
      <c r="AB24" s="665"/>
      <c r="AC24" s="665"/>
      <c r="AD24" s="666" t="s">
        <v>234</v>
      </c>
      <c r="AE24" s="666"/>
      <c r="AF24" s="666"/>
      <c r="AG24" s="666"/>
      <c r="AH24" s="666"/>
      <c r="AI24" s="666"/>
      <c r="AJ24" s="666"/>
      <c r="AK24" s="666"/>
      <c r="AL24" s="608" t="s">
        <v>173</v>
      </c>
      <c r="AM24" s="609"/>
      <c r="AN24" s="609"/>
      <c r="AO24" s="667"/>
      <c r="AP24" s="711" t="s">
        <v>285</v>
      </c>
      <c r="AQ24" s="718"/>
      <c r="AR24" s="718"/>
      <c r="AS24" s="718"/>
      <c r="AT24" s="718"/>
      <c r="AU24" s="718"/>
      <c r="AV24" s="718"/>
      <c r="AW24" s="718"/>
      <c r="AX24" s="718"/>
      <c r="AY24" s="718"/>
      <c r="AZ24" s="718"/>
      <c r="BA24" s="718"/>
      <c r="BB24" s="718"/>
      <c r="BC24" s="718"/>
      <c r="BD24" s="718"/>
      <c r="BE24" s="718"/>
      <c r="BF24" s="713"/>
      <c r="BG24" s="603" t="s">
        <v>123</v>
      </c>
      <c r="BH24" s="606"/>
      <c r="BI24" s="606"/>
      <c r="BJ24" s="606"/>
      <c r="BK24" s="606"/>
      <c r="BL24" s="606"/>
      <c r="BM24" s="606"/>
      <c r="BN24" s="607"/>
      <c r="BO24" s="665" t="s">
        <v>123</v>
      </c>
      <c r="BP24" s="665"/>
      <c r="BQ24" s="665"/>
      <c r="BR24" s="665"/>
      <c r="BS24" s="611" t="s">
        <v>234</v>
      </c>
      <c r="BT24" s="606"/>
      <c r="BU24" s="606"/>
      <c r="BV24" s="606"/>
      <c r="BW24" s="606"/>
      <c r="BX24" s="606"/>
      <c r="BY24" s="606"/>
      <c r="BZ24" s="606"/>
      <c r="CA24" s="606"/>
      <c r="CB24" s="646"/>
      <c r="CD24" s="674" t="s">
        <v>286</v>
      </c>
      <c r="CE24" s="675"/>
      <c r="CF24" s="675"/>
      <c r="CG24" s="675"/>
      <c r="CH24" s="675"/>
      <c r="CI24" s="675"/>
      <c r="CJ24" s="675"/>
      <c r="CK24" s="675"/>
      <c r="CL24" s="675"/>
      <c r="CM24" s="675"/>
      <c r="CN24" s="675"/>
      <c r="CO24" s="675"/>
      <c r="CP24" s="675"/>
      <c r="CQ24" s="676"/>
      <c r="CR24" s="668">
        <v>27803609</v>
      </c>
      <c r="CS24" s="669"/>
      <c r="CT24" s="669"/>
      <c r="CU24" s="669"/>
      <c r="CV24" s="669"/>
      <c r="CW24" s="669"/>
      <c r="CX24" s="669"/>
      <c r="CY24" s="715"/>
      <c r="CZ24" s="716">
        <v>47.9</v>
      </c>
      <c r="DA24" s="685"/>
      <c r="DB24" s="685"/>
      <c r="DC24" s="719"/>
      <c r="DD24" s="714">
        <v>17573232</v>
      </c>
      <c r="DE24" s="669"/>
      <c r="DF24" s="669"/>
      <c r="DG24" s="669"/>
      <c r="DH24" s="669"/>
      <c r="DI24" s="669"/>
      <c r="DJ24" s="669"/>
      <c r="DK24" s="715"/>
      <c r="DL24" s="714">
        <v>17104909</v>
      </c>
      <c r="DM24" s="669"/>
      <c r="DN24" s="669"/>
      <c r="DO24" s="669"/>
      <c r="DP24" s="669"/>
      <c r="DQ24" s="669"/>
      <c r="DR24" s="669"/>
      <c r="DS24" s="669"/>
      <c r="DT24" s="669"/>
      <c r="DU24" s="669"/>
      <c r="DV24" s="715"/>
      <c r="DW24" s="716">
        <v>55.2</v>
      </c>
      <c r="DX24" s="685"/>
      <c r="DY24" s="685"/>
      <c r="DZ24" s="685"/>
      <c r="EA24" s="685"/>
      <c r="EB24" s="685"/>
      <c r="EC24" s="717"/>
    </row>
    <row r="25" spans="2:133" ht="11.25" customHeight="1" x14ac:dyDescent="0.15">
      <c r="B25" s="600" t="s">
        <v>287</v>
      </c>
      <c r="C25" s="601"/>
      <c r="D25" s="601"/>
      <c r="E25" s="601"/>
      <c r="F25" s="601"/>
      <c r="G25" s="601"/>
      <c r="H25" s="601"/>
      <c r="I25" s="601"/>
      <c r="J25" s="601"/>
      <c r="K25" s="601"/>
      <c r="L25" s="601"/>
      <c r="M25" s="601"/>
      <c r="N25" s="601"/>
      <c r="O25" s="601"/>
      <c r="P25" s="601"/>
      <c r="Q25" s="602"/>
      <c r="R25" s="603">
        <v>1423621</v>
      </c>
      <c r="S25" s="606"/>
      <c r="T25" s="606"/>
      <c r="U25" s="606"/>
      <c r="V25" s="606"/>
      <c r="W25" s="606"/>
      <c r="X25" s="606"/>
      <c r="Y25" s="607"/>
      <c r="Z25" s="665">
        <v>2.4</v>
      </c>
      <c r="AA25" s="665"/>
      <c r="AB25" s="665"/>
      <c r="AC25" s="665"/>
      <c r="AD25" s="666">
        <v>302313</v>
      </c>
      <c r="AE25" s="666"/>
      <c r="AF25" s="666"/>
      <c r="AG25" s="666"/>
      <c r="AH25" s="666"/>
      <c r="AI25" s="666"/>
      <c r="AJ25" s="666"/>
      <c r="AK25" s="666"/>
      <c r="AL25" s="608">
        <v>1.1000000000000001</v>
      </c>
      <c r="AM25" s="609"/>
      <c r="AN25" s="609"/>
      <c r="AO25" s="667"/>
      <c r="AP25" s="711" t="s">
        <v>288</v>
      </c>
      <c r="AQ25" s="718"/>
      <c r="AR25" s="718"/>
      <c r="AS25" s="718"/>
      <c r="AT25" s="718"/>
      <c r="AU25" s="718"/>
      <c r="AV25" s="718"/>
      <c r="AW25" s="718"/>
      <c r="AX25" s="718"/>
      <c r="AY25" s="718"/>
      <c r="AZ25" s="718"/>
      <c r="BA25" s="718"/>
      <c r="BB25" s="718"/>
      <c r="BC25" s="718"/>
      <c r="BD25" s="718"/>
      <c r="BE25" s="718"/>
      <c r="BF25" s="713"/>
      <c r="BG25" s="603" t="s">
        <v>173</v>
      </c>
      <c r="BH25" s="606"/>
      <c r="BI25" s="606"/>
      <c r="BJ25" s="606"/>
      <c r="BK25" s="606"/>
      <c r="BL25" s="606"/>
      <c r="BM25" s="606"/>
      <c r="BN25" s="607"/>
      <c r="BO25" s="665" t="s">
        <v>234</v>
      </c>
      <c r="BP25" s="665"/>
      <c r="BQ25" s="665"/>
      <c r="BR25" s="665"/>
      <c r="BS25" s="611" t="s">
        <v>234</v>
      </c>
      <c r="BT25" s="606"/>
      <c r="BU25" s="606"/>
      <c r="BV25" s="606"/>
      <c r="BW25" s="606"/>
      <c r="BX25" s="606"/>
      <c r="BY25" s="606"/>
      <c r="BZ25" s="606"/>
      <c r="CA25" s="606"/>
      <c r="CB25" s="646"/>
      <c r="CD25" s="647" t="s">
        <v>289</v>
      </c>
      <c r="CE25" s="644"/>
      <c r="CF25" s="644"/>
      <c r="CG25" s="644"/>
      <c r="CH25" s="644"/>
      <c r="CI25" s="644"/>
      <c r="CJ25" s="644"/>
      <c r="CK25" s="644"/>
      <c r="CL25" s="644"/>
      <c r="CM25" s="644"/>
      <c r="CN25" s="644"/>
      <c r="CO25" s="644"/>
      <c r="CP25" s="644"/>
      <c r="CQ25" s="645"/>
      <c r="CR25" s="603">
        <v>9923916</v>
      </c>
      <c r="CS25" s="604"/>
      <c r="CT25" s="604"/>
      <c r="CU25" s="604"/>
      <c r="CV25" s="604"/>
      <c r="CW25" s="604"/>
      <c r="CX25" s="604"/>
      <c r="CY25" s="605"/>
      <c r="CZ25" s="608">
        <v>17.100000000000001</v>
      </c>
      <c r="DA25" s="637"/>
      <c r="DB25" s="637"/>
      <c r="DC25" s="638"/>
      <c r="DD25" s="611">
        <v>8878573</v>
      </c>
      <c r="DE25" s="604"/>
      <c r="DF25" s="604"/>
      <c r="DG25" s="604"/>
      <c r="DH25" s="604"/>
      <c r="DI25" s="604"/>
      <c r="DJ25" s="604"/>
      <c r="DK25" s="605"/>
      <c r="DL25" s="611">
        <v>8463325</v>
      </c>
      <c r="DM25" s="604"/>
      <c r="DN25" s="604"/>
      <c r="DO25" s="604"/>
      <c r="DP25" s="604"/>
      <c r="DQ25" s="604"/>
      <c r="DR25" s="604"/>
      <c r="DS25" s="604"/>
      <c r="DT25" s="604"/>
      <c r="DU25" s="604"/>
      <c r="DV25" s="605"/>
      <c r="DW25" s="608">
        <v>27.3</v>
      </c>
      <c r="DX25" s="637"/>
      <c r="DY25" s="637"/>
      <c r="DZ25" s="637"/>
      <c r="EA25" s="637"/>
      <c r="EB25" s="637"/>
      <c r="EC25" s="639"/>
    </row>
    <row r="26" spans="2:133" ht="11.25" customHeight="1" x14ac:dyDescent="0.15">
      <c r="B26" s="600" t="s">
        <v>290</v>
      </c>
      <c r="C26" s="601"/>
      <c r="D26" s="601"/>
      <c r="E26" s="601"/>
      <c r="F26" s="601"/>
      <c r="G26" s="601"/>
      <c r="H26" s="601"/>
      <c r="I26" s="601"/>
      <c r="J26" s="601"/>
      <c r="K26" s="601"/>
      <c r="L26" s="601"/>
      <c r="M26" s="601"/>
      <c r="N26" s="601"/>
      <c r="O26" s="601"/>
      <c r="P26" s="601"/>
      <c r="Q26" s="602"/>
      <c r="R26" s="603">
        <v>257476</v>
      </c>
      <c r="S26" s="606"/>
      <c r="T26" s="606"/>
      <c r="U26" s="606"/>
      <c r="V26" s="606"/>
      <c r="W26" s="606"/>
      <c r="X26" s="606"/>
      <c r="Y26" s="607"/>
      <c r="Z26" s="665">
        <v>0.4</v>
      </c>
      <c r="AA26" s="665"/>
      <c r="AB26" s="665"/>
      <c r="AC26" s="665"/>
      <c r="AD26" s="666" t="s">
        <v>123</v>
      </c>
      <c r="AE26" s="666"/>
      <c r="AF26" s="666"/>
      <c r="AG26" s="666"/>
      <c r="AH26" s="666"/>
      <c r="AI26" s="666"/>
      <c r="AJ26" s="666"/>
      <c r="AK26" s="666"/>
      <c r="AL26" s="608" t="s">
        <v>173</v>
      </c>
      <c r="AM26" s="609"/>
      <c r="AN26" s="609"/>
      <c r="AO26" s="667"/>
      <c r="AP26" s="711" t="s">
        <v>291</v>
      </c>
      <c r="AQ26" s="712"/>
      <c r="AR26" s="712"/>
      <c r="AS26" s="712"/>
      <c r="AT26" s="712"/>
      <c r="AU26" s="712"/>
      <c r="AV26" s="712"/>
      <c r="AW26" s="712"/>
      <c r="AX26" s="712"/>
      <c r="AY26" s="712"/>
      <c r="AZ26" s="712"/>
      <c r="BA26" s="712"/>
      <c r="BB26" s="712"/>
      <c r="BC26" s="712"/>
      <c r="BD26" s="712"/>
      <c r="BE26" s="712"/>
      <c r="BF26" s="713"/>
      <c r="BG26" s="603" t="s">
        <v>234</v>
      </c>
      <c r="BH26" s="606"/>
      <c r="BI26" s="606"/>
      <c r="BJ26" s="606"/>
      <c r="BK26" s="606"/>
      <c r="BL26" s="606"/>
      <c r="BM26" s="606"/>
      <c r="BN26" s="607"/>
      <c r="BO26" s="665" t="s">
        <v>234</v>
      </c>
      <c r="BP26" s="665"/>
      <c r="BQ26" s="665"/>
      <c r="BR26" s="665"/>
      <c r="BS26" s="611" t="s">
        <v>123</v>
      </c>
      <c r="BT26" s="606"/>
      <c r="BU26" s="606"/>
      <c r="BV26" s="606"/>
      <c r="BW26" s="606"/>
      <c r="BX26" s="606"/>
      <c r="BY26" s="606"/>
      <c r="BZ26" s="606"/>
      <c r="CA26" s="606"/>
      <c r="CB26" s="646"/>
      <c r="CD26" s="647" t="s">
        <v>292</v>
      </c>
      <c r="CE26" s="644"/>
      <c r="CF26" s="644"/>
      <c r="CG26" s="644"/>
      <c r="CH26" s="644"/>
      <c r="CI26" s="644"/>
      <c r="CJ26" s="644"/>
      <c r="CK26" s="644"/>
      <c r="CL26" s="644"/>
      <c r="CM26" s="644"/>
      <c r="CN26" s="644"/>
      <c r="CO26" s="644"/>
      <c r="CP26" s="644"/>
      <c r="CQ26" s="645"/>
      <c r="CR26" s="603">
        <v>6125775</v>
      </c>
      <c r="CS26" s="606"/>
      <c r="CT26" s="606"/>
      <c r="CU26" s="606"/>
      <c r="CV26" s="606"/>
      <c r="CW26" s="606"/>
      <c r="CX26" s="606"/>
      <c r="CY26" s="607"/>
      <c r="CZ26" s="608">
        <v>10.5</v>
      </c>
      <c r="DA26" s="637"/>
      <c r="DB26" s="637"/>
      <c r="DC26" s="638"/>
      <c r="DD26" s="611">
        <v>5381874</v>
      </c>
      <c r="DE26" s="606"/>
      <c r="DF26" s="606"/>
      <c r="DG26" s="606"/>
      <c r="DH26" s="606"/>
      <c r="DI26" s="606"/>
      <c r="DJ26" s="606"/>
      <c r="DK26" s="607"/>
      <c r="DL26" s="611" t="s">
        <v>173</v>
      </c>
      <c r="DM26" s="606"/>
      <c r="DN26" s="606"/>
      <c r="DO26" s="606"/>
      <c r="DP26" s="606"/>
      <c r="DQ26" s="606"/>
      <c r="DR26" s="606"/>
      <c r="DS26" s="606"/>
      <c r="DT26" s="606"/>
      <c r="DU26" s="606"/>
      <c r="DV26" s="607"/>
      <c r="DW26" s="608" t="s">
        <v>123</v>
      </c>
      <c r="DX26" s="637"/>
      <c r="DY26" s="637"/>
      <c r="DZ26" s="637"/>
      <c r="EA26" s="637"/>
      <c r="EB26" s="637"/>
      <c r="EC26" s="639"/>
    </row>
    <row r="27" spans="2:133" ht="11.25" customHeight="1" x14ac:dyDescent="0.15">
      <c r="B27" s="600" t="s">
        <v>293</v>
      </c>
      <c r="C27" s="601"/>
      <c r="D27" s="601"/>
      <c r="E27" s="601"/>
      <c r="F27" s="601"/>
      <c r="G27" s="601"/>
      <c r="H27" s="601"/>
      <c r="I27" s="601"/>
      <c r="J27" s="601"/>
      <c r="K27" s="601"/>
      <c r="L27" s="601"/>
      <c r="M27" s="601"/>
      <c r="N27" s="601"/>
      <c r="O27" s="601"/>
      <c r="P27" s="601"/>
      <c r="Q27" s="602"/>
      <c r="R27" s="603">
        <v>9160880</v>
      </c>
      <c r="S27" s="606"/>
      <c r="T27" s="606"/>
      <c r="U27" s="606"/>
      <c r="V27" s="606"/>
      <c r="W27" s="606"/>
      <c r="X27" s="606"/>
      <c r="Y27" s="607"/>
      <c r="Z27" s="665">
        <v>15.7</v>
      </c>
      <c r="AA27" s="665"/>
      <c r="AB27" s="665"/>
      <c r="AC27" s="665"/>
      <c r="AD27" s="666" t="s">
        <v>173</v>
      </c>
      <c r="AE27" s="666"/>
      <c r="AF27" s="666"/>
      <c r="AG27" s="666"/>
      <c r="AH27" s="666"/>
      <c r="AI27" s="666"/>
      <c r="AJ27" s="666"/>
      <c r="AK27" s="666"/>
      <c r="AL27" s="608" t="s">
        <v>123</v>
      </c>
      <c r="AM27" s="609"/>
      <c r="AN27" s="609"/>
      <c r="AO27" s="667"/>
      <c r="AP27" s="600" t="s">
        <v>294</v>
      </c>
      <c r="AQ27" s="601"/>
      <c r="AR27" s="601"/>
      <c r="AS27" s="601"/>
      <c r="AT27" s="601"/>
      <c r="AU27" s="601"/>
      <c r="AV27" s="601"/>
      <c r="AW27" s="601"/>
      <c r="AX27" s="601"/>
      <c r="AY27" s="601"/>
      <c r="AZ27" s="601"/>
      <c r="BA27" s="601"/>
      <c r="BB27" s="601"/>
      <c r="BC27" s="601"/>
      <c r="BD27" s="601"/>
      <c r="BE27" s="601"/>
      <c r="BF27" s="602"/>
      <c r="BG27" s="603">
        <v>19878309</v>
      </c>
      <c r="BH27" s="606"/>
      <c r="BI27" s="606"/>
      <c r="BJ27" s="606"/>
      <c r="BK27" s="606"/>
      <c r="BL27" s="606"/>
      <c r="BM27" s="606"/>
      <c r="BN27" s="607"/>
      <c r="BO27" s="665">
        <v>100</v>
      </c>
      <c r="BP27" s="665"/>
      <c r="BQ27" s="665"/>
      <c r="BR27" s="665"/>
      <c r="BS27" s="611">
        <v>143994</v>
      </c>
      <c r="BT27" s="606"/>
      <c r="BU27" s="606"/>
      <c r="BV27" s="606"/>
      <c r="BW27" s="606"/>
      <c r="BX27" s="606"/>
      <c r="BY27" s="606"/>
      <c r="BZ27" s="606"/>
      <c r="CA27" s="606"/>
      <c r="CB27" s="646"/>
      <c r="CD27" s="647" t="s">
        <v>295</v>
      </c>
      <c r="CE27" s="644"/>
      <c r="CF27" s="644"/>
      <c r="CG27" s="644"/>
      <c r="CH27" s="644"/>
      <c r="CI27" s="644"/>
      <c r="CJ27" s="644"/>
      <c r="CK27" s="644"/>
      <c r="CL27" s="644"/>
      <c r="CM27" s="644"/>
      <c r="CN27" s="644"/>
      <c r="CO27" s="644"/>
      <c r="CP27" s="644"/>
      <c r="CQ27" s="645"/>
      <c r="CR27" s="603">
        <v>12497884</v>
      </c>
      <c r="CS27" s="604"/>
      <c r="CT27" s="604"/>
      <c r="CU27" s="604"/>
      <c r="CV27" s="604"/>
      <c r="CW27" s="604"/>
      <c r="CX27" s="604"/>
      <c r="CY27" s="605"/>
      <c r="CZ27" s="608">
        <v>21.5</v>
      </c>
      <c r="DA27" s="637"/>
      <c r="DB27" s="637"/>
      <c r="DC27" s="638"/>
      <c r="DD27" s="611">
        <v>3570757</v>
      </c>
      <c r="DE27" s="604"/>
      <c r="DF27" s="604"/>
      <c r="DG27" s="604"/>
      <c r="DH27" s="604"/>
      <c r="DI27" s="604"/>
      <c r="DJ27" s="604"/>
      <c r="DK27" s="605"/>
      <c r="DL27" s="611">
        <v>3570139</v>
      </c>
      <c r="DM27" s="604"/>
      <c r="DN27" s="604"/>
      <c r="DO27" s="604"/>
      <c r="DP27" s="604"/>
      <c r="DQ27" s="604"/>
      <c r="DR27" s="604"/>
      <c r="DS27" s="604"/>
      <c r="DT27" s="604"/>
      <c r="DU27" s="604"/>
      <c r="DV27" s="605"/>
      <c r="DW27" s="608">
        <v>11.5</v>
      </c>
      <c r="DX27" s="637"/>
      <c r="DY27" s="637"/>
      <c r="DZ27" s="637"/>
      <c r="EA27" s="637"/>
      <c r="EB27" s="637"/>
      <c r="EC27" s="639"/>
    </row>
    <row r="28" spans="2:133" ht="11.25" customHeight="1" x14ac:dyDescent="0.15">
      <c r="B28" s="708" t="s">
        <v>296</v>
      </c>
      <c r="C28" s="709"/>
      <c r="D28" s="709"/>
      <c r="E28" s="709"/>
      <c r="F28" s="709"/>
      <c r="G28" s="709"/>
      <c r="H28" s="709"/>
      <c r="I28" s="709"/>
      <c r="J28" s="709"/>
      <c r="K28" s="709"/>
      <c r="L28" s="709"/>
      <c r="M28" s="709"/>
      <c r="N28" s="709"/>
      <c r="O28" s="709"/>
      <c r="P28" s="709"/>
      <c r="Q28" s="710"/>
      <c r="R28" s="603">
        <v>17822</v>
      </c>
      <c r="S28" s="606"/>
      <c r="T28" s="606"/>
      <c r="U28" s="606"/>
      <c r="V28" s="606"/>
      <c r="W28" s="606"/>
      <c r="X28" s="606"/>
      <c r="Y28" s="607"/>
      <c r="Z28" s="665">
        <v>0</v>
      </c>
      <c r="AA28" s="665"/>
      <c r="AB28" s="665"/>
      <c r="AC28" s="665"/>
      <c r="AD28" s="666">
        <v>17822</v>
      </c>
      <c r="AE28" s="666"/>
      <c r="AF28" s="666"/>
      <c r="AG28" s="666"/>
      <c r="AH28" s="666"/>
      <c r="AI28" s="666"/>
      <c r="AJ28" s="666"/>
      <c r="AK28" s="666"/>
      <c r="AL28" s="608">
        <v>0.1</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297</v>
      </c>
      <c r="CE28" s="644"/>
      <c r="CF28" s="644"/>
      <c r="CG28" s="644"/>
      <c r="CH28" s="644"/>
      <c r="CI28" s="644"/>
      <c r="CJ28" s="644"/>
      <c r="CK28" s="644"/>
      <c r="CL28" s="644"/>
      <c r="CM28" s="644"/>
      <c r="CN28" s="644"/>
      <c r="CO28" s="644"/>
      <c r="CP28" s="644"/>
      <c r="CQ28" s="645"/>
      <c r="CR28" s="603">
        <v>5381809</v>
      </c>
      <c r="CS28" s="606"/>
      <c r="CT28" s="606"/>
      <c r="CU28" s="606"/>
      <c r="CV28" s="606"/>
      <c r="CW28" s="606"/>
      <c r="CX28" s="606"/>
      <c r="CY28" s="607"/>
      <c r="CZ28" s="608">
        <v>9.3000000000000007</v>
      </c>
      <c r="DA28" s="637"/>
      <c r="DB28" s="637"/>
      <c r="DC28" s="638"/>
      <c r="DD28" s="611">
        <v>5123902</v>
      </c>
      <c r="DE28" s="606"/>
      <c r="DF28" s="606"/>
      <c r="DG28" s="606"/>
      <c r="DH28" s="606"/>
      <c r="DI28" s="606"/>
      <c r="DJ28" s="606"/>
      <c r="DK28" s="607"/>
      <c r="DL28" s="611">
        <v>5071445</v>
      </c>
      <c r="DM28" s="606"/>
      <c r="DN28" s="606"/>
      <c r="DO28" s="606"/>
      <c r="DP28" s="606"/>
      <c r="DQ28" s="606"/>
      <c r="DR28" s="606"/>
      <c r="DS28" s="606"/>
      <c r="DT28" s="606"/>
      <c r="DU28" s="606"/>
      <c r="DV28" s="607"/>
      <c r="DW28" s="608">
        <v>16.399999999999999</v>
      </c>
      <c r="DX28" s="637"/>
      <c r="DY28" s="637"/>
      <c r="DZ28" s="637"/>
      <c r="EA28" s="637"/>
      <c r="EB28" s="637"/>
      <c r="EC28" s="639"/>
    </row>
    <row r="29" spans="2:133" ht="11.25" customHeight="1" x14ac:dyDescent="0.15">
      <c r="B29" s="600" t="s">
        <v>298</v>
      </c>
      <c r="C29" s="601"/>
      <c r="D29" s="601"/>
      <c r="E29" s="601"/>
      <c r="F29" s="601"/>
      <c r="G29" s="601"/>
      <c r="H29" s="601"/>
      <c r="I29" s="601"/>
      <c r="J29" s="601"/>
      <c r="K29" s="601"/>
      <c r="L29" s="601"/>
      <c r="M29" s="601"/>
      <c r="N29" s="601"/>
      <c r="O29" s="601"/>
      <c r="P29" s="601"/>
      <c r="Q29" s="602"/>
      <c r="R29" s="603">
        <v>3157365</v>
      </c>
      <c r="S29" s="606"/>
      <c r="T29" s="606"/>
      <c r="U29" s="606"/>
      <c r="V29" s="606"/>
      <c r="W29" s="606"/>
      <c r="X29" s="606"/>
      <c r="Y29" s="607"/>
      <c r="Z29" s="665">
        <v>5.4</v>
      </c>
      <c r="AA29" s="665"/>
      <c r="AB29" s="665"/>
      <c r="AC29" s="665"/>
      <c r="AD29" s="666" t="s">
        <v>234</v>
      </c>
      <c r="AE29" s="666"/>
      <c r="AF29" s="666"/>
      <c r="AG29" s="666"/>
      <c r="AH29" s="666"/>
      <c r="AI29" s="666"/>
      <c r="AJ29" s="666"/>
      <c r="AK29" s="666"/>
      <c r="AL29" s="608" t="s">
        <v>173</v>
      </c>
      <c r="AM29" s="609"/>
      <c r="AN29" s="609"/>
      <c r="AO29" s="667"/>
      <c r="AP29" s="677" t="s">
        <v>217</v>
      </c>
      <c r="AQ29" s="678"/>
      <c r="AR29" s="678"/>
      <c r="AS29" s="678"/>
      <c r="AT29" s="678"/>
      <c r="AU29" s="678"/>
      <c r="AV29" s="678"/>
      <c r="AW29" s="678"/>
      <c r="AX29" s="678"/>
      <c r="AY29" s="678"/>
      <c r="AZ29" s="678"/>
      <c r="BA29" s="678"/>
      <c r="BB29" s="678"/>
      <c r="BC29" s="678"/>
      <c r="BD29" s="678"/>
      <c r="BE29" s="678"/>
      <c r="BF29" s="679"/>
      <c r="BG29" s="677" t="s">
        <v>299</v>
      </c>
      <c r="BH29" s="705"/>
      <c r="BI29" s="705"/>
      <c r="BJ29" s="705"/>
      <c r="BK29" s="705"/>
      <c r="BL29" s="705"/>
      <c r="BM29" s="705"/>
      <c r="BN29" s="705"/>
      <c r="BO29" s="705"/>
      <c r="BP29" s="705"/>
      <c r="BQ29" s="706"/>
      <c r="BR29" s="677" t="s">
        <v>300</v>
      </c>
      <c r="BS29" s="705"/>
      <c r="BT29" s="705"/>
      <c r="BU29" s="705"/>
      <c r="BV29" s="705"/>
      <c r="BW29" s="705"/>
      <c r="BX29" s="705"/>
      <c r="BY29" s="705"/>
      <c r="BZ29" s="705"/>
      <c r="CA29" s="705"/>
      <c r="CB29" s="706"/>
      <c r="CD29" s="687" t="s">
        <v>301</v>
      </c>
      <c r="CE29" s="688"/>
      <c r="CF29" s="647" t="s">
        <v>302</v>
      </c>
      <c r="CG29" s="644"/>
      <c r="CH29" s="644"/>
      <c r="CI29" s="644"/>
      <c r="CJ29" s="644"/>
      <c r="CK29" s="644"/>
      <c r="CL29" s="644"/>
      <c r="CM29" s="644"/>
      <c r="CN29" s="644"/>
      <c r="CO29" s="644"/>
      <c r="CP29" s="644"/>
      <c r="CQ29" s="645"/>
      <c r="CR29" s="603">
        <v>5381673</v>
      </c>
      <c r="CS29" s="604"/>
      <c r="CT29" s="604"/>
      <c r="CU29" s="604"/>
      <c r="CV29" s="604"/>
      <c r="CW29" s="604"/>
      <c r="CX29" s="604"/>
      <c r="CY29" s="605"/>
      <c r="CZ29" s="608">
        <v>9.3000000000000007</v>
      </c>
      <c r="DA29" s="637"/>
      <c r="DB29" s="637"/>
      <c r="DC29" s="638"/>
      <c r="DD29" s="611">
        <v>5123766</v>
      </c>
      <c r="DE29" s="604"/>
      <c r="DF29" s="604"/>
      <c r="DG29" s="604"/>
      <c r="DH29" s="604"/>
      <c r="DI29" s="604"/>
      <c r="DJ29" s="604"/>
      <c r="DK29" s="605"/>
      <c r="DL29" s="611">
        <v>5071309</v>
      </c>
      <c r="DM29" s="604"/>
      <c r="DN29" s="604"/>
      <c r="DO29" s="604"/>
      <c r="DP29" s="604"/>
      <c r="DQ29" s="604"/>
      <c r="DR29" s="604"/>
      <c r="DS29" s="604"/>
      <c r="DT29" s="604"/>
      <c r="DU29" s="604"/>
      <c r="DV29" s="605"/>
      <c r="DW29" s="608">
        <v>16.399999999999999</v>
      </c>
      <c r="DX29" s="637"/>
      <c r="DY29" s="637"/>
      <c r="DZ29" s="637"/>
      <c r="EA29" s="637"/>
      <c r="EB29" s="637"/>
      <c r="EC29" s="639"/>
    </row>
    <row r="30" spans="2:133" ht="11.25" customHeight="1" x14ac:dyDescent="0.15">
      <c r="B30" s="600" t="s">
        <v>303</v>
      </c>
      <c r="C30" s="601"/>
      <c r="D30" s="601"/>
      <c r="E30" s="601"/>
      <c r="F30" s="601"/>
      <c r="G30" s="601"/>
      <c r="H30" s="601"/>
      <c r="I30" s="601"/>
      <c r="J30" s="601"/>
      <c r="K30" s="601"/>
      <c r="L30" s="601"/>
      <c r="M30" s="601"/>
      <c r="N30" s="601"/>
      <c r="O30" s="601"/>
      <c r="P30" s="601"/>
      <c r="Q30" s="602"/>
      <c r="R30" s="603">
        <v>128672</v>
      </c>
      <c r="S30" s="606"/>
      <c r="T30" s="606"/>
      <c r="U30" s="606"/>
      <c r="V30" s="606"/>
      <c r="W30" s="606"/>
      <c r="X30" s="606"/>
      <c r="Y30" s="607"/>
      <c r="Z30" s="665">
        <v>0.2</v>
      </c>
      <c r="AA30" s="665"/>
      <c r="AB30" s="665"/>
      <c r="AC30" s="665"/>
      <c r="AD30" s="666">
        <v>3112</v>
      </c>
      <c r="AE30" s="666"/>
      <c r="AF30" s="666"/>
      <c r="AG30" s="666"/>
      <c r="AH30" s="666"/>
      <c r="AI30" s="666"/>
      <c r="AJ30" s="666"/>
      <c r="AK30" s="666"/>
      <c r="AL30" s="608">
        <v>0</v>
      </c>
      <c r="AM30" s="609"/>
      <c r="AN30" s="609"/>
      <c r="AO30" s="667"/>
      <c r="AP30" s="693" t="s">
        <v>304</v>
      </c>
      <c r="AQ30" s="694"/>
      <c r="AR30" s="694"/>
      <c r="AS30" s="694"/>
      <c r="AT30" s="699" t="s">
        <v>305</v>
      </c>
      <c r="AU30" s="210"/>
      <c r="AV30" s="210"/>
      <c r="AW30" s="210"/>
      <c r="AX30" s="702" t="s">
        <v>181</v>
      </c>
      <c r="AY30" s="703"/>
      <c r="AZ30" s="703"/>
      <c r="BA30" s="703"/>
      <c r="BB30" s="703"/>
      <c r="BC30" s="703"/>
      <c r="BD30" s="703"/>
      <c r="BE30" s="703"/>
      <c r="BF30" s="704"/>
      <c r="BG30" s="683">
        <v>99.1</v>
      </c>
      <c r="BH30" s="684"/>
      <c r="BI30" s="684"/>
      <c r="BJ30" s="684"/>
      <c r="BK30" s="684"/>
      <c r="BL30" s="684"/>
      <c r="BM30" s="685">
        <v>96.1</v>
      </c>
      <c r="BN30" s="684"/>
      <c r="BO30" s="684"/>
      <c r="BP30" s="684"/>
      <c r="BQ30" s="686"/>
      <c r="BR30" s="683">
        <v>99</v>
      </c>
      <c r="BS30" s="684"/>
      <c r="BT30" s="684"/>
      <c r="BU30" s="684"/>
      <c r="BV30" s="684"/>
      <c r="BW30" s="684"/>
      <c r="BX30" s="685">
        <v>92</v>
      </c>
      <c r="BY30" s="684"/>
      <c r="BZ30" s="684"/>
      <c r="CA30" s="684"/>
      <c r="CB30" s="686"/>
      <c r="CD30" s="689"/>
      <c r="CE30" s="690"/>
      <c r="CF30" s="647" t="s">
        <v>306</v>
      </c>
      <c r="CG30" s="644"/>
      <c r="CH30" s="644"/>
      <c r="CI30" s="644"/>
      <c r="CJ30" s="644"/>
      <c r="CK30" s="644"/>
      <c r="CL30" s="644"/>
      <c r="CM30" s="644"/>
      <c r="CN30" s="644"/>
      <c r="CO30" s="644"/>
      <c r="CP30" s="644"/>
      <c r="CQ30" s="645"/>
      <c r="CR30" s="603">
        <v>4907938</v>
      </c>
      <c r="CS30" s="606"/>
      <c r="CT30" s="606"/>
      <c r="CU30" s="606"/>
      <c r="CV30" s="606"/>
      <c r="CW30" s="606"/>
      <c r="CX30" s="606"/>
      <c r="CY30" s="607"/>
      <c r="CZ30" s="608">
        <v>8.4</v>
      </c>
      <c r="DA30" s="637"/>
      <c r="DB30" s="637"/>
      <c r="DC30" s="638"/>
      <c r="DD30" s="611">
        <v>4685764</v>
      </c>
      <c r="DE30" s="606"/>
      <c r="DF30" s="606"/>
      <c r="DG30" s="606"/>
      <c r="DH30" s="606"/>
      <c r="DI30" s="606"/>
      <c r="DJ30" s="606"/>
      <c r="DK30" s="607"/>
      <c r="DL30" s="611">
        <v>4641284</v>
      </c>
      <c r="DM30" s="606"/>
      <c r="DN30" s="606"/>
      <c r="DO30" s="606"/>
      <c r="DP30" s="606"/>
      <c r="DQ30" s="606"/>
      <c r="DR30" s="606"/>
      <c r="DS30" s="606"/>
      <c r="DT30" s="606"/>
      <c r="DU30" s="606"/>
      <c r="DV30" s="607"/>
      <c r="DW30" s="608">
        <v>15</v>
      </c>
      <c r="DX30" s="637"/>
      <c r="DY30" s="637"/>
      <c r="DZ30" s="637"/>
      <c r="EA30" s="637"/>
      <c r="EB30" s="637"/>
      <c r="EC30" s="639"/>
    </row>
    <row r="31" spans="2:133" ht="11.25" customHeight="1" x14ac:dyDescent="0.15">
      <c r="B31" s="600" t="s">
        <v>307</v>
      </c>
      <c r="C31" s="601"/>
      <c r="D31" s="601"/>
      <c r="E31" s="601"/>
      <c r="F31" s="601"/>
      <c r="G31" s="601"/>
      <c r="H31" s="601"/>
      <c r="I31" s="601"/>
      <c r="J31" s="601"/>
      <c r="K31" s="601"/>
      <c r="L31" s="601"/>
      <c r="M31" s="601"/>
      <c r="N31" s="601"/>
      <c r="O31" s="601"/>
      <c r="P31" s="601"/>
      <c r="Q31" s="602"/>
      <c r="R31" s="603">
        <v>128274</v>
      </c>
      <c r="S31" s="606"/>
      <c r="T31" s="606"/>
      <c r="U31" s="606"/>
      <c r="V31" s="606"/>
      <c r="W31" s="606"/>
      <c r="X31" s="606"/>
      <c r="Y31" s="607"/>
      <c r="Z31" s="665">
        <v>0.2</v>
      </c>
      <c r="AA31" s="665"/>
      <c r="AB31" s="665"/>
      <c r="AC31" s="665"/>
      <c r="AD31" s="666" t="s">
        <v>234</v>
      </c>
      <c r="AE31" s="666"/>
      <c r="AF31" s="666"/>
      <c r="AG31" s="666"/>
      <c r="AH31" s="666"/>
      <c r="AI31" s="666"/>
      <c r="AJ31" s="666"/>
      <c r="AK31" s="666"/>
      <c r="AL31" s="608" t="s">
        <v>173</v>
      </c>
      <c r="AM31" s="609"/>
      <c r="AN31" s="609"/>
      <c r="AO31" s="667"/>
      <c r="AP31" s="695"/>
      <c r="AQ31" s="696"/>
      <c r="AR31" s="696"/>
      <c r="AS31" s="696"/>
      <c r="AT31" s="700"/>
      <c r="AU31" s="209" t="s">
        <v>308</v>
      </c>
      <c r="AV31" s="209"/>
      <c r="AW31" s="209"/>
      <c r="AX31" s="600" t="s">
        <v>309</v>
      </c>
      <c r="AY31" s="601"/>
      <c r="AZ31" s="601"/>
      <c r="BA31" s="601"/>
      <c r="BB31" s="601"/>
      <c r="BC31" s="601"/>
      <c r="BD31" s="601"/>
      <c r="BE31" s="601"/>
      <c r="BF31" s="602"/>
      <c r="BG31" s="681">
        <v>99.1</v>
      </c>
      <c r="BH31" s="604"/>
      <c r="BI31" s="604"/>
      <c r="BJ31" s="604"/>
      <c r="BK31" s="604"/>
      <c r="BL31" s="604"/>
      <c r="BM31" s="609">
        <v>97.5</v>
      </c>
      <c r="BN31" s="682"/>
      <c r="BO31" s="682"/>
      <c r="BP31" s="682"/>
      <c r="BQ31" s="643"/>
      <c r="BR31" s="681">
        <v>99.1</v>
      </c>
      <c r="BS31" s="604"/>
      <c r="BT31" s="604"/>
      <c r="BU31" s="604"/>
      <c r="BV31" s="604"/>
      <c r="BW31" s="604"/>
      <c r="BX31" s="609">
        <v>97.3</v>
      </c>
      <c r="BY31" s="682"/>
      <c r="BZ31" s="682"/>
      <c r="CA31" s="682"/>
      <c r="CB31" s="643"/>
      <c r="CD31" s="689"/>
      <c r="CE31" s="690"/>
      <c r="CF31" s="647" t="s">
        <v>310</v>
      </c>
      <c r="CG31" s="644"/>
      <c r="CH31" s="644"/>
      <c r="CI31" s="644"/>
      <c r="CJ31" s="644"/>
      <c r="CK31" s="644"/>
      <c r="CL31" s="644"/>
      <c r="CM31" s="644"/>
      <c r="CN31" s="644"/>
      <c r="CO31" s="644"/>
      <c r="CP31" s="644"/>
      <c r="CQ31" s="645"/>
      <c r="CR31" s="603">
        <v>473735</v>
      </c>
      <c r="CS31" s="604"/>
      <c r="CT31" s="604"/>
      <c r="CU31" s="604"/>
      <c r="CV31" s="604"/>
      <c r="CW31" s="604"/>
      <c r="CX31" s="604"/>
      <c r="CY31" s="605"/>
      <c r="CZ31" s="608">
        <v>0.8</v>
      </c>
      <c r="DA31" s="637"/>
      <c r="DB31" s="637"/>
      <c r="DC31" s="638"/>
      <c r="DD31" s="611">
        <v>438002</v>
      </c>
      <c r="DE31" s="604"/>
      <c r="DF31" s="604"/>
      <c r="DG31" s="604"/>
      <c r="DH31" s="604"/>
      <c r="DI31" s="604"/>
      <c r="DJ31" s="604"/>
      <c r="DK31" s="605"/>
      <c r="DL31" s="611">
        <v>430025</v>
      </c>
      <c r="DM31" s="604"/>
      <c r="DN31" s="604"/>
      <c r="DO31" s="604"/>
      <c r="DP31" s="604"/>
      <c r="DQ31" s="604"/>
      <c r="DR31" s="604"/>
      <c r="DS31" s="604"/>
      <c r="DT31" s="604"/>
      <c r="DU31" s="604"/>
      <c r="DV31" s="605"/>
      <c r="DW31" s="608">
        <v>1.4</v>
      </c>
      <c r="DX31" s="637"/>
      <c r="DY31" s="637"/>
      <c r="DZ31" s="637"/>
      <c r="EA31" s="637"/>
      <c r="EB31" s="637"/>
      <c r="EC31" s="639"/>
    </row>
    <row r="32" spans="2:133" ht="11.25" customHeight="1" x14ac:dyDescent="0.15">
      <c r="B32" s="600" t="s">
        <v>311</v>
      </c>
      <c r="C32" s="601"/>
      <c r="D32" s="601"/>
      <c r="E32" s="601"/>
      <c r="F32" s="601"/>
      <c r="G32" s="601"/>
      <c r="H32" s="601"/>
      <c r="I32" s="601"/>
      <c r="J32" s="601"/>
      <c r="K32" s="601"/>
      <c r="L32" s="601"/>
      <c r="M32" s="601"/>
      <c r="N32" s="601"/>
      <c r="O32" s="601"/>
      <c r="P32" s="601"/>
      <c r="Q32" s="602"/>
      <c r="R32" s="603">
        <v>757346</v>
      </c>
      <c r="S32" s="606"/>
      <c r="T32" s="606"/>
      <c r="U32" s="606"/>
      <c r="V32" s="606"/>
      <c r="W32" s="606"/>
      <c r="X32" s="606"/>
      <c r="Y32" s="607"/>
      <c r="Z32" s="665">
        <v>1.3</v>
      </c>
      <c r="AA32" s="665"/>
      <c r="AB32" s="665"/>
      <c r="AC32" s="665"/>
      <c r="AD32" s="666" t="s">
        <v>123</v>
      </c>
      <c r="AE32" s="666"/>
      <c r="AF32" s="666"/>
      <c r="AG32" s="666"/>
      <c r="AH32" s="666"/>
      <c r="AI32" s="666"/>
      <c r="AJ32" s="666"/>
      <c r="AK32" s="666"/>
      <c r="AL32" s="608" t="s">
        <v>234</v>
      </c>
      <c r="AM32" s="609"/>
      <c r="AN32" s="609"/>
      <c r="AO32" s="667"/>
      <c r="AP32" s="697"/>
      <c r="AQ32" s="698"/>
      <c r="AR32" s="698"/>
      <c r="AS32" s="698"/>
      <c r="AT32" s="701"/>
      <c r="AU32" s="211"/>
      <c r="AV32" s="211"/>
      <c r="AW32" s="211"/>
      <c r="AX32" s="615" t="s">
        <v>312</v>
      </c>
      <c r="AY32" s="616"/>
      <c r="AZ32" s="616"/>
      <c r="BA32" s="616"/>
      <c r="BB32" s="616"/>
      <c r="BC32" s="616"/>
      <c r="BD32" s="616"/>
      <c r="BE32" s="616"/>
      <c r="BF32" s="617"/>
      <c r="BG32" s="680">
        <v>99.1</v>
      </c>
      <c r="BH32" s="619"/>
      <c r="BI32" s="619"/>
      <c r="BJ32" s="619"/>
      <c r="BK32" s="619"/>
      <c r="BL32" s="619"/>
      <c r="BM32" s="663">
        <v>94.3</v>
      </c>
      <c r="BN32" s="619"/>
      <c r="BO32" s="619"/>
      <c r="BP32" s="619"/>
      <c r="BQ32" s="656"/>
      <c r="BR32" s="680">
        <v>98.8</v>
      </c>
      <c r="BS32" s="619"/>
      <c r="BT32" s="619"/>
      <c r="BU32" s="619"/>
      <c r="BV32" s="619"/>
      <c r="BW32" s="619"/>
      <c r="BX32" s="663">
        <v>86.7</v>
      </c>
      <c r="BY32" s="619"/>
      <c r="BZ32" s="619"/>
      <c r="CA32" s="619"/>
      <c r="CB32" s="656"/>
      <c r="CD32" s="691"/>
      <c r="CE32" s="692"/>
      <c r="CF32" s="647" t="s">
        <v>313</v>
      </c>
      <c r="CG32" s="644"/>
      <c r="CH32" s="644"/>
      <c r="CI32" s="644"/>
      <c r="CJ32" s="644"/>
      <c r="CK32" s="644"/>
      <c r="CL32" s="644"/>
      <c r="CM32" s="644"/>
      <c r="CN32" s="644"/>
      <c r="CO32" s="644"/>
      <c r="CP32" s="644"/>
      <c r="CQ32" s="645"/>
      <c r="CR32" s="603">
        <v>136</v>
      </c>
      <c r="CS32" s="606"/>
      <c r="CT32" s="606"/>
      <c r="CU32" s="606"/>
      <c r="CV32" s="606"/>
      <c r="CW32" s="606"/>
      <c r="CX32" s="606"/>
      <c r="CY32" s="607"/>
      <c r="CZ32" s="608">
        <v>0</v>
      </c>
      <c r="DA32" s="637"/>
      <c r="DB32" s="637"/>
      <c r="DC32" s="638"/>
      <c r="DD32" s="611">
        <v>136</v>
      </c>
      <c r="DE32" s="606"/>
      <c r="DF32" s="606"/>
      <c r="DG32" s="606"/>
      <c r="DH32" s="606"/>
      <c r="DI32" s="606"/>
      <c r="DJ32" s="606"/>
      <c r="DK32" s="607"/>
      <c r="DL32" s="611">
        <v>136</v>
      </c>
      <c r="DM32" s="606"/>
      <c r="DN32" s="606"/>
      <c r="DO32" s="606"/>
      <c r="DP32" s="606"/>
      <c r="DQ32" s="606"/>
      <c r="DR32" s="606"/>
      <c r="DS32" s="606"/>
      <c r="DT32" s="606"/>
      <c r="DU32" s="606"/>
      <c r="DV32" s="607"/>
      <c r="DW32" s="608">
        <v>0</v>
      </c>
      <c r="DX32" s="637"/>
      <c r="DY32" s="637"/>
      <c r="DZ32" s="637"/>
      <c r="EA32" s="637"/>
      <c r="EB32" s="637"/>
      <c r="EC32" s="639"/>
    </row>
    <row r="33" spans="2:133" ht="11.25" customHeight="1" x14ac:dyDescent="0.15">
      <c r="B33" s="600" t="s">
        <v>314</v>
      </c>
      <c r="C33" s="601"/>
      <c r="D33" s="601"/>
      <c r="E33" s="601"/>
      <c r="F33" s="601"/>
      <c r="G33" s="601"/>
      <c r="H33" s="601"/>
      <c r="I33" s="601"/>
      <c r="J33" s="601"/>
      <c r="K33" s="601"/>
      <c r="L33" s="601"/>
      <c r="M33" s="601"/>
      <c r="N33" s="601"/>
      <c r="O33" s="601"/>
      <c r="P33" s="601"/>
      <c r="Q33" s="602"/>
      <c r="R33" s="603">
        <v>401673</v>
      </c>
      <c r="S33" s="606"/>
      <c r="T33" s="606"/>
      <c r="U33" s="606"/>
      <c r="V33" s="606"/>
      <c r="W33" s="606"/>
      <c r="X33" s="606"/>
      <c r="Y33" s="607"/>
      <c r="Z33" s="665">
        <v>0.7</v>
      </c>
      <c r="AA33" s="665"/>
      <c r="AB33" s="665"/>
      <c r="AC33" s="665"/>
      <c r="AD33" s="666" t="s">
        <v>123</v>
      </c>
      <c r="AE33" s="666"/>
      <c r="AF33" s="666"/>
      <c r="AG33" s="666"/>
      <c r="AH33" s="666"/>
      <c r="AI33" s="666"/>
      <c r="AJ33" s="666"/>
      <c r="AK33" s="666"/>
      <c r="AL33" s="608" t="s">
        <v>234</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315</v>
      </c>
      <c r="CE33" s="644"/>
      <c r="CF33" s="644"/>
      <c r="CG33" s="644"/>
      <c r="CH33" s="644"/>
      <c r="CI33" s="644"/>
      <c r="CJ33" s="644"/>
      <c r="CK33" s="644"/>
      <c r="CL33" s="644"/>
      <c r="CM33" s="644"/>
      <c r="CN33" s="644"/>
      <c r="CO33" s="644"/>
      <c r="CP33" s="644"/>
      <c r="CQ33" s="645"/>
      <c r="CR33" s="603">
        <v>20342824</v>
      </c>
      <c r="CS33" s="604"/>
      <c r="CT33" s="604"/>
      <c r="CU33" s="604"/>
      <c r="CV33" s="604"/>
      <c r="CW33" s="604"/>
      <c r="CX33" s="604"/>
      <c r="CY33" s="605"/>
      <c r="CZ33" s="608">
        <v>35</v>
      </c>
      <c r="DA33" s="637"/>
      <c r="DB33" s="637"/>
      <c r="DC33" s="638"/>
      <c r="DD33" s="611">
        <v>17117499</v>
      </c>
      <c r="DE33" s="604"/>
      <c r="DF33" s="604"/>
      <c r="DG33" s="604"/>
      <c r="DH33" s="604"/>
      <c r="DI33" s="604"/>
      <c r="DJ33" s="604"/>
      <c r="DK33" s="605"/>
      <c r="DL33" s="611">
        <v>13165721</v>
      </c>
      <c r="DM33" s="604"/>
      <c r="DN33" s="604"/>
      <c r="DO33" s="604"/>
      <c r="DP33" s="604"/>
      <c r="DQ33" s="604"/>
      <c r="DR33" s="604"/>
      <c r="DS33" s="604"/>
      <c r="DT33" s="604"/>
      <c r="DU33" s="604"/>
      <c r="DV33" s="605"/>
      <c r="DW33" s="608">
        <v>42.5</v>
      </c>
      <c r="DX33" s="637"/>
      <c r="DY33" s="637"/>
      <c r="DZ33" s="637"/>
      <c r="EA33" s="637"/>
      <c r="EB33" s="637"/>
      <c r="EC33" s="639"/>
    </row>
    <row r="34" spans="2:133" ht="11.25" customHeight="1" x14ac:dyDescent="0.15">
      <c r="B34" s="600" t="s">
        <v>316</v>
      </c>
      <c r="C34" s="601"/>
      <c r="D34" s="601"/>
      <c r="E34" s="601"/>
      <c r="F34" s="601"/>
      <c r="G34" s="601"/>
      <c r="H34" s="601"/>
      <c r="I34" s="601"/>
      <c r="J34" s="601"/>
      <c r="K34" s="601"/>
      <c r="L34" s="601"/>
      <c r="M34" s="601"/>
      <c r="N34" s="601"/>
      <c r="O34" s="601"/>
      <c r="P34" s="601"/>
      <c r="Q34" s="602"/>
      <c r="R34" s="603">
        <v>1562484</v>
      </c>
      <c r="S34" s="606"/>
      <c r="T34" s="606"/>
      <c r="U34" s="606"/>
      <c r="V34" s="606"/>
      <c r="W34" s="606"/>
      <c r="X34" s="606"/>
      <c r="Y34" s="607"/>
      <c r="Z34" s="665">
        <v>2.7</v>
      </c>
      <c r="AA34" s="665"/>
      <c r="AB34" s="665"/>
      <c r="AC34" s="665"/>
      <c r="AD34" s="666">
        <v>5677</v>
      </c>
      <c r="AE34" s="666"/>
      <c r="AF34" s="666"/>
      <c r="AG34" s="666"/>
      <c r="AH34" s="666"/>
      <c r="AI34" s="666"/>
      <c r="AJ34" s="666"/>
      <c r="AK34" s="666"/>
      <c r="AL34" s="608">
        <v>0</v>
      </c>
      <c r="AM34" s="609"/>
      <c r="AN34" s="609"/>
      <c r="AO34" s="667"/>
      <c r="AP34" s="214"/>
      <c r="AQ34" s="677" t="s">
        <v>317</v>
      </c>
      <c r="AR34" s="678"/>
      <c r="AS34" s="678"/>
      <c r="AT34" s="678"/>
      <c r="AU34" s="678"/>
      <c r="AV34" s="678"/>
      <c r="AW34" s="678"/>
      <c r="AX34" s="678"/>
      <c r="AY34" s="678"/>
      <c r="AZ34" s="678"/>
      <c r="BA34" s="678"/>
      <c r="BB34" s="678"/>
      <c r="BC34" s="678"/>
      <c r="BD34" s="678"/>
      <c r="BE34" s="678"/>
      <c r="BF34" s="679"/>
      <c r="BG34" s="677" t="s">
        <v>318</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319</v>
      </c>
      <c r="CE34" s="644"/>
      <c r="CF34" s="644"/>
      <c r="CG34" s="644"/>
      <c r="CH34" s="644"/>
      <c r="CI34" s="644"/>
      <c r="CJ34" s="644"/>
      <c r="CK34" s="644"/>
      <c r="CL34" s="644"/>
      <c r="CM34" s="644"/>
      <c r="CN34" s="644"/>
      <c r="CO34" s="644"/>
      <c r="CP34" s="644"/>
      <c r="CQ34" s="645"/>
      <c r="CR34" s="603">
        <v>6393670</v>
      </c>
      <c r="CS34" s="606"/>
      <c r="CT34" s="606"/>
      <c r="CU34" s="606"/>
      <c r="CV34" s="606"/>
      <c r="CW34" s="606"/>
      <c r="CX34" s="606"/>
      <c r="CY34" s="607"/>
      <c r="CZ34" s="608">
        <v>11</v>
      </c>
      <c r="DA34" s="637"/>
      <c r="DB34" s="637"/>
      <c r="DC34" s="638"/>
      <c r="DD34" s="611">
        <v>5479495</v>
      </c>
      <c r="DE34" s="606"/>
      <c r="DF34" s="606"/>
      <c r="DG34" s="606"/>
      <c r="DH34" s="606"/>
      <c r="DI34" s="606"/>
      <c r="DJ34" s="606"/>
      <c r="DK34" s="607"/>
      <c r="DL34" s="611">
        <v>4341916</v>
      </c>
      <c r="DM34" s="606"/>
      <c r="DN34" s="606"/>
      <c r="DO34" s="606"/>
      <c r="DP34" s="606"/>
      <c r="DQ34" s="606"/>
      <c r="DR34" s="606"/>
      <c r="DS34" s="606"/>
      <c r="DT34" s="606"/>
      <c r="DU34" s="606"/>
      <c r="DV34" s="607"/>
      <c r="DW34" s="608">
        <v>14</v>
      </c>
      <c r="DX34" s="637"/>
      <c r="DY34" s="637"/>
      <c r="DZ34" s="637"/>
      <c r="EA34" s="637"/>
      <c r="EB34" s="637"/>
      <c r="EC34" s="639"/>
    </row>
    <row r="35" spans="2:133" ht="11.25" customHeight="1" x14ac:dyDescent="0.15">
      <c r="B35" s="600" t="s">
        <v>320</v>
      </c>
      <c r="C35" s="601"/>
      <c r="D35" s="601"/>
      <c r="E35" s="601"/>
      <c r="F35" s="601"/>
      <c r="G35" s="601"/>
      <c r="H35" s="601"/>
      <c r="I35" s="601"/>
      <c r="J35" s="601"/>
      <c r="K35" s="601"/>
      <c r="L35" s="601"/>
      <c r="M35" s="601"/>
      <c r="N35" s="601"/>
      <c r="O35" s="601"/>
      <c r="P35" s="601"/>
      <c r="Q35" s="602"/>
      <c r="R35" s="603">
        <v>10881725</v>
      </c>
      <c r="S35" s="606"/>
      <c r="T35" s="606"/>
      <c r="U35" s="606"/>
      <c r="V35" s="606"/>
      <c r="W35" s="606"/>
      <c r="X35" s="606"/>
      <c r="Y35" s="607"/>
      <c r="Z35" s="665">
        <v>18.600000000000001</v>
      </c>
      <c r="AA35" s="665"/>
      <c r="AB35" s="665"/>
      <c r="AC35" s="665"/>
      <c r="AD35" s="666" t="s">
        <v>234</v>
      </c>
      <c r="AE35" s="666"/>
      <c r="AF35" s="666"/>
      <c r="AG35" s="666"/>
      <c r="AH35" s="666"/>
      <c r="AI35" s="666"/>
      <c r="AJ35" s="666"/>
      <c r="AK35" s="666"/>
      <c r="AL35" s="608" t="s">
        <v>234</v>
      </c>
      <c r="AM35" s="609"/>
      <c r="AN35" s="609"/>
      <c r="AO35" s="667"/>
      <c r="AP35" s="214"/>
      <c r="AQ35" s="671" t="s">
        <v>321</v>
      </c>
      <c r="AR35" s="672"/>
      <c r="AS35" s="672"/>
      <c r="AT35" s="672"/>
      <c r="AU35" s="672"/>
      <c r="AV35" s="672"/>
      <c r="AW35" s="672"/>
      <c r="AX35" s="672"/>
      <c r="AY35" s="673"/>
      <c r="AZ35" s="668">
        <v>8364169</v>
      </c>
      <c r="BA35" s="669"/>
      <c r="BB35" s="669"/>
      <c r="BC35" s="669"/>
      <c r="BD35" s="669"/>
      <c r="BE35" s="669"/>
      <c r="BF35" s="670"/>
      <c r="BG35" s="674" t="s">
        <v>322</v>
      </c>
      <c r="BH35" s="675"/>
      <c r="BI35" s="675"/>
      <c r="BJ35" s="675"/>
      <c r="BK35" s="675"/>
      <c r="BL35" s="675"/>
      <c r="BM35" s="675"/>
      <c r="BN35" s="675"/>
      <c r="BO35" s="675"/>
      <c r="BP35" s="675"/>
      <c r="BQ35" s="675"/>
      <c r="BR35" s="675"/>
      <c r="BS35" s="675"/>
      <c r="BT35" s="675"/>
      <c r="BU35" s="676"/>
      <c r="BV35" s="668">
        <v>148406</v>
      </c>
      <c r="BW35" s="669"/>
      <c r="BX35" s="669"/>
      <c r="BY35" s="669"/>
      <c r="BZ35" s="669"/>
      <c r="CA35" s="669"/>
      <c r="CB35" s="670"/>
      <c r="CD35" s="647" t="s">
        <v>323</v>
      </c>
      <c r="CE35" s="644"/>
      <c r="CF35" s="644"/>
      <c r="CG35" s="644"/>
      <c r="CH35" s="644"/>
      <c r="CI35" s="644"/>
      <c r="CJ35" s="644"/>
      <c r="CK35" s="644"/>
      <c r="CL35" s="644"/>
      <c r="CM35" s="644"/>
      <c r="CN35" s="644"/>
      <c r="CO35" s="644"/>
      <c r="CP35" s="644"/>
      <c r="CQ35" s="645"/>
      <c r="CR35" s="603">
        <v>294849</v>
      </c>
      <c r="CS35" s="604"/>
      <c r="CT35" s="604"/>
      <c r="CU35" s="604"/>
      <c r="CV35" s="604"/>
      <c r="CW35" s="604"/>
      <c r="CX35" s="604"/>
      <c r="CY35" s="605"/>
      <c r="CZ35" s="608">
        <v>0.5</v>
      </c>
      <c r="DA35" s="637"/>
      <c r="DB35" s="637"/>
      <c r="DC35" s="638"/>
      <c r="DD35" s="611">
        <v>262597</v>
      </c>
      <c r="DE35" s="604"/>
      <c r="DF35" s="604"/>
      <c r="DG35" s="604"/>
      <c r="DH35" s="604"/>
      <c r="DI35" s="604"/>
      <c r="DJ35" s="604"/>
      <c r="DK35" s="605"/>
      <c r="DL35" s="611">
        <v>210483</v>
      </c>
      <c r="DM35" s="604"/>
      <c r="DN35" s="604"/>
      <c r="DO35" s="604"/>
      <c r="DP35" s="604"/>
      <c r="DQ35" s="604"/>
      <c r="DR35" s="604"/>
      <c r="DS35" s="604"/>
      <c r="DT35" s="604"/>
      <c r="DU35" s="604"/>
      <c r="DV35" s="605"/>
      <c r="DW35" s="608">
        <v>0.7</v>
      </c>
      <c r="DX35" s="637"/>
      <c r="DY35" s="637"/>
      <c r="DZ35" s="637"/>
      <c r="EA35" s="637"/>
      <c r="EB35" s="637"/>
      <c r="EC35" s="639"/>
    </row>
    <row r="36" spans="2:133" ht="11.25" customHeight="1" x14ac:dyDescent="0.15">
      <c r="B36" s="600" t="s">
        <v>324</v>
      </c>
      <c r="C36" s="601"/>
      <c r="D36" s="601"/>
      <c r="E36" s="601"/>
      <c r="F36" s="601"/>
      <c r="G36" s="601"/>
      <c r="H36" s="601"/>
      <c r="I36" s="601"/>
      <c r="J36" s="601"/>
      <c r="K36" s="601"/>
      <c r="L36" s="601"/>
      <c r="M36" s="601"/>
      <c r="N36" s="601"/>
      <c r="O36" s="601"/>
      <c r="P36" s="601"/>
      <c r="Q36" s="602"/>
      <c r="R36" s="603" t="s">
        <v>173</v>
      </c>
      <c r="S36" s="606"/>
      <c r="T36" s="606"/>
      <c r="U36" s="606"/>
      <c r="V36" s="606"/>
      <c r="W36" s="606"/>
      <c r="X36" s="606"/>
      <c r="Y36" s="607"/>
      <c r="Z36" s="665" t="s">
        <v>234</v>
      </c>
      <c r="AA36" s="665"/>
      <c r="AB36" s="665"/>
      <c r="AC36" s="665"/>
      <c r="AD36" s="666" t="s">
        <v>123</v>
      </c>
      <c r="AE36" s="666"/>
      <c r="AF36" s="666"/>
      <c r="AG36" s="666"/>
      <c r="AH36" s="666"/>
      <c r="AI36" s="666"/>
      <c r="AJ36" s="666"/>
      <c r="AK36" s="666"/>
      <c r="AL36" s="608" t="s">
        <v>173</v>
      </c>
      <c r="AM36" s="609"/>
      <c r="AN36" s="609"/>
      <c r="AO36" s="667"/>
      <c r="AQ36" s="640" t="s">
        <v>325</v>
      </c>
      <c r="AR36" s="641"/>
      <c r="AS36" s="641"/>
      <c r="AT36" s="641"/>
      <c r="AU36" s="641"/>
      <c r="AV36" s="641"/>
      <c r="AW36" s="641"/>
      <c r="AX36" s="641"/>
      <c r="AY36" s="642"/>
      <c r="AZ36" s="603">
        <v>1763846</v>
      </c>
      <c r="BA36" s="606"/>
      <c r="BB36" s="606"/>
      <c r="BC36" s="606"/>
      <c r="BD36" s="604"/>
      <c r="BE36" s="604"/>
      <c r="BF36" s="643"/>
      <c r="BG36" s="647" t="s">
        <v>326</v>
      </c>
      <c r="BH36" s="644"/>
      <c r="BI36" s="644"/>
      <c r="BJ36" s="644"/>
      <c r="BK36" s="644"/>
      <c r="BL36" s="644"/>
      <c r="BM36" s="644"/>
      <c r="BN36" s="644"/>
      <c r="BO36" s="644"/>
      <c r="BP36" s="644"/>
      <c r="BQ36" s="644"/>
      <c r="BR36" s="644"/>
      <c r="BS36" s="644"/>
      <c r="BT36" s="644"/>
      <c r="BU36" s="645"/>
      <c r="BV36" s="603">
        <v>-36909</v>
      </c>
      <c r="BW36" s="606"/>
      <c r="BX36" s="606"/>
      <c r="BY36" s="606"/>
      <c r="BZ36" s="606"/>
      <c r="CA36" s="606"/>
      <c r="CB36" s="646"/>
      <c r="CD36" s="647" t="s">
        <v>327</v>
      </c>
      <c r="CE36" s="644"/>
      <c r="CF36" s="644"/>
      <c r="CG36" s="644"/>
      <c r="CH36" s="644"/>
      <c r="CI36" s="644"/>
      <c r="CJ36" s="644"/>
      <c r="CK36" s="644"/>
      <c r="CL36" s="644"/>
      <c r="CM36" s="644"/>
      <c r="CN36" s="644"/>
      <c r="CO36" s="644"/>
      <c r="CP36" s="644"/>
      <c r="CQ36" s="645"/>
      <c r="CR36" s="603">
        <v>6501235</v>
      </c>
      <c r="CS36" s="606"/>
      <c r="CT36" s="606"/>
      <c r="CU36" s="606"/>
      <c r="CV36" s="606"/>
      <c r="CW36" s="606"/>
      <c r="CX36" s="606"/>
      <c r="CY36" s="607"/>
      <c r="CZ36" s="608">
        <v>11.2</v>
      </c>
      <c r="DA36" s="637"/>
      <c r="DB36" s="637"/>
      <c r="DC36" s="638"/>
      <c r="DD36" s="611">
        <v>6263037</v>
      </c>
      <c r="DE36" s="606"/>
      <c r="DF36" s="606"/>
      <c r="DG36" s="606"/>
      <c r="DH36" s="606"/>
      <c r="DI36" s="606"/>
      <c r="DJ36" s="606"/>
      <c r="DK36" s="607"/>
      <c r="DL36" s="611">
        <v>4407262</v>
      </c>
      <c r="DM36" s="606"/>
      <c r="DN36" s="606"/>
      <c r="DO36" s="606"/>
      <c r="DP36" s="606"/>
      <c r="DQ36" s="606"/>
      <c r="DR36" s="606"/>
      <c r="DS36" s="606"/>
      <c r="DT36" s="606"/>
      <c r="DU36" s="606"/>
      <c r="DV36" s="607"/>
      <c r="DW36" s="608">
        <v>14.2</v>
      </c>
      <c r="DX36" s="637"/>
      <c r="DY36" s="637"/>
      <c r="DZ36" s="637"/>
      <c r="EA36" s="637"/>
      <c r="EB36" s="637"/>
      <c r="EC36" s="639"/>
    </row>
    <row r="37" spans="2:133" ht="11.25" customHeight="1" x14ac:dyDescent="0.15">
      <c r="B37" s="600" t="s">
        <v>328</v>
      </c>
      <c r="C37" s="601"/>
      <c r="D37" s="601"/>
      <c r="E37" s="601"/>
      <c r="F37" s="601"/>
      <c r="G37" s="601"/>
      <c r="H37" s="601"/>
      <c r="I37" s="601"/>
      <c r="J37" s="601"/>
      <c r="K37" s="601"/>
      <c r="L37" s="601"/>
      <c r="M37" s="601"/>
      <c r="N37" s="601"/>
      <c r="O37" s="601"/>
      <c r="P37" s="601"/>
      <c r="Q37" s="602"/>
      <c r="R37" s="603">
        <v>2352125</v>
      </c>
      <c r="S37" s="606"/>
      <c r="T37" s="606"/>
      <c r="U37" s="606"/>
      <c r="V37" s="606"/>
      <c r="W37" s="606"/>
      <c r="X37" s="606"/>
      <c r="Y37" s="607"/>
      <c r="Z37" s="665">
        <v>4</v>
      </c>
      <c r="AA37" s="665"/>
      <c r="AB37" s="665"/>
      <c r="AC37" s="665"/>
      <c r="AD37" s="666" t="s">
        <v>234</v>
      </c>
      <c r="AE37" s="666"/>
      <c r="AF37" s="666"/>
      <c r="AG37" s="666"/>
      <c r="AH37" s="666"/>
      <c r="AI37" s="666"/>
      <c r="AJ37" s="666"/>
      <c r="AK37" s="666"/>
      <c r="AL37" s="608" t="s">
        <v>234</v>
      </c>
      <c r="AM37" s="609"/>
      <c r="AN37" s="609"/>
      <c r="AO37" s="667"/>
      <c r="AQ37" s="640" t="s">
        <v>329</v>
      </c>
      <c r="AR37" s="641"/>
      <c r="AS37" s="641"/>
      <c r="AT37" s="641"/>
      <c r="AU37" s="641"/>
      <c r="AV37" s="641"/>
      <c r="AW37" s="641"/>
      <c r="AX37" s="641"/>
      <c r="AY37" s="642"/>
      <c r="AZ37" s="603">
        <v>1001956</v>
      </c>
      <c r="BA37" s="606"/>
      <c r="BB37" s="606"/>
      <c r="BC37" s="606"/>
      <c r="BD37" s="604"/>
      <c r="BE37" s="604"/>
      <c r="BF37" s="643"/>
      <c r="BG37" s="647" t="s">
        <v>330</v>
      </c>
      <c r="BH37" s="644"/>
      <c r="BI37" s="644"/>
      <c r="BJ37" s="644"/>
      <c r="BK37" s="644"/>
      <c r="BL37" s="644"/>
      <c r="BM37" s="644"/>
      <c r="BN37" s="644"/>
      <c r="BO37" s="644"/>
      <c r="BP37" s="644"/>
      <c r="BQ37" s="644"/>
      <c r="BR37" s="644"/>
      <c r="BS37" s="644"/>
      <c r="BT37" s="644"/>
      <c r="BU37" s="645"/>
      <c r="BV37" s="603">
        <v>21370</v>
      </c>
      <c r="BW37" s="606"/>
      <c r="BX37" s="606"/>
      <c r="BY37" s="606"/>
      <c r="BZ37" s="606"/>
      <c r="CA37" s="606"/>
      <c r="CB37" s="646"/>
      <c r="CD37" s="647" t="s">
        <v>331</v>
      </c>
      <c r="CE37" s="644"/>
      <c r="CF37" s="644"/>
      <c r="CG37" s="644"/>
      <c r="CH37" s="644"/>
      <c r="CI37" s="644"/>
      <c r="CJ37" s="644"/>
      <c r="CK37" s="644"/>
      <c r="CL37" s="644"/>
      <c r="CM37" s="644"/>
      <c r="CN37" s="644"/>
      <c r="CO37" s="644"/>
      <c r="CP37" s="644"/>
      <c r="CQ37" s="645"/>
      <c r="CR37" s="603">
        <v>1682802</v>
      </c>
      <c r="CS37" s="604"/>
      <c r="CT37" s="604"/>
      <c r="CU37" s="604"/>
      <c r="CV37" s="604"/>
      <c r="CW37" s="604"/>
      <c r="CX37" s="604"/>
      <c r="CY37" s="605"/>
      <c r="CZ37" s="608">
        <v>2.9</v>
      </c>
      <c r="DA37" s="637"/>
      <c r="DB37" s="637"/>
      <c r="DC37" s="638"/>
      <c r="DD37" s="611">
        <v>1682802</v>
      </c>
      <c r="DE37" s="604"/>
      <c r="DF37" s="604"/>
      <c r="DG37" s="604"/>
      <c r="DH37" s="604"/>
      <c r="DI37" s="604"/>
      <c r="DJ37" s="604"/>
      <c r="DK37" s="605"/>
      <c r="DL37" s="611">
        <v>1682802</v>
      </c>
      <c r="DM37" s="604"/>
      <c r="DN37" s="604"/>
      <c r="DO37" s="604"/>
      <c r="DP37" s="604"/>
      <c r="DQ37" s="604"/>
      <c r="DR37" s="604"/>
      <c r="DS37" s="604"/>
      <c r="DT37" s="604"/>
      <c r="DU37" s="604"/>
      <c r="DV37" s="605"/>
      <c r="DW37" s="608">
        <v>5.4</v>
      </c>
      <c r="DX37" s="637"/>
      <c r="DY37" s="637"/>
      <c r="DZ37" s="637"/>
      <c r="EA37" s="637"/>
      <c r="EB37" s="637"/>
      <c r="EC37" s="639"/>
    </row>
    <row r="38" spans="2:133" ht="11.25" customHeight="1" x14ac:dyDescent="0.15">
      <c r="B38" s="615" t="s">
        <v>332</v>
      </c>
      <c r="C38" s="616"/>
      <c r="D38" s="616"/>
      <c r="E38" s="616"/>
      <c r="F38" s="616"/>
      <c r="G38" s="616"/>
      <c r="H38" s="616"/>
      <c r="I38" s="616"/>
      <c r="J38" s="616"/>
      <c r="K38" s="616"/>
      <c r="L38" s="616"/>
      <c r="M38" s="616"/>
      <c r="N38" s="616"/>
      <c r="O38" s="616"/>
      <c r="P38" s="616"/>
      <c r="Q38" s="617"/>
      <c r="R38" s="618">
        <v>58445981</v>
      </c>
      <c r="S38" s="655"/>
      <c r="T38" s="655"/>
      <c r="U38" s="655"/>
      <c r="V38" s="655"/>
      <c r="W38" s="655"/>
      <c r="X38" s="655"/>
      <c r="Y38" s="660"/>
      <c r="Z38" s="661">
        <v>100</v>
      </c>
      <c r="AA38" s="661"/>
      <c r="AB38" s="661"/>
      <c r="AC38" s="661"/>
      <c r="AD38" s="662">
        <v>28635388</v>
      </c>
      <c r="AE38" s="662"/>
      <c r="AF38" s="662"/>
      <c r="AG38" s="662"/>
      <c r="AH38" s="662"/>
      <c r="AI38" s="662"/>
      <c r="AJ38" s="662"/>
      <c r="AK38" s="662"/>
      <c r="AL38" s="621">
        <v>100</v>
      </c>
      <c r="AM38" s="663"/>
      <c r="AN38" s="663"/>
      <c r="AO38" s="664"/>
      <c r="AQ38" s="640" t="s">
        <v>333</v>
      </c>
      <c r="AR38" s="641"/>
      <c r="AS38" s="641"/>
      <c r="AT38" s="641"/>
      <c r="AU38" s="641"/>
      <c r="AV38" s="641"/>
      <c r="AW38" s="641"/>
      <c r="AX38" s="641"/>
      <c r="AY38" s="642"/>
      <c r="AZ38" s="603">
        <v>380220</v>
      </c>
      <c r="BA38" s="606"/>
      <c r="BB38" s="606"/>
      <c r="BC38" s="606"/>
      <c r="BD38" s="604"/>
      <c r="BE38" s="604"/>
      <c r="BF38" s="643"/>
      <c r="BG38" s="647" t="s">
        <v>334</v>
      </c>
      <c r="BH38" s="644"/>
      <c r="BI38" s="644"/>
      <c r="BJ38" s="644"/>
      <c r="BK38" s="644"/>
      <c r="BL38" s="644"/>
      <c r="BM38" s="644"/>
      <c r="BN38" s="644"/>
      <c r="BO38" s="644"/>
      <c r="BP38" s="644"/>
      <c r="BQ38" s="644"/>
      <c r="BR38" s="644"/>
      <c r="BS38" s="644"/>
      <c r="BT38" s="644"/>
      <c r="BU38" s="645"/>
      <c r="BV38" s="603">
        <v>33811</v>
      </c>
      <c r="BW38" s="606"/>
      <c r="BX38" s="606"/>
      <c r="BY38" s="606"/>
      <c r="BZ38" s="606"/>
      <c r="CA38" s="606"/>
      <c r="CB38" s="646"/>
      <c r="CD38" s="647" t="s">
        <v>335</v>
      </c>
      <c r="CE38" s="644"/>
      <c r="CF38" s="644"/>
      <c r="CG38" s="644"/>
      <c r="CH38" s="644"/>
      <c r="CI38" s="644"/>
      <c r="CJ38" s="644"/>
      <c r="CK38" s="644"/>
      <c r="CL38" s="644"/>
      <c r="CM38" s="644"/>
      <c r="CN38" s="644"/>
      <c r="CO38" s="644"/>
      <c r="CP38" s="644"/>
      <c r="CQ38" s="645"/>
      <c r="CR38" s="603">
        <v>5218147</v>
      </c>
      <c r="CS38" s="606"/>
      <c r="CT38" s="606"/>
      <c r="CU38" s="606"/>
      <c r="CV38" s="606"/>
      <c r="CW38" s="606"/>
      <c r="CX38" s="606"/>
      <c r="CY38" s="607"/>
      <c r="CZ38" s="608">
        <v>9</v>
      </c>
      <c r="DA38" s="637"/>
      <c r="DB38" s="637"/>
      <c r="DC38" s="638"/>
      <c r="DD38" s="611">
        <v>4288529</v>
      </c>
      <c r="DE38" s="606"/>
      <c r="DF38" s="606"/>
      <c r="DG38" s="606"/>
      <c r="DH38" s="606"/>
      <c r="DI38" s="606"/>
      <c r="DJ38" s="606"/>
      <c r="DK38" s="607"/>
      <c r="DL38" s="611">
        <v>4206060</v>
      </c>
      <c r="DM38" s="606"/>
      <c r="DN38" s="606"/>
      <c r="DO38" s="606"/>
      <c r="DP38" s="606"/>
      <c r="DQ38" s="606"/>
      <c r="DR38" s="606"/>
      <c r="DS38" s="606"/>
      <c r="DT38" s="606"/>
      <c r="DU38" s="606"/>
      <c r="DV38" s="607"/>
      <c r="DW38" s="608">
        <v>13.6</v>
      </c>
      <c r="DX38" s="637"/>
      <c r="DY38" s="637"/>
      <c r="DZ38" s="637"/>
      <c r="EA38" s="637"/>
      <c r="EB38" s="637"/>
      <c r="EC38" s="639"/>
    </row>
    <row r="39" spans="2:133" ht="11.25" customHeight="1" x14ac:dyDescent="0.15">
      <c r="AQ39" s="640" t="s">
        <v>336</v>
      </c>
      <c r="AR39" s="641"/>
      <c r="AS39" s="641"/>
      <c r="AT39" s="641"/>
      <c r="AU39" s="641"/>
      <c r="AV39" s="641"/>
      <c r="AW39" s="641"/>
      <c r="AX39" s="641"/>
      <c r="AY39" s="642"/>
      <c r="AZ39" s="603" t="s">
        <v>234</v>
      </c>
      <c r="BA39" s="606"/>
      <c r="BB39" s="606"/>
      <c r="BC39" s="606"/>
      <c r="BD39" s="604"/>
      <c r="BE39" s="604"/>
      <c r="BF39" s="643"/>
      <c r="BG39" s="648" t="s">
        <v>337</v>
      </c>
      <c r="BH39" s="649"/>
      <c r="BI39" s="649"/>
      <c r="BJ39" s="649"/>
      <c r="BK39" s="649"/>
      <c r="BL39" s="215"/>
      <c r="BM39" s="644" t="s">
        <v>338</v>
      </c>
      <c r="BN39" s="644"/>
      <c r="BO39" s="644"/>
      <c r="BP39" s="644"/>
      <c r="BQ39" s="644"/>
      <c r="BR39" s="644"/>
      <c r="BS39" s="644"/>
      <c r="BT39" s="644"/>
      <c r="BU39" s="645"/>
      <c r="BV39" s="603">
        <v>104</v>
      </c>
      <c r="BW39" s="606"/>
      <c r="BX39" s="606"/>
      <c r="BY39" s="606"/>
      <c r="BZ39" s="606"/>
      <c r="CA39" s="606"/>
      <c r="CB39" s="646"/>
      <c r="CD39" s="647" t="s">
        <v>339</v>
      </c>
      <c r="CE39" s="644"/>
      <c r="CF39" s="644"/>
      <c r="CG39" s="644"/>
      <c r="CH39" s="644"/>
      <c r="CI39" s="644"/>
      <c r="CJ39" s="644"/>
      <c r="CK39" s="644"/>
      <c r="CL39" s="644"/>
      <c r="CM39" s="644"/>
      <c r="CN39" s="644"/>
      <c r="CO39" s="644"/>
      <c r="CP39" s="644"/>
      <c r="CQ39" s="645"/>
      <c r="CR39" s="603">
        <v>992028</v>
      </c>
      <c r="CS39" s="604"/>
      <c r="CT39" s="604"/>
      <c r="CU39" s="604"/>
      <c r="CV39" s="604"/>
      <c r="CW39" s="604"/>
      <c r="CX39" s="604"/>
      <c r="CY39" s="605"/>
      <c r="CZ39" s="608">
        <v>1.7</v>
      </c>
      <c r="DA39" s="637"/>
      <c r="DB39" s="637"/>
      <c r="DC39" s="638"/>
      <c r="DD39" s="611">
        <v>823797</v>
      </c>
      <c r="DE39" s="604"/>
      <c r="DF39" s="604"/>
      <c r="DG39" s="604"/>
      <c r="DH39" s="604"/>
      <c r="DI39" s="604"/>
      <c r="DJ39" s="604"/>
      <c r="DK39" s="605"/>
      <c r="DL39" s="611" t="s">
        <v>234</v>
      </c>
      <c r="DM39" s="604"/>
      <c r="DN39" s="604"/>
      <c r="DO39" s="604"/>
      <c r="DP39" s="604"/>
      <c r="DQ39" s="604"/>
      <c r="DR39" s="604"/>
      <c r="DS39" s="604"/>
      <c r="DT39" s="604"/>
      <c r="DU39" s="604"/>
      <c r="DV39" s="605"/>
      <c r="DW39" s="608" t="s">
        <v>234</v>
      </c>
      <c r="DX39" s="637"/>
      <c r="DY39" s="637"/>
      <c r="DZ39" s="637"/>
      <c r="EA39" s="637"/>
      <c r="EB39" s="637"/>
      <c r="EC39" s="639"/>
    </row>
    <row r="40" spans="2:133" ht="11.25" customHeight="1" x14ac:dyDescent="0.15">
      <c r="AQ40" s="640" t="s">
        <v>340</v>
      </c>
      <c r="AR40" s="641"/>
      <c r="AS40" s="641"/>
      <c r="AT40" s="641"/>
      <c r="AU40" s="641"/>
      <c r="AV40" s="641"/>
      <c r="AW40" s="641"/>
      <c r="AX40" s="641"/>
      <c r="AY40" s="642"/>
      <c r="AZ40" s="603">
        <v>1200747</v>
      </c>
      <c r="BA40" s="606"/>
      <c r="BB40" s="606"/>
      <c r="BC40" s="606"/>
      <c r="BD40" s="604"/>
      <c r="BE40" s="604"/>
      <c r="BF40" s="643"/>
      <c r="BG40" s="648"/>
      <c r="BH40" s="649"/>
      <c r="BI40" s="649"/>
      <c r="BJ40" s="649"/>
      <c r="BK40" s="649"/>
      <c r="BL40" s="215"/>
      <c r="BM40" s="644" t="s">
        <v>341</v>
      </c>
      <c r="BN40" s="644"/>
      <c r="BO40" s="644"/>
      <c r="BP40" s="644"/>
      <c r="BQ40" s="644"/>
      <c r="BR40" s="644"/>
      <c r="BS40" s="644"/>
      <c r="BT40" s="644"/>
      <c r="BU40" s="645"/>
      <c r="BV40" s="603">
        <v>96</v>
      </c>
      <c r="BW40" s="606"/>
      <c r="BX40" s="606"/>
      <c r="BY40" s="606"/>
      <c r="BZ40" s="606"/>
      <c r="CA40" s="606"/>
      <c r="CB40" s="646"/>
      <c r="CD40" s="647" t="s">
        <v>342</v>
      </c>
      <c r="CE40" s="644"/>
      <c r="CF40" s="644"/>
      <c r="CG40" s="644"/>
      <c r="CH40" s="644"/>
      <c r="CI40" s="644"/>
      <c r="CJ40" s="644"/>
      <c r="CK40" s="644"/>
      <c r="CL40" s="644"/>
      <c r="CM40" s="644"/>
      <c r="CN40" s="644"/>
      <c r="CO40" s="644"/>
      <c r="CP40" s="644"/>
      <c r="CQ40" s="645"/>
      <c r="CR40" s="603">
        <v>942895</v>
      </c>
      <c r="CS40" s="606"/>
      <c r="CT40" s="606"/>
      <c r="CU40" s="606"/>
      <c r="CV40" s="606"/>
      <c r="CW40" s="606"/>
      <c r="CX40" s="606"/>
      <c r="CY40" s="607"/>
      <c r="CZ40" s="608">
        <v>1.6</v>
      </c>
      <c r="DA40" s="637"/>
      <c r="DB40" s="637"/>
      <c r="DC40" s="638"/>
      <c r="DD40" s="611">
        <v>44</v>
      </c>
      <c r="DE40" s="606"/>
      <c r="DF40" s="606"/>
      <c r="DG40" s="606"/>
      <c r="DH40" s="606"/>
      <c r="DI40" s="606"/>
      <c r="DJ40" s="606"/>
      <c r="DK40" s="607"/>
      <c r="DL40" s="611" t="s">
        <v>123</v>
      </c>
      <c r="DM40" s="606"/>
      <c r="DN40" s="606"/>
      <c r="DO40" s="606"/>
      <c r="DP40" s="606"/>
      <c r="DQ40" s="606"/>
      <c r="DR40" s="606"/>
      <c r="DS40" s="606"/>
      <c r="DT40" s="606"/>
      <c r="DU40" s="606"/>
      <c r="DV40" s="607"/>
      <c r="DW40" s="608" t="s">
        <v>234</v>
      </c>
      <c r="DX40" s="637"/>
      <c r="DY40" s="637"/>
      <c r="DZ40" s="637"/>
      <c r="EA40" s="637"/>
      <c r="EB40" s="637"/>
      <c r="EC40" s="639"/>
    </row>
    <row r="41" spans="2:133" ht="11.25" customHeight="1" x14ac:dyDescent="0.15">
      <c r="AQ41" s="652" t="s">
        <v>343</v>
      </c>
      <c r="AR41" s="653"/>
      <c r="AS41" s="653"/>
      <c r="AT41" s="653"/>
      <c r="AU41" s="653"/>
      <c r="AV41" s="653"/>
      <c r="AW41" s="653"/>
      <c r="AX41" s="653"/>
      <c r="AY41" s="654"/>
      <c r="AZ41" s="618">
        <v>4017400</v>
      </c>
      <c r="BA41" s="655"/>
      <c r="BB41" s="655"/>
      <c r="BC41" s="655"/>
      <c r="BD41" s="619"/>
      <c r="BE41" s="619"/>
      <c r="BF41" s="656"/>
      <c r="BG41" s="650"/>
      <c r="BH41" s="651"/>
      <c r="BI41" s="651"/>
      <c r="BJ41" s="651"/>
      <c r="BK41" s="651"/>
      <c r="BL41" s="216"/>
      <c r="BM41" s="657" t="s">
        <v>344</v>
      </c>
      <c r="BN41" s="657"/>
      <c r="BO41" s="657"/>
      <c r="BP41" s="657"/>
      <c r="BQ41" s="657"/>
      <c r="BR41" s="657"/>
      <c r="BS41" s="657"/>
      <c r="BT41" s="657"/>
      <c r="BU41" s="658"/>
      <c r="BV41" s="618">
        <v>331</v>
      </c>
      <c r="BW41" s="655"/>
      <c r="BX41" s="655"/>
      <c r="BY41" s="655"/>
      <c r="BZ41" s="655"/>
      <c r="CA41" s="655"/>
      <c r="CB41" s="659"/>
      <c r="CD41" s="647" t="s">
        <v>345</v>
      </c>
      <c r="CE41" s="644"/>
      <c r="CF41" s="644"/>
      <c r="CG41" s="644"/>
      <c r="CH41" s="644"/>
      <c r="CI41" s="644"/>
      <c r="CJ41" s="644"/>
      <c r="CK41" s="644"/>
      <c r="CL41" s="644"/>
      <c r="CM41" s="644"/>
      <c r="CN41" s="644"/>
      <c r="CO41" s="644"/>
      <c r="CP41" s="644"/>
      <c r="CQ41" s="645"/>
      <c r="CR41" s="603" t="s">
        <v>123</v>
      </c>
      <c r="CS41" s="604"/>
      <c r="CT41" s="604"/>
      <c r="CU41" s="604"/>
      <c r="CV41" s="604"/>
      <c r="CW41" s="604"/>
      <c r="CX41" s="604"/>
      <c r="CY41" s="605"/>
      <c r="CZ41" s="608" t="s">
        <v>173</v>
      </c>
      <c r="DA41" s="637"/>
      <c r="DB41" s="637"/>
      <c r="DC41" s="638"/>
      <c r="DD41" s="611" t="s">
        <v>173</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347</v>
      </c>
      <c r="CE42" s="601"/>
      <c r="CF42" s="601"/>
      <c r="CG42" s="601"/>
      <c r="CH42" s="601"/>
      <c r="CI42" s="601"/>
      <c r="CJ42" s="601"/>
      <c r="CK42" s="601"/>
      <c r="CL42" s="601"/>
      <c r="CM42" s="601"/>
      <c r="CN42" s="601"/>
      <c r="CO42" s="601"/>
      <c r="CP42" s="601"/>
      <c r="CQ42" s="602"/>
      <c r="CR42" s="603">
        <v>9946116</v>
      </c>
      <c r="CS42" s="606"/>
      <c r="CT42" s="606"/>
      <c r="CU42" s="606"/>
      <c r="CV42" s="606"/>
      <c r="CW42" s="606"/>
      <c r="CX42" s="606"/>
      <c r="CY42" s="607"/>
      <c r="CZ42" s="608">
        <v>17.100000000000001</v>
      </c>
      <c r="DA42" s="609"/>
      <c r="DB42" s="609"/>
      <c r="DC42" s="610"/>
      <c r="DD42" s="611">
        <v>390452</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349</v>
      </c>
      <c r="CE43" s="601"/>
      <c r="CF43" s="601"/>
      <c r="CG43" s="601"/>
      <c r="CH43" s="601"/>
      <c r="CI43" s="601"/>
      <c r="CJ43" s="601"/>
      <c r="CK43" s="601"/>
      <c r="CL43" s="601"/>
      <c r="CM43" s="601"/>
      <c r="CN43" s="601"/>
      <c r="CO43" s="601"/>
      <c r="CP43" s="601"/>
      <c r="CQ43" s="602"/>
      <c r="CR43" s="603">
        <v>159242</v>
      </c>
      <c r="CS43" s="604"/>
      <c r="CT43" s="604"/>
      <c r="CU43" s="604"/>
      <c r="CV43" s="604"/>
      <c r="CW43" s="604"/>
      <c r="CX43" s="604"/>
      <c r="CY43" s="605"/>
      <c r="CZ43" s="608">
        <v>0.3</v>
      </c>
      <c r="DA43" s="637"/>
      <c r="DB43" s="637"/>
      <c r="DC43" s="638"/>
      <c r="DD43" s="611">
        <v>144953</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15">
      <c r="B44" s="220" t="s">
        <v>350</v>
      </c>
      <c r="CD44" s="631" t="s">
        <v>301</v>
      </c>
      <c r="CE44" s="632"/>
      <c r="CF44" s="600" t="s">
        <v>351</v>
      </c>
      <c r="CG44" s="601"/>
      <c r="CH44" s="601"/>
      <c r="CI44" s="601"/>
      <c r="CJ44" s="601"/>
      <c r="CK44" s="601"/>
      <c r="CL44" s="601"/>
      <c r="CM44" s="601"/>
      <c r="CN44" s="601"/>
      <c r="CO44" s="601"/>
      <c r="CP44" s="601"/>
      <c r="CQ44" s="602"/>
      <c r="CR44" s="603">
        <v>9946116</v>
      </c>
      <c r="CS44" s="606"/>
      <c r="CT44" s="606"/>
      <c r="CU44" s="606"/>
      <c r="CV44" s="606"/>
      <c r="CW44" s="606"/>
      <c r="CX44" s="606"/>
      <c r="CY44" s="607"/>
      <c r="CZ44" s="608">
        <v>17.100000000000001</v>
      </c>
      <c r="DA44" s="609"/>
      <c r="DB44" s="609"/>
      <c r="DC44" s="610"/>
      <c r="DD44" s="611">
        <v>390452</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15">
      <c r="CD45" s="633"/>
      <c r="CE45" s="634"/>
      <c r="CF45" s="600" t="s">
        <v>352</v>
      </c>
      <c r="CG45" s="601"/>
      <c r="CH45" s="601"/>
      <c r="CI45" s="601"/>
      <c r="CJ45" s="601"/>
      <c r="CK45" s="601"/>
      <c r="CL45" s="601"/>
      <c r="CM45" s="601"/>
      <c r="CN45" s="601"/>
      <c r="CO45" s="601"/>
      <c r="CP45" s="601"/>
      <c r="CQ45" s="602"/>
      <c r="CR45" s="603">
        <v>4109585</v>
      </c>
      <c r="CS45" s="604"/>
      <c r="CT45" s="604"/>
      <c r="CU45" s="604"/>
      <c r="CV45" s="604"/>
      <c r="CW45" s="604"/>
      <c r="CX45" s="604"/>
      <c r="CY45" s="605"/>
      <c r="CZ45" s="608">
        <v>7.1</v>
      </c>
      <c r="DA45" s="637"/>
      <c r="DB45" s="637"/>
      <c r="DC45" s="638"/>
      <c r="DD45" s="611">
        <v>25415</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15">
      <c r="CD46" s="633"/>
      <c r="CE46" s="634"/>
      <c r="CF46" s="600" t="s">
        <v>353</v>
      </c>
      <c r="CG46" s="601"/>
      <c r="CH46" s="601"/>
      <c r="CI46" s="601"/>
      <c r="CJ46" s="601"/>
      <c r="CK46" s="601"/>
      <c r="CL46" s="601"/>
      <c r="CM46" s="601"/>
      <c r="CN46" s="601"/>
      <c r="CO46" s="601"/>
      <c r="CP46" s="601"/>
      <c r="CQ46" s="602"/>
      <c r="CR46" s="603">
        <v>5827531</v>
      </c>
      <c r="CS46" s="606"/>
      <c r="CT46" s="606"/>
      <c r="CU46" s="606"/>
      <c r="CV46" s="606"/>
      <c r="CW46" s="606"/>
      <c r="CX46" s="606"/>
      <c r="CY46" s="607"/>
      <c r="CZ46" s="608">
        <v>10</v>
      </c>
      <c r="DA46" s="609"/>
      <c r="DB46" s="609"/>
      <c r="DC46" s="610"/>
      <c r="DD46" s="611">
        <v>364137</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15">
      <c r="CD47" s="633"/>
      <c r="CE47" s="634"/>
      <c r="CF47" s="600" t="s">
        <v>354</v>
      </c>
      <c r="CG47" s="601"/>
      <c r="CH47" s="601"/>
      <c r="CI47" s="601"/>
      <c r="CJ47" s="601"/>
      <c r="CK47" s="601"/>
      <c r="CL47" s="601"/>
      <c r="CM47" s="601"/>
      <c r="CN47" s="601"/>
      <c r="CO47" s="601"/>
      <c r="CP47" s="601"/>
      <c r="CQ47" s="602"/>
      <c r="CR47" s="603" t="s">
        <v>234</v>
      </c>
      <c r="CS47" s="604"/>
      <c r="CT47" s="604"/>
      <c r="CU47" s="604"/>
      <c r="CV47" s="604"/>
      <c r="CW47" s="604"/>
      <c r="CX47" s="604"/>
      <c r="CY47" s="605"/>
      <c r="CZ47" s="608" t="s">
        <v>123</v>
      </c>
      <c r="DA47" s="637"/>
      <c r="DB47" s="637"/>
      <c r="DC47" s="638"/>
      <c r="DD47" s="611" t="s">
        <v>173</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x14ac:dyDescent="0.15">
      <c r="CD48" s="635"/>
      <c r="CE48" s="636"/>
      <c r="CF48" s="600" t="s">
        <v>355</v>
      </c>
      <c r="CG48" s="601"/>
      <c r="CH48" s="601"/>
      <c r="CI48" s="601"/>
      <c r="CJ48" s="601"/>
      <c r="CK48" s="601"/>
      <c r="CL48" s="601"/>
      <c r="CM48" s="601"/>
      <c r="CN48" s="601"/>
      <c r="CO48" s="601"/>
      <c r="CP48" s="601"/>
      <c r="CQ48" s="602"/>
      <c r="CR48" s="603" t="s">
        <v>234</v>
      </c>
      <c r="CS48" s="606"/>
      <c r="CT48" s="606"/>
      <c r="CU48" s="606"/>
      <c r="CV48" s="606"/>
      <c r="CW48" s="606"/>
      <c r="CX48" s="606"/>
      <c r="CY48" s="607"/>
      <c r="CZ48" s="608" t="s">
        <v>234</v>
      </c>
      <c r="DA48" s="609"/>
      <c r="DB48" s="609"/>
      <c r="DC48" s="610"/>
      <c r="DD48" s="611" t="s">
        <v>173</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15">
      <c r="CD49" s="615" t="s">
        <v>356</v>
      </c>
      <c r="CE49" s="616"/>
      <c r="CF49" s="616"/>
      <c r="CG49" s="616"/>
      <c r="CH49" s="616"/>
      <c r="CI49" s="616"/>
      <c r="CJ49" s="616"/>
      <c r="CK49" s="616"/>
      <c r="CL49" s="616"/>
      <c r="CM49" s="616"/>
      <c r="CN49" s="616"/>
      <c r="CO49" s="616"/>
      <c r="CP49" s="616"/>
      <c r="CQ49" s="617"/>
      <c r="CR49" s="618">
        <v>58092549</v>
      </c>
      <c r="CS49" s="619"/>
      <c r="CT49" s="619"/>
      <c r="CU49" s="619"/>
      <c r="CV49" s="619"/>
      <c r="CW49" s="619"/>
      <c r="CX49" s="619"/>
      <c r="CY49" s="620"/>
      <c r="CZ49" s="621">
        <v>100</v>
      </c>
      <c r="DA49" s="622"/>
      <c r="DB49" s="622"/>
      <c r="DC49" s="623"/>
      <c r="DD49" s="624">
        <v>35081183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x14ac:dyDescent="0.15"/>
    <row r="51" spans="82:133" hidden="1" x14ac:dyDescent="0.15"/>
    <row r="52" spans="82:133" hidden="1" x14ac:dyDescent="0.15"/>
    <row r="53" spans="82:133" hidden="1" x14ac:dyDescent="0.15"/>
  </sheetData>
  <sheetProtection algorithmName="SHA-512" hashValue="Dgh4l6xhasnzOGQHoQJmLXq4GTkywpY2SJ8KOdkNrcHxp0JdSYe70kqU73JeCMn0NDqqdY0N33r88wPIRtYVRg==" saltValue="FjxSFyU+0ryJO5hDj3/HV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EA136"/>
  <sheetViews>
    <sheetView zoomScale="70" zoomScaleNormal="25" zoomScaleSheetLayoutView="70" workbookViewId="0">
      <selection activeCell="AF71" sqref="AF71:AJ71"/>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0" t="s">
        <v>358</v>
      </c>
      <c r="DK2" s="1141"/>
      <c r="DL2" s="1141"/>
      <c r="DM2" s="1141"/>
      <c r="DN2" s="1141"/>
      <c r="DO2" s="1142"/>
      <c r="DP2" s="229"/>
      <c r="DQ2" s="1140" t="s">
        <v>359</v>
      </c>
      <c r="DR2" s="1141"/>
      <c r="DS2" s="1141"/>
      <c r="DT2" s="1141"/>
      <c r="DU2" s="1141"/>
      <c r="DV2" s="1141"/>
      <c r="DW2" s="1141"/>
      <c r="DX2" s="1141"/>
      <c r="DY2" s="1141"/>
      <c r="DZ2" s="1142"/>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360</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26" t="s">
        <v>362</v>
      </c>
      <c r="B5" s="1027"/>
      <c r="C5" s="1027"/>
      <c r="D5" s="1027"/>
      <c r="E5" s="1027"/>
      <c r="F5" s="1027"/>
      <c r="G5" s="1027"/>
      <c r="H5" s="1027"/>
      <c r="I5" s="1027"/>
      <c r="J5" s="1027"/>
      <c r="K5" s="1027"/>
      <c r="L5" s="1027"/>
      <c r="M5" s="1027"/>
      <c r="N5" s="1027"/>
      <c r="O5" s="1027"/>
      <c r="P5" s="1028"/>
      <c r="Q5" s="1032" t="s">
        <v>363</v>
      </c>
      <c r="R5" s="1033"/>
      <c r="S5" s="1033"/>
      <c r="T5" s="1033"/>
      <c r="U5" s="1034"/>
      <c r="V5" s="1032" t="s">
        <v>364</v>
      </c>
      <c r="W5" s="1033"/>
      <c r="X5" s="1033"/>
      <c r="Y5" s="1033"/>
      <c r="Z5" s="1034"/>
      <c r="AA5" s="1032" t="s">
        <v>365</v>
      </c>
      <c r="AB5" s="1033"/>
      <c r="AC5" s="1033"/>
      <c r="AD5" s="1033"/>
      <c r="AE5" s="1033"/>
      <c r="AF5" s="1143" t="s">
        <v>366</v>
      </c>
      <c r="AG5" s="1033"/>
      <c r="AH5" s="1033"/>
      <c r="AI5" s="1033"/>
      <c r="AJ5" s="1048"/>
      <c r="AK5" s="1033" t="s">
        <v>367</v>
      </c>
      <c r="AL5" s="1033"/>
      <c r="AM5" s="1033"/>
      <c r="AN5" s="1033"/>
      <c r="AO5" s="1034"/>
      <c r="AP5" s="1032" t="s">
        <v>368</v>
      </c>
      <c r="AQ5" s="1033"/>
      <c r="AR5" s="1033"/>
      <c r="AS5" s="1033"/>
      <c r="AT5" s="1034"/>
      <c r="AU5" s="1032" t="s">
        <v>369</v>
      </c>
      <c r="AV5" s="1033"/>
      <c r="AW5" s="1033"/>
      <c r="AX5" s="1033"/>
      <c r="AY5" s="1048"/>
      <c r="AZ5" s="236"/>
      <c r="BA5" s="236"/>
      <c r="BB5" s="236"/>
      <c r="BC5" s="236"/>
      <c r="BD5" s="236"/>
      <c r="BE5" s="237"/>
      <c r="BF5" s="237"/>
      <c r="BG5" s="237"/>
      <c r="BH5" s="237"/>
      <c r="BI5" s="237"/>
      <c r="BJ5" s="237"/>
      <c r="BK5" s="237"/>
      <c r="BL5" s="237"/>
      <c r="BM5" s="237"/>
      <c r="BN5" s="237"/>
      <c r="BO5" s="237"/>
      <c r="BP5" s="237"/>
      <c r="BQ5" s="1026" t="s">
        <v>370</v>
      </c>
      <c r="BR5" s="1027"/>
      <c r="BS5" s="1027"/>
      <c r="BT5" s="1027"/>
      <c r="BU5" s="1027"/>
      <c r="BV5" s="1027"/>
      <c r="BW5" s="1027"/>
      <c r="BX5" s="1027"/>
      <c r="BY5" s="1027"/>
      <c r="BZ5" s="1027"/>
      <c r="CA5" s="1027"/>
      <c r="CB5" s="1027"/>
      <c r="CC5" s="1027"/>
      <c r="CD5" s="1027"/>
      <c r="CE5" s="1027"/>
      <c r="CF5" s="1027"/>
      <c r="CG5" s="1028"/>
      <c r="CH5" s="1032" t="s">
        <v>371</v>
      </c>
      <c r="CI5" s="1033"/>
      <c r="CJ5" s="1033"/>
      <c r="CK5" s="1033"/>
      <c r="CL5" s="1034"/>
      <c r="CM5" s="1032" t="s">
        <v>372</v>
      </c>
      <c r="CN5" s="1033"/>
      <c r="CO5" s="1033"/>
      <c r="CP5" s="1033"/>
      <c r="CQ5" s="1034"/>
      <c r="CR5" s="1032" t="s">
        <v>373</v>
      </c>
      <c r="CS5" s="1033"/>
      <c r="CT5" s="1033"/>
      <c r="CU5" s="1033"/>
      <c r="CV5" s="1034"/>
      <c r="CW5" s="1032" t="s">
        <v>374</v>
      </c>
      <c r="CX5" s="1033"/>
      <c r="CY5" s="1033"/>
      <c r="CZ5" s="1033"/>
      <c r="DA5" s="1034"/>
      <c r="DB5" s="1032" t="s">
        <v>375</v>
      </c>
      <c r="DC5" s="1033"/>
      <c r="DD5" s="1033"/>
      <c r="DE5" s="1033"/>
      <c r="DF5" s="1034"/>
      <c r="DG5" s="1129" t="s">
        <v>376</v>
      </c>
      <c r="DH5" s="1130"/>
      <c r="DI5" s="1130"/>
      <c r="DJ5" s="1130"/>
      <c r="DK5" s="1131"/>
      <c r="DL5" s="1129" t="s">
        <v>377</v>
      </c>
      <c r="DM5" s="1130"/>
      <c r="DN5" s="1130"/>
      <c r="DO5" s="1130"/>
      <c r="DP5" s="1131"/>
      <c r="DQ5" s="1032" t="s">
        <v>378</v>
      </c>
      <c r="DR5" s="1033"/>
      <c r="DS5" s="1033"/>
      <c r="DT5" s="1033"/>
      <c r="DU5" s="1034"/>
      <c r="DV5" s="1032" t="s">
        <v>369</v>
      </c>
      <c r="DW5" s="1033"/>
      <c r="DX5" s="1033"/>
      <c r="DY5" s="1033"/>
      <c r="DZ5" s="1048"/>
      <c r="EA5" s="234"/>
    </row>
    <row r="6" spans="1:131" s="235"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4"/>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x14ac:dyDescent="0.15">
      <c r="A7" s="238">
        <v>1</v>
      </c>
      <c r="B7" s="1081" t="s">
        <v>379</v>
      </c>
      <c r="C7" s="1082"/>
      <c r="D7" s="1082"/>
      <c r="E7" s="1082"/>
      <c r="F7" s="1082"/>
      <c r="G7" s="1082"/>
      <c r="H7" s="1082"/>
      <c r="I7" s="1082"/>
      <c r="J7" s="1082"/>
      <c r="K7" s="1082"/>
      <c r="L7" s="1082"/>
      <c r="M7" s="1082"/>
      <c r="N7" s="1082"/>
      <c r="O7" s="1082"/>
      <c r="P7" s="1083"/>
      <c r="Q7" s="1135">
        <v>56307</v>
      </c>
      <c r="R7" s="1135"/>
      <c r="S7" s="1135"/>
      <c r="T7" s="1135"/>
      <c r="U7" s="1135"/>
      <c r="V7" s="1135">
        <v>55954</v>
      </c>
      <c r="W7" s="1135"/>
      <c r="X7" s="1135"/>
      <c r="Y7" s="1135"/>
      <c r="Z7" s="1135"/>
      <c r="AA7" s="1135">
        <f>Q7-V7</f>
        <v>353</v>
      </c>
      <c r="AB7" s="1135"/>
      <c r="AC7" s="1135"/>
      <c r="AD7" s="1135"/>
      <c r="AE7" s="1136"/>
      <c r="AF7" s="1137">
        <v>320</v>
      </c>
      <c r="AG7" s="1138"/>
      <c r="AH7" s="1138"/>
      <c r="AI7" s="1138"/>
      <c r="AJ7" s="1139"/>
      <c r="AK7" s="1122">
        <v>454</v>
      </c>
      <c r="AL7" s="1123"/>
      <c r="AM7" s="1123"/>
      <c r="AN7" s="1123"/>
      <c r="AO7" s="1123"/>
      <c r="AP7" s="1123">
        <v>54739</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574</v>
      </c>
      <c r="BT7" s="1127"/>
      <c r="BU7" s="1127"/>
      <c r="BV7" s="1127"/>
      <c r="BW7" s="1127"/>
      <c r="BX7" s="1127"/>
      <c r="BY7" s="1127"/>
      <c r="BZ7" s="1127"/>
      <c r="CA7" s="1127"/>
      <c r="CB7" s="1127"/>
      <c r="CC7" s="1127"/>
      <c r="CD7" s="1127"/>
      <c r="CE7" s="1127"/>
      <c r="CF7" s="1127"/>
      <c r="CG7" s="1128"/>
      <c r="CH7" s="1119">
        <v>0</v>
      </c>
      <c r="CI7" s="1120"/>
      <c r="CJ7" s="1120"/>
      <c r="CK7" s="1120"/>
      <c r="CL7" s="1121"/>
      <c r="CM7" s="1119">
        <v>66</v>
      </c>
      <c r="CN7" s="1120"/>
      <c r="CO7" s="1120"/>
      <c r="CP7" s="1120"/>
      <c r="CQ7" s="1121"/>
      <c r="CR7" s="1119">
        <v>5</v>
      </c>
      <c r="CS7" s="1120"/>
      <c r="CT7" s="1120"/>
      <c r="CU7" s="1120"/>
      <c r="CV7" s="1121"/>
      <c r="CW7" s="1119">
        <v>0</v>
      </c>
      <c r="CX7" s="1120"/>
      <c r="CY7" s="1120"/>
      <c r="CZ7" s="1120"/>
      <c r="DA7" s="1121"/>
      <c r="DB7" s="1119">
        <v>0</v>
      </c>
      <c r="DC7" s="1120"/>
      <c r="DD7" s="1120"/>
      <c r="DE7" s="1120"/>
      <c r="DF7" s="1121"/>
      <c r="DG7" s="1119">
        <v>2258</v>
      </c>
      <c r="DH7" s="1120"/>
      <c r="DI7" s="1120"/>
      <c r="DJ7" s="1120"/>
      <c r="DK7" s="1121"/>
      <c r="DL7" s="1119" t="s">
        <v>588</v>
      </c>
      <c r="DM7" s="1120"/>
      <c r="DN7" s="1120"/>
      <c r="DO7" s="1120"/>
      <c r="DP7" s="1121"/>
      <c r="DQ7" s="1073" t="s">
        <v>510</v>
      </c>
      <c r="DR7" s="1073"/>
      <c r="DS7" s="1073"/>
      <c r="DT7" s="1073"/>
      <c r="DU7" s="1073"/>
      <c r="DV7" s="1145"/>
      <c r="DW7" s="1146"/>
      <c r="DX7" s="1146"/>
      <c r="DY7" s="1146"/>
      <c r="DZ7" s="1147"/>
      <c r="EA7" s="234"/>
    </row>
    <row r="8" spans="1:131" s="235" customFormat="1" ht="26.25" customHeight="1" x14ac:dyDescent="0.15">
      <c r="A8" s="241">
        <v>2</v>
      </c>
      <c r="B8" s="1068" t="s">
        <v>380</v>
      </c>
      <c r="C8" s="1069"/>
      <c r="D8" s="1069"/>
      <c r="E8" s="1069"/>
      <c r="F8" s="1069"/>
      <c r="G8" s="1069"/>
      <c r="H8" s="1069"/>
      <c r="I8" s="1069"/>
      <c r="J8" s="1069"/>
      <c r="K8" s="1069"/>
      <c r="L8" s="1069"/>
      <c r="M8" s="1069"/>
      <c r="N8" s="1069"/>
      <c r="O8" s="1069"/>
      <c r="P8" s="1070"/>
      <c r="Q8" s="1074">
        <v>4069</v>
      </c>
      <c r="R8" s="1075"/>
      <c r="S8" s="1075"/>
      <c r="T8" s="1075"/>
      <c r="U8" s="1075"/>
      <c r="V8" s="1075">
        <v>4069</v>
      </c>
      <c r="W8" s="1075"/>
      <c r="X8" s="1075"/>
      <c r="Y8" s="1075"/>
      <c r="Z8" s="1075"/>
      <c r="AA8" s="1075">
        <f>Q8-V8</f>
        <v>0</v>
      </c>
      <c r="AB8" s="1075"/>
      <c r="AC8" s="1075"/>
      <c r="AD8" s="1075"/>
      <c r="AE8" s="1076"/>
      <c r="AF8" s="1050" t="s">
        <v>381</v>
      </c>
      <c r="AG8" s="1051"/>
      <c r="AH8" s="1051"/>
      <c r="AI8" s="1051"/>
      <c r="AJ8" s="1052"/>
      <c r="AK8" s="1117">
        <v>434</v>
      </c>
      <c r="AL8" s="1118"/>
      <c r="AM8" s="1118"/>
      <c r="AN8" s="1118"/>
      <c r="AO8" s="1118"/>
      <c r="AP8" s="1118">
        <v>4887</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575</v>
      </c>
      <c r="BT8" s="1046"/>
      <c r="BU8" s="1046"/>
      <c r="BV8" s="1046"/>
      <c r="BW8" s="1046"/>
      <c r="BX8" s="1046"/>
      <c r="BY8" s="1046"/>
      <c r="BZ8" s="1046"/>
      <c r="CA8" s="1046"/>
      <c r="CB8" s="1046"/>
      <c r="CC8" s="1046"/>
      <c r="CD8" s="1046"/>
      <c r="CE8" s="1046"/>
      <c r="CF8" s="1046"/>
      <c r="CG8" s="1047"/>
      <c r="CH8" s="1020">
        <v>35</v>
      </c>
      <c r="CI8" s="1021"/>
      <c r="CJ8" s="1021"/>
      <c r="CK8" s="1021"/>
      <c r="CL8" s="1022"/>
      <c r="CM8" s="1020">
        <v>218</v>
      </c>
      <c r="CN8" s="1021"/>
      <c r="CO8" s="1021"/>
      <c r="CP8" s="1021"/>
      <c r="CQ8" s="1022"/>
      <c r="CR8" s="1020">
        <v>2</v>
      </c>
      <c r="CS8" s="1021"/>
      <c r="CT8" s="1021"/>
      <c r="CU8" s="1021"/>
      <c r="CV8" s="1022"/>
      <c r="CW8" s="1020">
        <v>415</v>
      </c>
      <c r="CX8" s="1021"/>
      <c r="CY8" s="1021"/>
      <c r="CZ8" s="1021"/>
      <c r="DA8" s="1022"/>
      <c r="DB8" s="1020">
        <v>0</v>
      </c>
      <c r="DC8" s="1021"/>
      <c r="DD8" s="1021"/>
      <c r="DE8" s="1021"/>
      <c r="DF8" s="1022"/>
      <c r="DG8" s="1020" t="s">
        <v>588</v>
      </c>
      <c r="DH8" s="1021"/>
      <c r="DI8" s="1021"/>
      <c r="DJ8" s="1021"/>
      <c r="DK8" s="1022"/>
      <c r="DL8" s="1020">
        <v>9558</v>
      </c>
      <c r="DM8" s="1021"/>
      <c r="DN8" s="1021"/>
      <c r="DO8" s="1021"/>
      <c r="DP8" s="1022"/>
      <c r="DQ8" s="1073" t="s">
        <v>510</v>
      </c>
      <c r="DR8" s="1073"/>
      <c r="DS8" s="1073"/>
      <c r="DT8" s="1073"/>
      <c r="DU8" s="1073"/>
      <c r="DV8" s="1023"/>
      <c r="DW8" s="1024"/>
      <c r="DX8" s="1024"/>
      <c r="DY8" s="1024"/>
      <c r="DZ8" s="1025"/>
      <c r="EA8" s="234"/>
    </row>
    <row r="9" spans="1:131" s="235" customFormat="1" ht="26.25" customHeight="1" x14ac:dyDescent="0.15">
      <c r="A9" s="241">
        <v>3</v>
      </c>
      <c r="B9" s="1068" t="s">
        <v>382</v>
      </c>
      <c r="C9" s="1069"/>
      <c r="D9" s="1069"/>
      <c r="E9" s="1069"/>
      <c r="F9" s="1069"/>
      <c r="G9" s="1069"/>
      <c r="H9" s="1069"/>
      <c r="I9" s="1069"/>
      <c r="J9" s="1069"/>
      <c r="K9" s="1069"/>
      <c r="L9" s="1069"/>
      <c r="M9" s="1069"/>
      <c r="N9" s="1069"/>
      <c r="O9" s="1069"/>
      <c r="P9" s="1070"/>
      <c r="Q9" s="1074">
        <v>3069</v>
      </c>
      <c r="R9" s="1075"/>
      <c r="S9" s="1075"/>
      <c r="T9" s="1075"/>
      <c r="U9" s="1075"/>
      <c r="V9" s="1075">
        <v>2922</v>
      </c>
      <c r="W9" s="1075"/>
      <c r="X9" s="1075"/>
      <c r="Y9" s="1075"/>
      <c r="Z9" s="1075"/>
      <c r="AA9" s="1075">
        <f>Q9-V9</f>
        <v>147</v>
      </c>
      <c r="AB9" s="1075"/>
      <c r="AC9" s="1075"/>
      <c r="AD9" s="1075"/>
      <c r="AE9" s="1076"/>
      <c r="AF9" s="1050" t="s">
        <v>381</v>
      </c>
      <c r="AG9" s="1051"/>
      <c r="AH9" s="1051"/>
      <c r="AI9" s="1051"/>
      <c r="AJ9" s="1052"/>
      <c r="AK9" s="1117">
        <v>464</v>
      </c>
      <c r="AL9" s="1118"/>
      <c r="AM9" s="1118"/>
      <c r="AN9" s="1118"/>
      <c r="AO9" s="1118"/>
      <c r="AP9" s="1118">
        <v>9252</v>
      </c>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576</v>
      </c>
      <c r="BT9" s="1046"/>
      <c r="BU9" s="1046"/>
      <c r="BV9" s="1046"/>
      <c r="BW9" s="1046"/>
      <c r="BX9" s="1046"/>
      <c r="BY9" s="1046"/>
      <c r="BZ9" s="1046"/>
      <c r="CA9" s="1046"/>
      <c r="CB9" s="1046"/>
      <c r="CC9" s="1046"/>
      <c r="CD9" s="1046"/>
      <c r="CE9" s="1046"/>
      <c r="CF9" s="1046"/>
      <c r="CG9" s="1047"/>
      <c r="CH9" s="1020">
        <v>53</v>
      </c>
      <c r="CI9" s="1021"/>
      <c r="CJ9" s="1021"/>
      <c r="CK9" s="1021"/>
      <c r="CL9" s="1022"/>
      <c r="CM9" s="1020">
        <v>1058</v>
      </c>
      <c r="CN9" s="1021"/>
      <c r="CO9" s="1021"/>
      <c r="CP9" s="1021"/>
      <c r="CQ9" s="1022"/>
      <c r="CR9" s="1020">
        <v>162</v>
      </c>
      <c r="CS9" s="1021"/>
      <c r="CT9" s="1021"/>
      <c r="CU9" s="1021"/>
      <c r="CV9" s="1022"/>
      <c r="CW9" s="1020">
        <v>0</v>
      </c>
      <c r="CX9" s="1021"/>
      <c r="CY9" s="1021"/>
      <c r="CZ9" s="1021"/>
      <c r="DA9" s="1022"/>
      <c r="DB9" s="1020">
        <v>1010</v>
      </c>
      <c r="DC9" s="1021"/>
      <c r="DD9" s="1021"/>
      <c r="DE9" s="1021"/>
      <c r="DF9" s="1022"/>
      <c r="DG9" s="1020" t="s">
        <v>588</v>
      </c>
      <c r="DH9" s="1021"/>
      <c r="DI9" s="1021"/>
      <c r="DJ9" s="1021"/>
      <c r="DK9" s="1022"/>
      <c r="DL9" s="1020" t="s">
        <v>588</v>
      </c>
      <c r="DM9" s="1021"/>
      <c r="DN9" s="1021"/>
      <c r="DO9" s="1021"/>
      <c r="DP9" s="1022"/>
      <c r="DQ9" s="1073" t="s">
        <v>510</v>
      </c>
      <c r="DR9" s="1073"/>
      <c r="DS9" s="1073"/>
      <c r="DT9" s="1073"/>
      <c r="DU9" s="1073"/>
      <c r="DV9" s="1023"/>
      <c r="DW9" s="1024"/>
      <c r="DX9" s="1024"/>
      <c r="DY9" s="1024"/>
      <c r="DZ9" s="1025"/>
      <c r="EA9" s="234"/>
    </row>
    <row r="10" spans="1:131" s="235" customFormat="1" ht="26.25" customHeight="1" x14ac:dyDescent="0.15">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t="s">
        <v>577</v>
      </c>
      <c r="BT10" s="1046"/>
      <c r="BU10" s="1046"/>
      <c r="BV10" s="1046"/>
      <c r="BW10" s="1046"/>
      <c r="BX10" s="1046"/>
      <c r="BY10" s="1046"/>
      <c r="BZ10" s="1046"/>
      <c r="CA10" s="1046"/>
      <c r="CB10" s="1046"/>
      <c r="CC10" s="1046"/>
      <c r="CD10" s="1046"/>
      <c r="CE10" s="1046"/>
      <c r="CF10" s="1046"/>
      <c r="CG10" s="1047"/>
      <c r="CH10" s="1020">
        <v>158</v>
      </c>
      <c r="CI10" s="1021"/>
      <c r="CJ10" s="1021"/>
      <c r="CK10" s="1021"/>
      <c r="CL10" s="1022"/>
      <c r="CM10" s="1020">
        <v>783</v>
      </c>
      <c r="CN10" s="1021"/>
      <c r="CO10" s="1021"/>
      <c r="CP10" s="1021"/>
      <c r="CQ10" s="1022"/>
      <c r="CR10" s="1020">
        <v>200</v>
      </c>
      <c r="CS10" s="1021"/>
      <c r="CT10" s="1021"/>
      <c r="CU10" s="1021"/>
      <c r="CV10" s="1022"/>
      <c r="CW10" s="1020">
        <v>0</v>
      </c>
      <c r="CX10" s="1021"/>
      <c r="CY10" s="1021"/>
      <c r="CZ10" s="1021"/>
      <c r="DA10" s="1022"/>
      <c r="DB10" s="1020">
        <v>500</v>
      </c>
      <c r="DC10" s="1021"/>
      <c r="DD10" s="1021"/>
      <c r="DE10" s="1021"/>
      <c r="DF10" s="1022"/>
      <c r="DG10" s="1020" t="s">
        <v>588</v>
      </c>
      <c r="DH10" s="1021"/>
      <c r="DI10" s="1021"/>
      <c r="DJ10" s="1021"/>
      <c r="DK10" s="1022"/>
      <c r="DL10" s="1020">
        <v>473</v>
      </c>
      <c r="DM10" s="1021"/>
      <c r="DN10" s="1021"/>
      <c r="DO10" s="1021"/>
      <c r="DP10" s="1022"/>
      <c r="DQ10" s="1020">
        <v>142</v>
      </c>
      <c r="DR10" s="1021"/>
      <c r="DS10" s="1021"/>
      <c r="DT10" s="1021"/>
      <c r="DU10" s="1022"/>
      <c r="DV10" s="1023"/>
      <c r="DW10" s="1024"/>
      <c r="DX10" s="1024"/>
      <c r="DY10" s="1024"/>
      <c r="DZ10" s="1025"/>
      <c r="EA10" s="234"/>
    </row>
    <row r="11" spans="1:131" s="235" customFormat="1" ht="26.25" customHeight="1" x14ac:dyDescent="0.15">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t="s">
        <v>578</v>
      </c>
      <c r="BT11" s="1046"/>
      <c r="BU11" s="1046"/>
      <c r="BV11" s="1046"/>
      <c r="BW11" s="1046"/>
      <c r="BX11" s="1046"/>
      <c r="BY11" s="1046"/>
      <c r="BZ11" s="1046"/>
      <c r="CA11" s="1046"/>
      <c r="CB11" s="1046"/>
      <c r="CC11" s="1046"/>
      <c r="CD11" s="1046"/>
      <c r="CE11" s="1046"/>
      <c r="CF11" s="1046"/>
      <c r="CG11" s="1047"/>
      <c r="CH11" s="1020">
        <v>4</v>
      </c>
      <c r="CI11" s="1021"/>
      <c r="CJ11" s="1021"/>
      <c r="CK11" s="1021"/>
      <c r="CL11" s="1022"/>
      <c r="CM11" s="1020">
        <v>73</v>
      </c>
      <c r="CN11" s="1021"/>
      <c r="CO11" s="1021"/>
      <c r="CP11" s="1021"/>
      <c r="CQ11" s="1022"/>
      <c r="CR11" s="1020">
        <v>40</v>
      </c>
      <c r="CS11" s="1021"/>
      <c r="CT11" s="1021"/>
      <c r="CU11" s="1021"/>
      <c r="CV11" s="1022"/>
      <c r="CW11" s="1020">
        <v>0</v>
      </c>
      <c r="CX11" s="1021"/>
      <c r="CY11" s="1021"/>
      <c r="CZ11" s="1021"/>
      <c r="DA11" s="1022"/>
      <c r="DB11" s="1020">
        <v>0</v>
      </c>
      <c r="DC11" s="1021"/>
      <c r="DD11" s="1021"/>
      <c r="DE11" s="1021"/>
      <c r="DF11" s="1022"/>
      <c r="DG11" s="1020" t="s">
        <v>588</v>
      </c>
      <c r="DH11" s="1021"/>
      <c r="DI11" s="1021"/>
      <c r="DJ11" s="1021"/>
      <c r="DK11" s="1022"/>
      <c r="DL11" s="1020" t="s">
        <v>588</v>
      </c>
      <c r="DM11" s="1021"/>
      <c r="DN11" s="1021"/>
      <c r="DO11" s="1021"/>
      <c r="DP11" s="1022"/>
      <c r="DQ11" s="1073" t="s">
        <v>510</v>
      </c>
      <c r="DR11" s="1073"/>
      <c r="DS11" s="1073"/>
      <c r="DT11" s="1073"/>
      <c r="DU11" s="1073"/>
      <c r="DV11" s="1023"/>
      <c r="DW11" s="1024"/>
      <c r="DX11" s="1024"/>
      <c r="DY11" s="1024"/>
      <c r="DZ11" s="1025"/>
      <c r="EA11" s="234"/>
    </row>
    <row r="12" spans="1:131" s="235" customFormat="1" ht="26.25" customHeight="1" x14ac:dyDescent="0.15">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t="s">
        <v>579</v>
      </c>
      <c r="BT12" s="1046"/>
      <c r="BU12" s="1046"/>
      <c r="BV12" s="1046"/>
      <c r="BW12" s="1046"/>
      <c r="BX12" s="1046"/>
      <c r="BY12" s="1046"/>
      <c r="BZ12" s="1046"/>
      <c r="CA12" s="1046"/>
      <c r="CB12" s="1046"/>
      <c r="CC12" s="1046"/>
      <c r="CD12" s="1046"/>
      <c r="CE12" s="1046"/>
      <c r="CF12" s="1046"/>
      <c r="CG12" s="1047"/>
      <c r="CH12" s="1020">
        <v>-6</v>
      </c>
      <c r="CI12" s="1021"/>
      <c r="CJ12" s="1021"/>
      <c r="CK12" s="1021"/>
      <c r="CL12" s="1022"/>
      <c r="CM12" s="1020">
        <v>110</v>
      </c>
      <c r="CN12" s="1021"/>
      <c r="CO12" s="1021"/>
      <c r="CP12" s="1021"/>
      <c r="CQ12" s="1022"/>
      <c r="CR12" s="1020">
        <v>2</v>
      </c>
      <c r="CS12" s="1021"/>
      <c r="CT12" s="1021"/>
      <c r="CU12" s="1021"/>
      <c r="CV12" s="1022"/>
      <c r="CW12" s="1020">
        <v>5</v>
      </c>
      <c r="CX12" s="1021"/>
      <c r="CY12" s="1021"/>
      <c r="CZ12" s="1021"/>
      <c r="DA12" s="1022"/>
      <c r="DB12" s="1020">
        <v>124</v>
      </c>
      <c r="DC12" s="1021"/>
      <c r="DD12" s="1021"/>
      <c r="DE12" s="1021"/>
      <c r="DF12" s="1022"/>
      <c r="DG12" s="1020" t="s">
        <v>588</v>
      </c>
      <c r="DH12" s="1021"/>
      <c r="DI12" s="1021"/>
      <c r="DJ12" s="1021"/>
      <c r="DK12" s="1022"/>
      <c r="DL12" s="1020" t="s">
        <v>588</v>
      </c>
      <c r="DM12" s="1021"/>
      <c r="DN12" s="1021"/>
      <c r="DO12" s="1021"/>
      <c r="DP12" s="1022"/>
      <c r="DQ12" s="1073" t="s">
        <v>510</v>
      </c>
      <c r="DR12" s="1073"/>
      <c r="DS12" s="1073"/>
      <c r="DT12" s="1073"/>
      <c r="DU12" s="1073"/>
      <c r="DV12" s="1023"/>
      <c r="DW12" s="1024"/>
      <c r="DX12" s="1024"/>
      <c r="DY12" s="1024"/>
      <c r="DZ12" s="1025"/>
      <c r="EA12" s="234"/>
    </row>
    <row r="13" spans="1:131" s="235" customFormat="1" ht="26.25" customHeight="1" x14ac:dyDescent="0.15">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t="s">
        <v>580</v>
      </c>
      <c r="BT13" s="1046"/>
      <c r="BU13" s="1046"/>
      <c r="BV13" s="1046"/>
      <c r="BW13" s="1046"/>
      <c r="BX13" s="1046"/>
      <c r="BY13" s="1046"/>
      <c r="BZ13" s="1046"/>
      <c r="CA13" s="1046"/>
      <c r="CB13" s="1046"/>
      <c r="CC13" s="1046"/>
      <c r="CD13" s="1046"/>
      <c r="CE13" s="1046"/>
      <c r="CF13" s="1046"/>
      <c r="CG13" s="1047"/>
      <c r="CH13" s="1020">
        <v>2</v>
      </c>
      <c r="CI13" s="1021"/>
      <c r="CJ13" s="1021"/>
      <c r="CK13" s="1021"/>
      <c r="CL13" s="1022"/>
      <c r="CM13" s="1020">
        <v>530</v>
      </c>
      <c r="CN13" s="1021"/>
      <c r="CO13" s="1021"/>
      <c r="CP13" s="1021"/>
      <c r="CQ13" s="1022"/>
      <c r="CR13" s="1020">
        <v>500</v>
      </c>
      <c r="CS13" s="1021"/>
      <c r="CT13" s="1021"/>
      <c r="CU13" s="1021"/>
      <c r="CV13" s="1022"/>
      <c r="CW13" s="1020">
        <v>162</v>
      </c>
      <c r="CX13" s="1021"/>
      <c r="CY13" s="1021"/>
      <c r="CZ13" s="1021"/>
      <c r="DA13" s="1022"/>
      <c r="DB13" s="1020">
        <v>0</v>
      </c>
      <c r="DC13" s="1021"/>
      <c r="DD13" s="1021"/>
      <c r="DE13" s="1021"/>
      <c r="DF13" s="1022"/>
      <c r="DG13" s="1020" t="s">
        <v>588</v>
      </c>
      <c r="DH13" s="1021"/>
      <c r="DI13" s="1021"/>
      <c r="DJ13" s="1021"/>
      <c r="DK13" s="1022"/>
      <c r="DL13" s="1020" t="s">
        <v>588</v>
      </c>
      <c r="DM13" s="1021"/>
      <c r="DN13" s="1021"/>
      <c r="DO13" s="1021"/>
      <c r="DP13" s="1022"/>
      <c r="DQ13" s="1073" t="s">
        <v>510</v>
      </c>
      <c r="DR13" s="1073"/>
      <c r="DS13" s="1073"/>
      <c r="DT13" s="1073"/>
      <c r="DU13" s="1073"/>
      <c r="DV13" s="1023"/>
      <c r="DW13" s="1024"/>
      <c r="DX13" s="1024"/>
      <c r="DY13" s="1024"/>
      <c r="DZ13" s="1025"/>
      <c r="EA13" s="234"/>
    </row>
    <row r="14" spans="1:131" s="235" customFormat="1" ht="26.25" customHeight="1" x14ac:dyDescent="0.15">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t="s">
        <v>581</v>
      </c>
      <c r="BT14" s="1046"/>
      <c r="BU14" s="1046"/>
      <c r="BV14" s="1046"/>
      <c r="BW14" s="1046"/>
      <c r="BX14" s="1046"/>
      <c r="BY14" s="1046"/>
      <c r="BZ14" s="1046"/>
      <c r="CA14" s="1046"/>
      <c r="CB14" s="1046"/>
      <c r="CC14" s="1046"/>
      <c r="CD14" s="1046"/>
      <c r="CE14" s="1046"/>
      <c r="CF14" s="1046"/>
      <c r="CG14" s="1047"/>
      <c r="CH14" s="1020">
        <v>-57</v>
      </c>
      <c r="CI14" s="1021"/>
      <c r="CJ14" s="1021"/>
      <c r="CK14" s="1021"/>
      <c r="CL14" s="1022"/>
      <c r="CM14" s="1020">
        <v>253</v>
      </c>
      <c r="CN14" s="1021"/>
      <c r="CO14" s="1021"/>
      <c r="CP14" s="1021"/>
      <c r="CQ14" s="1022"/>
      <c r="CR14" s="1020">
        <v>42</v>
      </c>
      <c r="CS14" s="1021"/>
      <c r="CT14" s="1021"/>
      <c r="CU14" s="1021"/>
      <c r="CV14" s="1022"/>
      <c r="CW14" s="1020">
        <v>138</v>
      </c>
      <c r="CX14" s="1021"/>
      <c r="CY14" s="1021"/>
      <c r="CZ14" s="1021"/>
      <c r="DA14" s="1022"/>
      <c r="DB14" s="1020" t="s">
        <v>588</v>
      </c>
      <c r="DC14" s="1021"/>
      <c r="DD14" s="1021"/>
      <c r="DE14" s="1021"/>
      <c r="DF14" s="1022"/>
      <c r="DG14" s="1020" t="s">
        <v>588</v>
      </c>
      <c r="DH14" s="1021"/>
      <c r="DI14" s="1021"/>
      <c r="DJ14" s="1021"/>
      <c r="DK14" s="1022"/>
      <c r="DL14" s="1020" t="s">
        <v>588</v>
      </c>
      <c r="DM14" s="1021"/>
      <c r="DN14" s="1021"/>
      <c r="DO14" s="1021"/>
      <c r="DP14" s="1022"/>
      <c r="DQ14" s="1073" t="s">
        <v>510</v>
      </c>
      <c r="DR14" s="1073"/>
      <c r="DS14" s="1073"/>
      <c r="DT14" s="1073"/>
      <c r="DU14" s="1073"/>
      <c r="DV14" s="1023"/>
      <c r="DW14" s="1024"/>
      <c r="DX14" s="1024"/>
      <c r="DY14" s="1024"/>
      <c r="DZ14" s="1025"/>
      <c r="EA14" s="234"/>
    </row>
    <row r="15" spans="1:131" s="235" customFormat="1" ht="26.25" customHeight="1" x14ac:dyDescent="0.15">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t="s">
        <v>582</v>
      </c>
      <c r="BT15" s="1046"/>
      <c r="BU15" s="1046"/>
      <c r="BV15" s="1046"/>
      <c r="BW15" s="1046"/>
      <c r="BX15" s="1046"/>
      <c r="BY15" s="1046"/>
      <c r="BZ15" s="1046"/>
      <c r="CA15" s="1046"/>
      <c r="CB15" s="1046"/>
      <c r="CC15" s="1046"/>
      <c r="CD15" s="1046"/>
      <c r="CE15" s="1046"/>
      <c r="CF15" s="1046"/>
      <c r="CG15" s="1047"/>
      <c r="CH15" s="1020">
        <v>596</v>
      </c>
      <c r="CI15" s="1021"/>
      <c r="CJ15" s="1021"/>
      <c r="CK15" s="1021"/>
      <c r="CL15" s="1022"/>
      <c r="CM15" s="1020">
        <v>9426</v>
      </c>
      <c r="CN15" s="1021"/>
      <c r="CO15" s="1021"/>
      <c r="CP15" s="1021"/>
      <c r="CQ15" s="1022"/>
      <c r="CR15" s="1020" t="s">
        <v>589</v>
      </c>
      <c r="CS15" s="1021"/>
      <c r="CT15" s="1021"/>
      <c r="CU15" s="1021"/>
      <c r="CV15" s="1022"/>
      <c r="CW15" s="1020" t="s">
        <v>588</v>
      </c>
      <c r="CX15" s="1021"/>
      <c r="CY15" s="1021"/>
      <c r="CZ15" s="1021"/>
      <c r="DA15" s="1022"/>
      <c r="DB15" s="1020" t="s">
        <v>588</v>
      </c>
      <c r="DC15" s="1021"/>
      <c r="DD15" s="1021"/>
      <c r="DE15" s="1021"/>
      <c r="DF15" s="1022"/>
      <c r="DG15" s="1020" t="s">
        <v>588</v>
      </c>
      <c r="DH15" s="1021"/>
      <c r="DI15" s="1021"/>
      <c r="DJ15" s="1021"/>
      <c r="DK15" s="1022"/>
      <c r="DL15" s="1020">
        <v>15</v>
      </c>
      <c r="DM15" s="1021"/>
      <c r="DN15" s="1021"/>
      <c r="DO15" s="1021"/>
      <c r="DP15" s="1022"/>
      <c r="DQ15" s="1020">
        <v>15</v>
      </c>
      <c r="DR15" s="1021"/>
      <c r="DS15" s="1021"/>
      <c r="DT15" s="1021"/>
      <c r="DU15" s="1022"/>
      <c r="DV15" s="1023"/>
      <c r="DW15" s="1024"/>
      <c r="DX15" s="1024"/>
      <c r="DY15" s="1024"/>
      <c r="DZ15" s="1025"/>
      <c r="EA15" s="234"/>
    </row>
    <row r="16" spans="1:131" s="235" customFormat="1" ht="26.25" customHeight="1" x14ac:dyDescent="0.15">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x14ac:dyDescent="0.15">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x14ac:dyDescent="0.15">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x14ac:dyDescent="0.15">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x14ac:dyDescent="0.15">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x14ac:dyDescent="0.2">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x14ac:dyDescent="0.15">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383</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x14ac:dyDescent="0.2">
      <c r="A23" s="244" t="s">
        <v>384</v>
      </c>
      <c r="B23" s="975" t="s">
        <v>385</v>
      </c>
      <c r="C23" s="976"/>
      <c r="D23" s="976"/>
      <c r="E23" s="976"/>
      <c r="F23" s="976"/>
      <c r="G23" s="976"/>
      <c r="H23" s="976"/>
      <c r="I23" s="976"/>
      <c r="J23" s="976"/>
      <c r="K23" s="976"/>
      <c r="L23" s="976"/>
      <c r="M23" s="976"/>
      <c r="N23" s="976"/>
      <c r="O23" s="976"/>
      <c r="P23" s="977"/>
      <c r="Q23" s="1099"/>
      <c r="R23" s="1100"/>
      <c r="S23" s="1100"/>
      <c r="T23" s="1100"/>
      <c r="U23" s="1100"/>
      <c r="V23" s="1100"/>
      <c r="W23" s="1100"/>
      <c r="X23" s="1100"/>
      <c r="Y23" s="1100"/>
      <c r="Z23" s="1100"/>
      <c r="AA23" s="1100"/>
      <c r="AB23" s="1100"/>
      <c r="AC23" s="1100"/>
      <c r="AD23" s="1100"/>
      <c r="AE23" s="1101"/>
      <c r="AF23" s="1102">
        <v>320</v>
      </c>
      <c r="AG23" s="1100"/>
      <c r="AH23" s="1100"/>
      <c r="AI23" s="1100"/>
      <c r="AJ23" s="1103"/>
      <c r="AK23" s="1104"/>
      <c r="AL23" s="1105"/>
      <c r="AM23" s="1105"/>
      <c r="AN23" s="1105"/>
      <c r="AO23" s="1105"/>
      <c r="AP23" s="1100"/>
      <c r="AQ23" s="1100"/>
      <c r="AR23" s="1100"/>
      <c r="AS23" s="1100"/>
      <c r="AT23" s="1100"/>
      <c r="AU23" s="1106"/>
      <c r="AV23" s="1106"/>
      <c r="AW23" s="1106"/>
      <c r="AX23" s="1106"/>
      <c r="AY23" s="1107"/>
      <c r="AZ23" s="1096" t="s">
        <v>381</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x14ac:dyDescent="0.15">
      <c r="A24" s="1095" t="s">
        <v>386</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x14ac:dyDescent="0.2">
      <c r="A25" s="1094" t="s">
        <v>387</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x14ac:dyDescent="0.15">
      <c r="A26" s="1026" t="s">
        <v>362</v>
      </c>
      <c r="B26" s="1027"/>
      <c r="C26" s="1027"/>
      <c r="D26" s="1027"/>
      <c r="E26" s="1027"/>
      <c r="F26" s="1027"/>
      <c r="G26" s="1027"/>
      <c r="H26" s="1027"/>
      <c r="I26" s="1027"/>
      <c r="J26" s="1027"/>
      <c r="K26" s="1027"/>
      <c r="L26" s="1027"/>
      <c r="M26" s="1027"/>
      <c r="N26" s="1027"/>
      <c r="O26" s="1027"/>
      <c r="P26" s="1028"/>
      <c r="Q26" s="1032" t="s">
        <v>388</v>
      </c>
      <c r="R26" s="1033"/>
      <c r="S26" s="1033"/>
      <c r="T26" s="1033"/>
      <c r="U26" s="1034"/>
      <c r="V26" s="1032" t="s">
        <v>389</v>
      </c>
      <c r="W26" s="1033"/>
      <c r="X26" s="1033"/>
      <c r="Y26" s="1033"/>
      <c r="Z26" s="1034"/>
      <c r="AA26" s="1032" t="s">
        <v>390</v>
      </c>
      <c r="AB26" s="1033"/>
      <c r="AC26" s="1033"/>
      <c r="AD26" s="1033"/>
      <c r="AE26" s="1033"/>
      <c r="AF26" s="1090" t="s">
        <v>391</v>
      </c>
      <c r="AG26" s="1039"/>
      <c r="AH26" s="1039"/>
      <c r="AI26" s="1039"/>
      <c r="AJ26" s="1091"/>
      <c r="AK26" s="1033" t="s">
        <v>392</v>
      </c>
      <c r="AL26" s="1033"/>
      <c r="AM26" s="1033"/>
      <c r="AN26" s="1033"/>
      <c r="AO26" s="1034"/>
      <c r="AP26" s="1032" t="s">
        <v>393</v>
      </c>
      <c r="AQ26" s="1033"/>
      <c r="AR26" s="1033"/>
      <c r="AS26" s="1033"/>
      <c r="AT26" s="1034"/>
      <c r="AU26" s="1032" t="s">
        <v>394</v>
      </c>
      <c r="AV26" s="1033"/>
      <c r="AW26" s="1033"/>
      <c r="AX26" s="1033"/>
      <c r="AY26" s="1034"/>
      <c r="AZ26" s="1032" t="s">
        <v>395</v>
      </c>
      <c r="BA26" s="1033"/>
      <c r="BB26" s="1033"/>
      <c r="BC26" s="1033"/>
      <c r="BD26" s="1034"/>
      <c r="BE26" s="1032" t="s">
        <v>369</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x14ac:dyDescent="0.15">
      <c r="A28" s="246">
        <v>1</v>
      </c>
      <c r="B28" s="1081" t="s">
        <v>396</v>
      </c>
      <c r="C28" s="1082"/>
      <c r="D28" s="1082"/>
      <c r="E28" s="1082"/>
      <c r="F28" s="1082"/>
      <c r="G28" s="1082"/>
      <c r="H28" s="1082"/>
      <c r="I28" s="1082"/>
      <c r="J28" s="1082"/>
      <c r="K28" s="1082"/>
      <c r="L28" s="1082"/>
      <c r="M28" s="1082"/>
      <c r="N28" s="1082"/>
      <c r="O28" s="1082"/>
      <c r="P28" s="1083"/>
      <c r="Q28" s="1084">
        <v>19801</v>
      </c>
      <c r="R28" s="1085"/>
      <c r="S28" s="1085"/>
      <c r="T28" s="1085"/>
      <c r="U28" s="1085"/>
      <c r="V28" s="1085">
        <v>19653</v>
      </c>
      <c r="W28" s="1085"/>
      <c r="X28" s="1085"/>
      <c r="Y28" s="1085"/>
      <c r="Z28" s="1085"/>
      <c r="AA28" s="1085">
        <f>Q28-V28</f>
        <v>148</v>
      </c>
      <c r="AB28" s="1085"/>
      <c r="AC28" s="1085"/>
      <c r="AD28" s="1085"/>
      <c r="AE28" s="1086"/>
      <c r="AF28" s="1087">
        <v>148</v>
      </c>
      <c r="AG28" s="1085"/>
      <c r="AH28" s="1085"/>
      <c r="AI28" s="1085"/>
      <c r="AJ28" s="1088"/>
      <c r="AK28" s="1089">
        <v>1201</v>
      </c>
      <c r="AL28" s="1077"/>
      <c r="AM28" s="1077"/>
      <c r="AN28" s="1077"/>
      <c r="AO28" s="1077"/>
      <c r="AP28" s="1077" t="s">
        <v>588</v>
      </c>
      <c r="AQ28" s="1077"/>
      <c r="AR28" s="1077"/>
      <c r="AS28" s="1077"/>
      <c r="AT28" s="1077"/>
      <c r="AU28" s="1077" t="s">
        <v>510</v>
      </c>
      <c r="AV28" s="1077"/>
      <c r="AW28" s="1077"/>
      <c r="AX28" s="1077"/>
      <c r="AY28" s="1077"/>
      <c r="AZ28" s="1078" t="s">
        <v>510</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x14ac:dyDescent="0.15">
      <c r="A29" s="246">
        <v>2</v>
      </c>
      <c r="B29" s="1068" t="s">
        <v>397</v>
      </c>
      <c r="C29" s="1069"/>
      <c r="D29" s="1069"/>
      <c r="E29" s="1069"/>
      <c r="F29" s="1069"/>
      <c r="G29" s="1069"/>
      <c r="H29" s="1069"/>
      <c r="I29" s="1069"/>
      <c r="J29" s="1069"/>
      <c r="K29" s="1069"/>
      <c r="L29" s="1069"/>
      <c r="M29" s="1069"/>
      <c r="N29" s="1069"/>
      <c r="O29" s="1069"/>
      <c r="P29" s="1070"/>
      <c r="Q29" s="1074">
        <v>3085</v>
      </c>
      <c r="R29" s="1075"/>
      <c r="S29" s="1075"/>
      <c r="T29" s="1075"/>
      <c r="U29" s="1075"/>
      <c r="V29" s="1075">
        <v>2999</v>
      </c>
      <c r="W29" s="1075"/>
      <c r="X29" s="1075"/>
      <c r="Y29" s="1075"/>
      <c r="Z29" s="1075"/>
      <c r="AA29" s="1075">
        <f>Q29-V29</f>
        <v>86</v>
      </c>
      <c r="AB29" s="1075"/>
      <c r="AC29" s="1075"/>
      <c r="AD29" s="1075"/>
      <c r="AE29" s="1076"/>
      <c r="AF29" s="1050">
        <v>86</v>
      </c>
      <c r="AG29" s="1051"/>
      <c r="AH29" s="1051"/>
      <c r="AI29" s="1051"/>
      <c r="AJ29" s="1052"/>
      <c r="AK29" s="1011">
        <v>431</v>
      </c>
      <c r="AL29" s="1002"/>
      <c r="AM29" s="1002"/>
      <c r="AN29" s="1002"/>
      <c r="AO29" s="1002"/>
      <c r="AP29" s="1002" t="s">
        <v>510</v>
      </c>
      <c r="AQ29" s="1002"/>
      <c r="AR29" s="1002"/>
      <c r="AS29" s="1002"/>
      <c r="AT29" s="1002"/>
      <c r="AU29" s="1002" t="s">
        <v>510</v>
      </c>
      <c r="AV29" s="1002"/>
      <c r="AW29" s="1002"/>
      <c r="AX29" s="1002"/>
      <c r="AY29" s="1002"/>
      <c r="AZ29" s="1073" t="s">
        <v>510</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x14ac:dyDescent="0.15">
      <c r="A30" s="246">
        <v>3</v>
      </c>
      <c r="B30" s="1068" t="s">
        <v>398</v>
      </c>
      <c r="C30" s="1069"/>
      <c r="D30" s="1069"/>
      <c r="E30" s="1069"/>
      <c r="F30" s="1069"/>
      <c r="G30" s="1069"/>
      <c r="H30" s="1069"/>
      <c r="I30" s="1069"/>
      <c r="J30" s="1069"/>
      <c r="K30" s="1069"/>
      <c r="L30" s="1069"/>
      <c r="M30" s="1069"/>
      <c r="N30" s="1069"/>
      <c r="O30" s="1069"/>
      <c r="P30" s="1070"/>
      <c r="Q30" s="1074">
        <v>6</v>
      </c>
      <c r="R30" s="1075"/>
      <c r="S30" s="1075"/>
      <c r="T30" s="1075"/>
      <c r="U30" s="1075"/>
      <c r="V30" s="1075">
        <v>6</v>
      </c>
      <c r="W30" s="1075"/>
      <c r="X30" s="1075"/>
      <c r="Y30" s="1075"/>
      <c r="Z30" s="1075"/>
      <c r="AA30" s="1075">
        <f>Q30-V30</f>
        <v>0</v>
      </c>
      <c r="AB30" s="1075"/>
      <c r="AC30" s="1075"/>
      <c r="AD30" s="1075"/>
      <c r="AE30" s="1076"/>
      <c r="AF30" s="1050" t="s">
        <v>381</v>
      </c>
      <c r="AG30" s="1051"/>
      <c r="AH30" s="1051"/>
      <c r="AI30" s="1051"/>
      <c r="AJ30" s="1052"/>
      <c r="AK30" s="1011">
        <v>6</v>
      </c>
      <c r="AL30" s="1002"/>
      <c r="AM30" s="1002"/>
      <c r="AN30" s="1002"/>
      <c r="AO30" s="1002"/>
      <c r="AP30" s="1002" t="s">
        <v>510</v>
      </c>
      <c r="AQ30" s="1002"/>
      <c r="AR30" s="1002"/>
      <c r="AS30" s="1002"/>
      <c r="AT30" s="1002"/>
      <c r="AU30" s="1002" t="s">
        <v>510</v>
      </c>
      <c r="AV30" s="1002"/>
      <c r="AW30" s="1002"/>
      <c r="AX30" s="1002"/>
      <c r="AY30" s="1002"/>
      <c r="AZ30" s="1073" t="s">
        <v>510</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x14ac:dyDescent="0.15">
      <c r="A31" s="246">
        <v>4</v>
      </c>
      <c r="B31" s="1068" t="s">
        <v>399</v>
      </c>
      <c r="C31" s="1069"/>
      <c r="D31" s="1069"/>
      <c r="E31" s="1069"/>
      <c r="F31" s="1069"/>
      <c r="G31" s="1069"/>
      <c r="H31" s="1069"/>
      <c r="I31" s="1069"/>
      <c r="J31" s="1069"/>
      <c r="K31" s="1069"/>
      <c r="L31" s="1069"/>
      <c r="M31" s="1069"/>
      <c r="N31" s="1069"/>
      <c r="O31" s="1069"/>
      <c r="P31" s="1070"/>
      <c r="Q31" s="1074">
        <v>12399</v>
      </c>
      <c r="R31" s="1075"/>
      <c r="S31" s="1075"/>
      <c r="T31" s="1075"/>
      <c r="U31" s="1075"/>
      <c r="V31" s="1075">
        <v>12092</v>
      </c>
      <c r="W31" s="1075"/>
      <c r="X31" s="1075"/>
      <c r="Y31" s="1075"/>
      <c r="Z31" s="1075"/>
      <c r="AA31" s="1075">
        <f>Q31-V31</f>
        <v>307</v>
      </c>
      <c r="AB31" s="1075"/>
      <c r="AC31" s="1075"/>
      <c r="AD31" s="1075"/>
      <c r="AE31" s="1076"/>
      <c r="AF31" s="1050">
        <v>307</v>
      </c>
      <c r="AG31" s="1051"/>
      <c r="AH31" s="1051"/>
      <c r="AI31" s="1051"/>
      <c r="AJ31" s="1052"/>
      <c r="AK31" s="1011">
        <v>1740</v>
      </c>
      <c r="AL31" s="1002"/>
      <c r="AM31" s="1002"/>
      <c r="AN31" s="1002"/>
      <c r="AO31" s="1002"/>
      <c r="AP31" s="1002" t="s">
        <v>510</v>
      </c>
      <c r="AQ31" s="1002"/>
      <c r="AR31" s="1002"/>
      <c r="AS31" s="1002"/>
      <c r="AT31" s="1002"/>
      <c r="AU31" s="1002" t="s">
        <v>510</v>
      </c>
      <c r="AV31" s="1002"/>
      <c r="AW31" s="1002"/>
      <c r="AX31" s="1002"/>
      <c r="AY31" s="1002"/>
      <c r="AZ31" s="1073" t="s">
        <v>510</v>
      </c>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x14ac:dyDescent="0.15">
      <c r="A32" s="246">
        <v>5</v>
      </c>
      <c r="B32" s="1068" t="s">
        <v>400</v>
      </c>
      <c r="C32" s="1069"/>
      <c r="D32" s="1069"/>
      <c r="E32" s="1069"/>
      <c r="F32" s="1069"/>
      <c r="G32" s="1069"/>
      <c r="H32" s="1069"/>
      <c r="I32" s="1069"/>
      <c r="J32" s="1069"/>
      <c r="K32" s="1069"/>
      <c r="L32" s="1069"/>
      <c r="M32" s="1069"/>
      <c r="N32" s="1069"/>
      <c r="O32" s="1069"/>
      <c r="P32" s="1070"/>
      <c r="Q32" s="1074">
        <v>3459</v>
      </c>
      <c r="R32" s="1075"/>
      <c r="S32" s="1075"/>
      <c r="T32" s="1075"/>
      <c r="U32" s="1075"/>
      <c r="V32" s="1075">
        <v>3093</v>
      </c>
      <c r="W32" s="1075"/>
      <c r="X32" s="1075"/>
      <c r="Y32" s="1075"/>
      <c r="Z32" s="1075"/>
      <c r="AA32" s="1075">
        <f>Q32-V32</f>
        <v>366</v>
      </c>
      <c r="AB32" s="1075"/>
      <c r="AC32" s="1075"/>
      <c r="AD32" s="1075"/>
      <c r="AE32" s="1076"/>
      <c r="AF32" s="1050">
        <v>4138</v>
      </c>
      <c r="AG32" s="1051"/>
      <c r="AH32" s="1051"/>
      <c r="AI32" s="1051"/>
      <c r="AJ32" s="1052"/>
      <c r="AK32" s="1011">
        <v>74</v>
      </c>
      <c r="AL32" s="1002"/>
      <c r="AM32" s="1002"/>
      <c r="AN32" s="1002"/>
      <c r="AO32" s="1002"/>
      <c r="AP32" s="1002">
        <v>2122</v>
      </c>
      <c r="AQ32" s="1002"/>
      <c r="AR32" s="1002"/>
      <c r="AS32" s="1002"/>
      <c r="AT32" s="1002"/>
      <c r="AU32" s="1002">
        <v>32</v>
      </c>
      <c r="AV32" s="1002"/>
      <c r="AW32" s="1002"/>
      <c r="AX32" s="1002"/>
      <c r="AY32" s="1002"/>
      <c r="AZ32" s="1073" t="s">
        <v>510</v>
      </c>
      <c r="BA32" s="1073"/>
      <c r="BB32" s="1073"/>
      <c r="BC32" s="1073"/>
      <c r="BD32" s="1073"/>
      <c r="BE32" s="1063" t="s">
        <v>401</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x14ac:dyDescent="0.15">
      <c r="A33" s="246">
        <v>6</v>
      </c>
      <c r="B33" s="1068" t="s">
        <v>402</v>
      </c>
      <c r="C33" s="1069"/>
      <c r="D33" s="1069"/>
      <c r="E33" s="1069"/>
      <c r="F33" s="1069"/>
      <c r="G33" s="1069"/>
      <c r="H33" s="1069"/>
      <c r="I33" s="1069"/>
      <c r="J33" s="1069"/>
      <c r="K33" s="1069"/>
      <c r="L33" s="1069"/>
      <c r="M33" s="1069"/>
      <c r="N33" s="1069"/>
      <c r="O33" s="1069"/>
      <c r="P33" s="1070"/>
      <c r="Q33" s="1074">
        <v>5675</v>
      </c>
      <c r="R33" s="1075"/>
      <c r="S33" s="1075"/>
      <c r="T33" s="1075"/>
      <c r="U33" s="1075"/>
      <c r="V33" s="1075">
        <v>5680</v>
      </c>
      <c r="W33" s="1075"/>
      <c r="X33" s="1075"/>
      <c r="Y33" s="1075"/>
      <c r="Z33" s="1075"/>
      <c r="AA33" s="1075">
        <f t="shared" ref="AA33:AA34" si="0">Q33-V33</f>
        <v>-5</v>
      </c>
      <c r="AB33" s="1075"/>
      <c r="AC33" s="1075"/>
      <c r="AD33" s="1075"/>
      <c r="AE33" s="1076"/>
      <c r="AF33" s="1050">
        <v>-789</v>
      </c>
      <c r="AG33" s="1051"/>
      <c r="AH33" s="1051"/>
      <c r="AI33" s="1051"/>
      <c r="AJ33" s="1052"/>
      <c r="AK33" s="1011">
        <v>1164</v>
      </c>
      <c r="AL33" s="1002"/>
      <c r="AM33" s="1002"/>
      <c r="AN33" s="1002"/>
      <c r="AO33" s="1002"/>
      <c r="AP33" s="1002">
        <v>1446</v>
      </c>
      <c r="AQ33" s="1002"/>
      <c r="AR33" s="1002"/>
      <c r="AS33" s="1002"/>
      <c r="AT33" s="1002"/>
      <c r="AU33" s="1002">
        <v>1166</v>
      </c>
      <c r="AV33" s="1002"/>
      <c r="AW33" s="1002"/>
      <c r="AX33" s="1002"/>
      <c r="AY33" s="1002"/>
      <c r="AZ33" s="1073">
        <v>16.899999999999999</v>
      </c>
      <c r="BA33" s="1073"/>
      <c r="BB33" s="1073"/>
      <c r="BC33" s="1073"/>
      <c r="BD33" s="1073"/>
      <c r="BE33" s="1063" t="s">
        <v>403</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x14ac:dyDescent="0.15">
      <c r="A34" s="246">
        <v>7</v>
      </c>
      <c r="B34" s="1068" t="s">
        <v>404</v>
      </c>
      <c r="C34" s="1069"/>
      <c r="D34" s="1069"/>
      <c r="E34" s="1069"/>
      <c r="F34" s="1069"/>
      <c r="G34" s="1069"/>
      <c r="H34" s="1069"/>
      <c r="I34" s="1069"/>
      <c r="J34" s="1069"/>
      <c r="K34" s="1069"/>
      <c r="L34" s="1069"/>
      <c r="M34" s="1069"/>
      <c r="N34" s="1069"/>
      <c r="O34" s="1069"/>
      <c r="P34" s="1070"/>
      <c r="Q34" s="1074">
        <v>3798</v>
      </c>
      <c r="R34" s="1075"/>
      <c r="S34" s="1075"/>
      <c r="T34" s="1075"/>
      <c r="U34" s="1075"/>
      <c r="V34" s="1075">
        <v>3074</v>
      </c>
      <c r="W34" s="1075"/>
      <c r="X34" s="1075"/>
      <c r="Y34" s="1075"/>
      <c r="Z34" s="1075"/>
      <c r="AA34" s="1075">
        <f t="shared" si="0"/>
        <v>724</v>
      </c>
      <c r="AB34" s="1075"/>
      <c r="AC34" s="1075"/>
      <c r="AD34" s="1075"/>
      <c r="AE34" s="1076"/>
      <c r="AF34" s="1050">
        <v>2474</v>
      </c>
      <c r="AG34" s="1051"/>
      <c r="AH34" s="1051"/>
      <c r="AI34" s="1051"/>
      <c r="AJ34" s="1052"/>
      <c r="AK34" s="1011">
        <v>1002</v>
      </c>
      <c r="AL34" s="1002"/>
      <c r="AM34" s="1002"/>
      <c r="AN34" s="1002"/>
      <c r="AO34" s="1002"/>
      <c r="AP34" s="1002">
        <v>13694</v>
      </c>
      <c r="AQ34" s="1002"/>
      <c r="AR34" s="1002"/>
      <c r="AS34" s="1002"/>
      <c r="AT34" s="1002"/>
      <c r="AU34" s="1002">
        <v>6655</v>
      </c>
      <c r="AV34" s="1002"/>
      <c r="AW34" s="1002"/>
      <c r="AX34" s="1002"/>
      <c r="AY34" s="1002"/>
      <c r="AZ34" s="1073" t="s">
        <v>510</v>
      </c>
      <c r="BA34" s="1073"/>
      <c r="BB34" s="1073"/>
      <c r="BC34" s="1073"/>
      <c r="BD34" s="1073"/>
      <c r="BE34" s="1063" t="s">
        <v>403</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x14ac:dyDescent="0.15">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x14ac:dyDescent="0.15">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x14ac:dyDescent="0.15">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x14ac:dyDescent="0.15">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x14ac:dyDescent="0.15">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x14ac:dyDescent="0.15">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x14ac:dyDescent="0.15">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x14ac:dyDescent="0.15">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x14ac:dyDescent="0.15">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x14ac:dyDescent="0.15">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x14ac:dyDescent="0.15">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x14ac:dyDescent="0.15">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x14ac:dyDescent="0.15">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x14ac:dyDescent="0.15">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x14ac:dyDescent="0.15">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x14ac:dyDescent="0.15">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x14ac:dyDescent="0.15">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x14ac:dyDescent="0.15">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x14ac:dyDescent="0.15">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x14ac:dyDescent="0.15">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x14ac:dyDescent="0.15">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x14ac:dyDescent="0.15">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x14ac:dyDescent="0.15">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x14ac:dyDescent="0.15">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x14ac:dyDescent="0.15">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x14ac:dyDescent="0.15">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x14ac:dyDescent="0.2">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x14ac:dyDescent="0.15">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405</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x14ac:dyDescent="0.2">
      <c r="A63" s="244" t="s">
        <v>384</v>
      </c>
      <c r="B63" s="975" t="s">
        <v>406</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6365</v>
      </c>
      <c r="AG63" s="990"/>
      <c r="AH63" s="990"/>
      <c r="AI63" s="990"/>
      <c r="AJ63" s="1061"/>
      <c r="AK63" s="1062"/>
      <c r="AL63" s="994"/>
      <c r="AM63" s="994"/>
      <c r="AN63" s="994"/>
      <c r="AO63" s="994"/>
      <c r="AP63" s="990"/>
      <c r="AQ63" s="990"/>
      <c r="AR63" s="990"/>
      <c r="AS63" s="990"/>
      <c r="AT63" s="990"/>
      <c r="AU63" s="990"/>
      <c r="AV63" s="990"/>
      <c r="AW63" s="990"/>
      <c r="AX63" s="990"/>
      <c r="AY63" s="990"/>
      <c r="AZ63" s="1056"/>
      <c r="BA63" s="1056"/>
      <c r="BB63" s="1056"/>
      <c r="BC63" s="1056"/>
      <c r="BD63" s="1056"/>
      <c r="BE63" s="991"/>
      <c r="BF63" s="991"/>
      <c r="BG63" s="991"/>
      <c r="BH63" s="991"/>
      <c r="BI63" s="992"/>
      <c r="BJ63" s="1057" t="s">
        <v>407</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x14ac:dyDescent="0.2">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x14ac:dyDescent="0.15">
      <c r="A66" s="1026" t="s">
        <v>409</v>
      </c>
      <c r="B66" s="1027"/>
      <c r="C66" s="1027"/>
      <c r="D66" s="1027"/>
      <c r="E66" s="1027"/>
      <c r="F66" s="1027"/>
      <c r="G66" s="1027"/>
      <c r="H66" s="1027"/>
      <c r="I66" s="1027"/>
      <c r="J66" s="1027"/>
      <c r="K66" s="1027"/>
      <c r="L66" s="1027"/>
      <c r="M66" s="1027"/>
      <c r="N66" s="1027"/>
      <c r="O66" s="1027"/>
      <c r="P66" s="1028"/>
      <c r="Q66" s="1032" t="s">
        <v>388</v>
      </c>
      <c r="R66" s="1033"/>
      <c r="S66" s="1033"/>
      <c r="T66" s="1033"/>
      <c r="U66" s="1034"/>
      <c r="V66" s="1032" t="s">
        <v>389</v>
      </c>
      <c r="W66" s="1033"/>
      <c r="X66" s="1033"/>
      <c r="Y66" s="1033"/>
      <c r="Z66" s="1034"/>
      <c r="AA66" s="1032" t="s">
        <v>410</v>
      </c>
      <c r="AB66" s="1033"/>
      <c r="AC66" s="1033"/>
      <c r="AD66" s="1033"/>
      <c r="AE66" s="1034"/>
      <c r="AF66" s="1038" t="s">
        <v>411</v>
      </c>
      <c r="AG66" s="1039"/>
      <c r="AH66" s="1039"/>
      <c r="AI66" s="1039"/>
      <c r="AJ66" s="1040"/>
      <c r="AK66" s="1032" t="s">
        <v>412</v>
      </c>
      <c r="AL66" s="1027"/>
      <c r="AM66" s="1027"/>
      <c r="AN66" s="1027"/>
      <c r="AO66" s="1028"/>
      <c r="AP66" s="1032" t="s">
        <v>413</v>
      </c>
      <c r="AQ66" s="1033"/>
      <c r="AR66" s="1033"/>
      <c r="AS66" s="1033"/>
      <c r="AT66" s="1034"/>
      <c r="AU66" s="1032" t="s">
        <v>414</v>
      </c>
      <c r="AV66" s="1033"/>
      <c r="AW66" s="1033"/>
      <c r="AX66" s="1033"/>
      <c r="AY66" s="1034"/>
      <c r="AZ66" s="1032" t="s">
        <v>369</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6" t="s">
        <v>583</v>
      </c>
      <c r="C68" s="1017"/>
      <c r="D68" s="1017"/>
      <c r="E68" s="1017"/>
      <c r="F68" s="1017"/>
      <c r="G68" s="1017"/>
      <c r="H68" s="1017"/>
      <c r="I68" s="1017"/>
      <c r="J68" s="1017"/>
      <c r="K68" s="1017"/>
      <c r="L68" s="1017"/>
      <c r="M68" s="1017"/>
      <c r="N68" s="1017"/>
      <c r="O68" s="1017"/>
      <c r="P68" s="1018"/>
      <c r="Q68" s="1019">
        <v>2846</v>
      </c>
      <c r="R68" s="1013"/>
      <c r="S68" s="1013"/>
      <c r="T68" s="1013"/>
      <c r="U68" s="1013"/>
      <c r="V68" s="1013">
        <v>2766</v>
      </c>
      <c r="W68" s="1013"/>
      <c r="X68" s="1013"/>
      <c r="Y68" s="1013"/>
      <c r="Z68" s="1013"/>
      <c r="AA68" s="1002">
        <f t="shared" ref="AA68:AA70" si="1">Q68-V68</f>
        <v>80</v>
      </c>
      <c r="AB68" s="1002"/>
      <c r="AC68" s="1002"/>
      <c r="AD68" s="1002"/>
      <c r="AE68" s="1002"/>
      <c r="AF68" s="1013">
        <v>79</v>
      </c>
      <c r="AG68" s="1013"/>
      <c r="AH68" s="1013"/>
      <c r="AI68" s="1013"/>
      <c r="AJ68" s="1013"/>
      <c r="AK68" s="1002" t="s">
        <v>510</v>
      </c>
      <c r="AL68" s="1002"/>
      <c r="AM68" s="1002"/>
      <c r="AN68" s="1002"/>
      <c r="AO68" s="1002"/>
      <c r="AP68" s="1013">
        <v>4958</v>
      </c>
      <c r="AQ68" s="1013"/>
      <c r="AR68" s="1013"/>
      <c r="AS68" s="1013"/>
      <c r="AT68" s="1013"/>
      <c r="AU68" s="1013">
        <v>3157</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584</v>
      </c>
      <c r="C69" s="1006"/>
      <c r="D69" s="1006"/>
      <c r="E69" s="1006"/>
      <c r="F69" s="1006"/>
      <c r="G69" s="1006"/>
      <c r="H69" s="1006"/>
      <c r="I69" s="1006"/>
      <c r="J69" s="1006"/>
      <c r="K69" s="1006"/>
      <c r="L69" s="1006"/>
      <c r="M69" s="1006"/>
      <c r="N69" s="1006"/>
      <c r="O69" s="1006"/>
      <c r="P69" s="1007"/>
      <c r="Q69" s="1008">
        <v>289</v>
      </c>
      <c r="R69" s="1002"/>
      <c r="S69" s="1002"/>
      <c r="T69" s="1002"/>
      <c r="U69" s="1002"/>
      <c r="V69" s="1002">
        <v>267</v>
      </c>
      <c r="W69" s="1002"/>
      <c r="X69" s="1002"/>
      <c r="Y69" s="1002"/>
      <c r="Z69" s="1002"/>
      <c r="AA69" s="1002">
        <f t="shared" si="1"/>
        <v>22</v>
      </c>
      <c r="AB69" s="1002"/>
      <c r="AC69" s="1002"/>
      <c r="AD69" s="1002"/>
      <c r="AE69" s="1002"/>
      <c r="AF69" s="1002">
        <v>22</v>
      </c>
      <c r="AG69" s="1002"/>
      <c r="AH69" s="1002"/>
      <c r="AI69" s="1002"/>
      <c r="AJ69" s="1002"/>
      <c r="AK69" s="1002">
        <v>4</v>
      </c>
      <c r="AL69" s="1002"/>
      <c r="AM69" s="1002"/>
      <c r="AN69" s="1002"/>
      <c r="AO69" s="1002"/>
      <c r="AP69" s="1002">
        <v>166</v>
      </c>
      <c r="AQ69" s="1002"/>
      <c r="AR69" s="1002"/>
      <c r="AS69" s="1002"/>
      <c r="AT69" s="1002"/>
      <c r="AU69" s="1002">
        <v>16</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585</v>
      </c>
      <c r="C70" s="1006"/>
      <c r="D70" s="1006"/>
      <c r="E70" s="1006"/>
      <c r="F70" s="1006"/>
      <c r="G70" s="1006"/>
      <c r="H70" s="1006"/>
      <c r="I70" s="1006"/>
      <c r="J70" s="1006"/>
      <c r="K70" s="1006"/>
      <c r="L70" s="1006"/>
      <c r="M70" s="1006"/>
      <c r="N70" s="1006"/>
      <c r="O70" s="1006"/>
      <c r="P70" s="1007"/>
      <c r="Q70" s="1008">
        <v>13115</v>
      </c>
      <c r="R70" s="1002"/>
      <c r="S70" s="1002"/>
      <c r="T70" s="1002"/>
      <c r="U70" s="1002"/>
      <c r="V70" s="1002">
        <v>12314</v>
      </c>
      <c r="W70" s="1002"/>
      <c r="X70" s="1002"/>
      <c r="Y70" s="1002"/>
      <c r="Z70" s="1002"/>
      <c r="AA70" s="1002">
        <f t="shared" si="1"/>
        <v>801</v>
      </c>
      <c r="AB70" s="1002"/>
      <c r="AC70" s="1002"/>
      <c r="AD70" s="1002"/>
      <c r="AE70" s="1002"/>
      <c r="AF70" s="1002">
        <v>801</v>
      </c>
      <c r="AG70" s="1002"/>
      <c r="AH70" s="1002"/>
      <c r="AI70" s="1002"/>
      <c r="AJ70" s="1002"/>
      <c r="AK70" s="1002" t="s">
        <v>510</v>
      </c>
      <c r="AL70" s="1002"/>
      <c r="AM70" s="1002"/>
      <c r="AN70" s="1002"/>
      <c r="AO70" s="1002"/>
      <c r="AP70" s="1002" t="s">
        <v>510</v>
      </c>
      <c r="AQ70" s="1002"/>
      <c r="AR70" s="1002"/>
      <c r="AS70" s="1002"/>
      <c r="AT70" s="1002"/>
      <c r="AU70" s="1002" t="s">
        <v>510</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586</v>
      </c>
      <c r="C71" s="1006"/>
      <c r="D71" s="1006"/>
      <c r="E71" s="1006"/>
      <c r="F71" s="1006"/>
      <c r="G71" s="1006"/>
      <c r="H71" s="1006"/>
      <c r="I71" s="1006"/>
      <c r="J71" s="1006"/>
      <c r="K71" s="1006"/>
      <c r="L71" s="1006"/>
      <c r="M71" s="1006"/>
      <c r="N71" s="1006"/>
      <c r="O71" s="1006"/>
      <c r="P71" s="1007"/>
      <c r="Q71" s="1008">
        <v>502</v>
      </c>
      <c r="R71" s="1002"/>
      <c r="S71" s="1002"/>
      <c r="T71" s="1002"/>
      <c r="U71" s="1002"/>
      <c r="V71" s="1002">
        <v>369</v>
      </c>
      <c r="W71" s="1002"/>
      <c r="X71" s="1002"/>
      <c r="Y71" s="1002"/>
      <c r="Z71" s="1002"/>
      <c r="AA71" s="1002">
        <f>Q71-V71</f>
        <v>133</v>
      </c>
      <c r="AB71" s="1002"/>
      <c r="AC71" s="1002"/>
      <c r="AD71" s="1002"/>
      <c r="AE71" s="1002"/>
      <c r="AF71" s="1002">
        <v>133</v>
      </c>
      <c r="AG71" s="1002"/>
      <c r="AH71" s="1002"/>
      <c r="AI71" s="1002"/>
      <c r="AJ71" s="1002"/>
      <c r="AK71" s="1002">
        <v>231</v>
      </c>
      <c r="AL71" s="1002"/>
      <c r="AM71" s="1002"/>
      <c r="AN71" s="1002"/>
      <c r="AO71" s="1002"/>
      <c r="AP71" s="1002" t="s">
        <v>510</v>
      </c>
      <c r="AQ71" s="1002"/>
      <c r="AR71" s="1002"/>
      <c r="AS71" s="1002"/>
      <c r="AT71" s="1002"/>
      <c r="AU71" s="1002" t="s">
        <v>510</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t="s">
        <v>587</v>
      </c>
      <c r="C72" s="1006"/>
      <c r="D72" s="1006"/>
      <c r="E72" s="1006"/>
      <c r="F72" s="1006"/>
      <c r="G72" s="1006"/>
      <c r="H72" s="1006"/>
      <c r="I72" s="1006"/>
      <c r="J72" s="1006"/>
      <c r="K72" s="1006"/>
      <c r="L72" s="1006"/>
      <c r="M72" s="1006"/>
      <c r="N72" s="1006"/>
      <c r="O72" s="1006"/>
      <c r="P72" s="1007"/>
      <c r="Q72" s="1008">
        <v>746051</v>
      </c>
      <c r="R72" s="1002"/>
      <c r="S72" s="1002"/>
      <c r="T72" s="1002"/>
      <c r="U72" s="1002"/>
      <c r="V72" s="1002">
        <v>728184</v>
      </c>
      <c r="W72" s="1002"/>
      <c r="X72" s="1002"/>
      <c r="Y72" s="1002"/>
      <c r="Z72" s="1002"/>
      <c r="AA72" s="1002">
        <f>Q72-V72</f>
        <v>17867</v>
      </c>
      <c r="AB72" s="1002"/>
      <c r="AC72" s="1002"/>
      <c r="AD72" s="1002"/>
      <c r="AE72" s="1002"/>
      <c r="AF72" s="1002">
        <v>17867</v>
      </c>
      <c r="AG72" s="1002"/>
      <c r="AH72" s="1002"/>
      <c r="AI72" s="1002"/>
      <c r="AJ72" s="1002"/>
      <c r="AK72" s="1002">
        <v>6780</v>
      </c>
      <c r="AL72" s="1002"/>
      <c r="AM72" s="1002"/>
      <c r="AN72" s="1002"/>
      <c r="AO72" s="1002"/>
      <c r="AP72" s="1002" t="s">
        <v>510</v>
      </c>
      <c r="AQ72" s="1002"/>
      <c r="AR72" s="1002"/>
      <c r="AS72" s="1002"/>
      <c r="AT72" s="1002"/>
      <c r="AU72" s="1002" t="s">
        <v>510</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c r="C73" s="1006"/>
      <c r="D73" s="1006"/>
      <c r="E73" s="1006"/>
      <c r="F73" s="1006"/>
      <c r="G73" s="1006"/>
      <c r="H73" s="1006"/>
      <c r="I73" s="1006"/>
      <c r="J73" s="1006"/>
      <c r="K73" s="1006"/>
      <c r="L73" s="1006"/>
      <c r="M73" s="1006"/>
      <c r="N73" s="1006"/>
      <c r="O73" s="1006"/>
      <c r="P73" s="1007"/>
      <c r="Q73" s="1008"/>
      <c r="R73" s="1002"/>
      <c r="S73" s="1002"/>
      <c r="T73" s="1002"/>
      <c r="U73" s="1002"/>
      <c r="V73" s="1002"/>
      <c r="W73" s="1002"/>
      <c r="X73" s="1002"/>
      <c r="Y73" s="1002"/>
      <c r="Z73" s="1002"/>
      <c r="AA73" s="1002"/>
      <c r="AB73" s="1002"/>
      <c r="AC73" s="1002"/>
      <c r="AD73" s="1002"/>
      <c r="AE73" s="1002"/>
      <c r="AF73" s="1002"/>
      <c r="AG73" s="1002"/>
      <c r="AH73" s="1002"/>
      <c r="AI73" s="1002"/>
      <c r="AJ73" s="1002"/>
      <c r="AK73" s="1002"/>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384</v>
      </c>
      <c r="B88" s="975" t="s">
        <v>415</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975" t="s">
        <v>416</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417</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418</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421</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422</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423</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424</v>
      </c>
      <c r="AB109" s="925"/>
      <c r="AC109" s="925"/>
      <c r="AD109" s="925"/>
      <c r="AE109" s="926"/>
      <c r="AF109" s="927" t="s">
        <v>300</v>
      </c>
      <c r="AG109" s="925"/>
      <c r="AH109" s="925"/>
      <c r="AI109" s="925"/>
      <c r="AJ109" s="926"/>
      <c r="AK109" s="927" t="s">
        <v>299</v>
      </c>
      <c r="AL109" s="925"/>
      <c r="AM109" s="925"/>
      <c r="AN109" s="925"/>
      <c r="AO109" s="926"/>
      <c r="AP109" s="927" t="s">
        <v>425</v>
      </c>
      <c r="AQ109" s="925"/>
      <c r="AR109" s="925"/>
      <c r="AS109" s="925"/>
      <c r="AT109" s="956"/>
      <c r="AU109" s="924" t="s">
        <v>423</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424</v>
      </c>
      <c r="BR109" s="925"/>
      <c r="BS109" s="925"/>
      <c r="BT109" s="925"/>
      <c r="BU109" s="926"/>
      <c r="BV109" s="927" t="s">
        <v>300</v>
      </c>
      <c r="BW109" s="925"/>
      <c r="BX109" s="925"/>
      <c r="BY109" s="925"/>
      <c r="BZ109" s="926"/>
      <c r="CA109" s="927" t="s">
        <v>299</v>
      </c>
      <c r="CB109" s="925"/>
      <c r="CC109" s="925"/>
      <c r="CD109" s="925"/>
      <c r="CE109" s="926"/>
      <c r="CF109" s="963" t="s">
        <v>425</v>
      </c>
      <c r="CG109" s="963"/>
      <c r="CH109" s="963"/>
      <c r="CI109" s="963"/>
      <c r="CJ109" s="963"/>
      <c r="CK109" s="927" t="s">
        <v>426</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424</v>
      </c>
      <c r="DH109" s="925"/>
      <c r="DI109" s="925"/>
      <c r="DJ109" s="925"/>
      <c r="DK109" s="926"/>
      <c r="DL109" s="927" t="s">
        <v>300</v>
      </c>
      <c r="DM109" s="925"/>
      <c r="DN109" s="925"/>
      <c r="DO109" s="925"/>
      <c r="DP109" s="926"/>
      <c r="DQ109" s="927" t="s">
        <v>299</v>
      </c>
      <c r="DR109" s="925"/>
      <c r="DS109" s="925"/>
      <c r="DT109" s="925"/>
      <c r="DU109" s="926"/>
      <c r="DV109" s="927" t="s">
        <v>425</v>
      </c>
      <c r="DW109" s="925"/>
      <c r="DX109" s="925"/>
      <c r="DY109" s="925"/>
      <c r="DZ109" s="956"/>
    </row>
    <row r="110" spans="1:131" s="226" customFormat="1" ht="26.25" customHeight="1" x14ac:dyDescent="0.15">
      <c r="A110" s="827" t="s">
        <v>427</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6371856</v>
      </c>
      <c r="AB110" s="918"/>
      <c r="AC110" s="918"/>
      <c r="AD110" s="918"/>
      <c r="AE110" s="919"/>
      <c r="AF110" s="920">
        <v>5763871</v>
      </c>
      <c r="AG110" s="918"/>
      <c r="AH110" s="918"/>
      <c r="AI110" s="918"/>
      <c r="AJ110" s="919"/>
      <c r="AK110" s="920">
        <v>5730387</v>
      </c>
      <c r="AL110" s="918"/>
      <c r="AM110" s="918"/>
      <c r="AN110" s="918"/>
      <c r="AO110" s="919"/>
      <c r="AP110" s="921">
        <v>21.5</v>
      </c>
      <c r="AQ110" s="922"/>
      <c r="AR110" s="922"/>
      <c r="AS110" s="922"/>
      <c r="AT110" s="923"/>
      <c r="AU110" s="957" t="s">
        <v>67</v>
      </c>
      <c r="AV110" s="958"/>
      <c r="AW110" s="958"/>
      <c r="AX110" s="958"/>
      <c r="AY110" s="958"/>
      <c r="AZ110" s="883" t="s">
        <v>428</v>
      </c>
      <c r="BA110" s="828"/>
      <c r="BB110" s="828"/>
      <c r="BC110" s="828"/>
      <c r="BD110" s="828"/>
      <c r="BE110" s="828"/>
      <c r="BF110" s="828"/>
      <c r="BG110" s="828"/>
      <c r="BH110" s="828"/>
      <c r="BI110" s="828"/>
      <c r="BJ110" s="828"/>
      <c r="BK110" s="828"/>
      <c r="BL110" s="828"/>
      <c r="BM110" s="828"/>
      <c r="BN110" s="828"/>
      <c r="BO110" s="828"/>
      <c r="BP110" s="829"/>
      <c r="BQ110" s="884">
        <v>61604386</v>
      </c>
      <c r="BR110" s="865"/>
      <c r="BS110" s="865"/>
      <c r="BT110" s="865"/>
      <c r="BU110" s="865"/>
      <c r="BV110" s="865">
        <v>63022374</v>
      </c>
      <c r="BW110" s="865"/>
      <c r="BX110" s="865"/>
      <c r="BY110" s="865"/>
      <c r="BZ110" s="865"/>
      <c r="CA110" s="865">
        <v>68877968</v>
      </c>
      <c r="CB110" s="865"/>
      <c r="CC110" s="865"/>
      <c r="CD110" s="865"/>
      <c r="CE110" s="865"/>
      <c r="CF110" s="889">
        <v>258.2</v>
      </c>
      <c r="CG110" s="890"/>
      <c r="CH110" s="890"/>
      <c r="CI110" s="890"/>
      <c r="CJ110" s="890"/>
      <c r="CK110" s="953" t="s">
        <v>429</v>
      </c>
      <c r="CL110" s="839"/>
      <c r="CM110" s="914" t="s">
        <v>430</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v>766176</v>
      </c>
      <c r="DH110" s="865"/>
      <c r="DI110" s="865"/>
      <c r="DJ110" s="865"/>
      <c r="DK110" s="865"/>
      <c r="DL110" s="865">
        <v>1140219</v>
      </c>
      <c r="DM110" s="865"/>
      <c r="DN110" s="865"/>
      <c r="DO110" s="865"/>
      <c r="DP110" s="865"/>
      <c r="DQ110" s="865">
        <v>1639516</v>
      </c>
      <c r="DR110" s="865"/>
      <c r="DS110" s="865"/>
      <c r="DT110" s="865"/>
      <c r="DU110" s="865"/>
      <c r="DV110" s="866">
        <v>6.1</v>
      </c>
      <c r="DW110" s="866"/>
      <c r="DX110" s="866"/>
      <c r="DY110" s="866"/>
      <c r="DZ110" s="867"/>
    </row>
    <row r="111" spans="1:131" s="226" customFormat="1" ht="26.25" customHeight="1" x14ac:dyDescent="0.15">
      <c r="A111" s="794" t="s">
        <v>431</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407</v>
      </c>
      <c r="AB111" s="946"/>
      <c r="AC111" s="946"/>
      <c r="AD111" s="946"/>
      <c r="AE111" s="947"/>
      <c r="AF111" s="948" t="s">
        <v>407</v>
      </c>
      <c r="AG111" s="946"/>
      <c r="AH111" s="946"/>
      <c r="AI111" s="946"/>
      <c r="AJ111" s="947"/>
      <c r="AK111" s="948" t="s">
        <v>407</v>
      </c>
      <c r="AL111" s="946"/>
      <c r="AM111" s="946"/>
      <c r="AN111" s="946"/>
      <c r="AO111" s="947"/>
      <c r="AP111" s="949" t="s">
        <v>407</v>
      </c>
      <c r="AQ111" s="950"/>
      <c r="AR111" s="950"/>
      <c r="AS111" s="950"/>
      <c r="AT111" s="951"/>
      <c r="AU111" s="959"/>
      <c r="AV111" s="960"/>
      <c r="AW111" s="960"/>
      <c r="AX111" s="960"/>
      <c r="AY111" s="960"/>
      <c r="AZ111" s="835" t="s">
        <v>432</v>
      </c>
      <c r="BA111" s="770"/>
      <c r="BB111" s="770"/>
      <c r="BC111" s="770"/>
      <c r="BD111" s="770"/>
      <c r="BE111" s="770"/>
      <c r="BF111" s="770"/>
      <c r="BG111" s="770"/>
      <c r="BH111" s="770"/>
      <c r="BI111" s="770"/>
      <c r="BJ111" s="770"/>
      <c r="BK111" s="770"/>
      <c r="BL111" s="770"/>
      <c r="BM111" s="770"/>
      <c r="BN111" s="770"/>
      <c r="BO111" s="770"/>
      <c r="BP111" s="771"/>
      <c r="BQ111" s="836">
        <v>15088687</v>
      </c>
      <c r="BR111" s="837"/>
      <c r="BS111" s="837"/>
      <c r="BT111" s="837"/>
      <c r="BU111" s="837"/>
      <c r="BV111" s="837">
        <v>14907242</v>
      </c>
      <c r="BW111" s="837"/>
      <c r="BX111" s="837"/>
      <c r="BY111" s="837"/>
      <c r="BZ111" s="837"/>
      <c r="CA111" s="837">
        <v>13804805</v>
      </c>
      <c r="CB111" s="837"/>
      <c r="CC111" s="837"/>
      <c r="CD111" s="837"/>
      <c r="CE111" s="837"/>
      <c r="CF111" s="898">
        <v>51.7</v>
      </c>
      <c r="CG111" s="899"/>
      <c r="CH111" s="899"/>
      <c r="CI111" s="899"/>
      <c r="CJ111" s="899"/>
      <c r="CK111" s="954"/>
      <c r="CL111" s="841"/>
      <c r="CM111" s="844" t="s">
        <v>433</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123</v>
      </c>
      <c r="DH111" s="837"/>
      <c r="DI111" s="837"/>
      <c r="DJ111" s="837"/>
      <c r="DK111" s="837"/>
      <c r="DL111" s="837" t="s">
        <v>123</v>
      </c>
      <c r="DM111" s="837"/>
      <c r="DN111" s="837"/>
      <c r="DO111" s="837"/>
      <c r="DP111" s="837"/>
      <c r="DQ111" s="837" t="s">
        <v>123</v>
      </c>
      <c r="DR111" s="837"/>
      <c r="DS111" s="837"/>
      <c r="DT111" s="837"/>
      <c r="DU111" s="837"/>
      <c r="DV111" s="814" t="s">
        <v>123</v>
      </c>
      <c r="DW111" s="814"/>
      <c r="DX111" s="814"/>
      <c r="DY111" s="814"/>
      <c r="DZ111" s="815"/>
    </row>
    <row r="112" spans="1:131" s="226" customFormat="1" ht="26.25" customHeight="1" x14ac:dyDescent="0.15">
      <c r="A112" s="939" t="s">
        <v>434</v>
      </c>
      <c r="B112" s="940"/>
      <c r="C112" s="770" t="s">
        <v>435</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v>103360</v>
      </c>
      <c r="AB112" s="800"/>
      <c r="AC112" s="800"/>
      <c r="AD112" s="800"/>
      <c r="AE112" s="801"/>
      <c r="AF112" s="802">
        <v>102027</v>
      </c>
      <c r="AG112" s="800"/>
      <c r="AH112" s="800"/>
      <c r="AI112" s="800"/>
      <c r="AJ112" s="801"/>
      <c r="AK112" s="802">
        <v>84497</v>
      </c>
      <c r="AL112" s="800"/>
      <c r="AM112" s="800"/>
      <c r="AN112" s="800"/>
      <c r="AO112" s="801"/>
      <c r="AP112" s="847">
        <v>0.3</v>
      </c>
      <c r="AQ112" s="848"/>
      <c r="AR112" s="848"/>
      <c r="AS112" s="848"/>
      <c r="AT112" s="849"/>
      <c r="AU112" s="959"/>
      <c r="AV112" s="960"/>
      <c r="AW112" s="960"/>
      <c r="AX112" s="960"/>
      <c r="AY112" s="960"/>
      <c r="AZ112" s="835" t="s">
        <v>436</v>
      </c>
      <c r="BA112" s="770"/>
      <c r="BB112" s="770"/>
      <c r="BC112" s="770"/>
      <c r="BD112" s="770"/>
      <c r="BE112" s="770"/>
      <c r="BF112" s="770"/>
      <c r="BG112" s="770"/>
      <c r="BH112" s="770"/>
      <c r="BI112" s="770"/>
      <c r="BJ112" s="770"/>
      <c r="BK112" s="770"/>
      <c r="BL112" s="770"/>
      <c r="BM112" s="770"/>
      <c r="BN112" s="770"/>
      <c r="BO112" s="770"/>
      <c r="BP112" s="771"/>
      <c r="BQ112" s="836">
        <v>7278278</v>
      </c>
      <c r="BR112" s="837"/>
      <c r="BS112" s="837"/>
      <c r="BT112" s="837"/>
      <c r="BU112" s="837"/>
      <c r="BV112" s="837">
        <v>7509240</v>
      </c>
      <c r="BW112" s="837"/>
      <c r="BX112" s="837"/>
      <c r="BY112" s="837"/>
      <c r="BZ112" s="837"/>
      <c r="CA112" s="837">
        <v>7852780</v>
      </c>
      <c r="CB112" s="837"/>
      <c r="CC112" s="837"/>
      <c r="CD112" s="837"/>
      <c r="CE112" s="837"/>
      <c r="CF112" s="898">
        <v>29.4</v>
      </c>
      <c r="CG112" s="899"/>
      <c r="CH112" s="899"/>
      <c r="CI112" s="899"/>
      <c r="CJ112" s="899"/>
      <c r="CK112" s="954"/>
      <c r="CL112" s="841"/>
      <c r="CM112" s="844" t="s">
        <v>437</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123</v>
      </c>
      <c r="DH112" s="837"/>
      <c r="DI112" s="837"/>
      <c r="DJ112" s="837"/>
      <c r="DK112" s="837"/>
      <c r="DL112" s="837" t="s">
        <v>123</v>
      </c>
      <c r="DM112" s="837"/>
      <c r="DN112" s="837"/>
      <c r="DO112" s="837"/>
      <c r="DP112" s="837"/>
      <c r="DQ112" s="837" t="s">
        <v>438</v>
      </c>
      <c r="DR112" s="837"/>
      <c r="DS112" s="837"/>
      <c r="DT112" s="837"/>
      <c r="DU112" s="837"/>
      <c r="DV112" s="814" t="s">
        <v>438</v>
      </c>
      <c r="DW112" s="814"/>
      <c r="DX112" s="814"/>
      <c r="DY112" s="814"/>
      <c r="DZ112" s="815"/>
    </row>
    <row r="113" spans="1:130" s="226" customFormat="1" ht="26.25" customHeight="1" x14ac:dyDescent="0.15">
      <c r="A113" s="941"/>
      <c r="B113" s="942"/>
      <c r="C113" s="770" t="s">
        <v>439</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870071</v>
      </c>
      <c r="AB113" s="946"/>
      <c r="AC113" s="946"/>
      <c r="AD113" s="946"/>
      <c r="AE113" s="947"/>
      <c r="AF113" s="948">
        <v>812586</v>
      </c>
      <c r="AG113" s="946"/>
      <c r="AH113" s="946"/>
      <c r="AI113" s="946"/>
      <c r="AJ113" s="947"/>
      <c r="AK113" s="948">
        <v>776959</v>
      </c>
      <c r="AL113" s="946"/>
      <c r="AM113" s="946"/>
      <c r="AN113" s="946"/>
      <c r="AO113" s="947"/>
      <c r="AP113" s="949">
        <v>2.9</v>
      </c>
      <c r="AQ113" s="950"/>
      <c r="AR113" s="950"/>
      <c r="AS113" s="950"/>
      <c r="AT113" s="951"/>
      <c r="AU113" s="959"/>
      <c r="AV113" s="960"/>
      <c r="AW113" s="960"/>
      <c r="AX113" s="960"/>
      <c r="AY113" s="960"/>
      <c r="AZ113" s="835" t="s">
        <v>440</v>
      </c>
      <c r="BA113" s="770"/>
      <c r="BB113" s="770"/>
      <c r="BC113" s="770"/>
      <c r="BD113" s="770"/>
      <c r="BE113" s="770"/>
      <c r="BF113" s="770"/>
      <c r="BG113" s="770"/>
      <c r="BH113" s="770"/>
      <c r="BI113" s="770"/>
      <c r="BJ113" s="770"/>
      <c r="BK113" s="770"/>
      <c r="BL113" s="770"/>
      <c r="BM113" s="770"/>
      <c r="BN113" s="770"/>
      <c r="BO113" s="770"/>
      <c r="BP113" s="771"/>
      <c r="BQ113" s="836">
        <v>4570223</v>
      </c>
      <c r="BR113" s="837"/>
      <c r="BS113" s="837"/>
      <c r="BT113" s="837"/>
      <c r="BU113" s="837"/>
      <c r="BV113" s="837">
        <v>3874076</v>
      </c>
      <c r="BW113" s="837"/>
      <c r="BX113" s="837"/>
      <c r="BY113" s="837"/>
      <c r="BZ113" s="837"/>
      <c r="CA113" s="837">
        <v>3172782</v>
      </c>
      <c r="CB113" s="837"/>
      <c r="CC113" s="837"/>
      <c r="CD113" s="837"/>
      <c r="CE113" s="837"/>
      <c r="CF113" s="898">
        <v>11.9</v>
      </c>
      <c r="CG113" s="899"/>
      <c r="CH113" s="899"/>
      <c r="CI113" s="899"/>
      <c r="CJ113" s="899"/>
      <c r="CK113" s="954"/>
      <c r="CL113" s="841"/>
      <c r="CM113" s="844" t="s">
        <v>441</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438</v>
      </c>
      <c r="DH113" s="800"/>
      <c r="DI113" s="800"/>
      <c r="DJ113" s="800"/>
      <c r="DK113" s="801"/>
      <c r="DL113" s="802" t="s">
        <v>123</v>
      </c>
      <c r="DM113" s="800"/>
      <c r="DN113" s="800"/>
      <c r="DO113" s="800"/>
      <c r="DP113" s="801"/>
      <c r="DQ113" s="802" t="s">
        <v>438</v>
      </c>
      <c r="DR113" s="800"/>
      <c r="DS113" s="800"/>
      <c r="DT113" s="800"/>
      <c r="DU113" s="801"/>
      <c r="DV113" s="847" t="s">
        <v>438</v>
      </c>
      <c r="DW113" s="848"/>
      <c r="DX113" s="848"/>
      <c r="DY113" s="848"/>
      <c r="DZ113" s="849"/>
    </row>
    <row r="114" spans="1:130" s="226" customFormat="1" ht="26.25" customHeight="1" x14ac:dyDescent="0.15">
      <c r="A114" s="941"/>
      <c r="B114" s="942"/>
      <c r="C114" s="770" t="s">
        <v>442</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763854</v>
      </c>
      <c r="AB114" s="800"/>
      <c r="AC114" s="800"/>
      <c r="AD114" s="800"/>
      <c r="AE114" s="801"/>
      <c r="AF114" s="802">
        <v>763833</v>
      </c>
      <c r="AG114" s="800"/>
      <c r="AH114" s="800"/>
      <c r="AI114" s="800"/>
      <c r="AJ114" s="801"/>
      <c r="AK114" s="802">
        <v>763812</v>
      </c>
      <c r="AL114" s="800"/>
      <c r="AM114" s="800"/>
      <c r="AN114" s="800"/>
      <c r="AO114" s="801"/>
      <c r="AP114" s="847">
        <v>2.9</v>
      </c>
      <c r="AQ114" s="848"/>
      <c r="AR114" s="848"/>
      <c r="AS114" s="848"/>
      <c r="AT114" s="849"/>
      <c r="AU114" s="959"/>
      <c r="AV114" s="960"/>
      <c r="AW114" s="960"/>
      <c r="AX114" s="960"/>
      <c r="AY114" s="960"/>
      <c r="AZ114" s="835" t="s">
        <v>443</v>
      </c>
      <c r="BA114" s="770"/>
      <c r="BB114" s="770"/>
      <c r="BC114" s="770"/>
      <c r="BD114" s="770"/>
      <c r="BE114" s="770"/>
      <c r="BF114" s="770"/>
      <c r="BG114" s="770"/>
      <c r="BH114" s="770"/>
      <c r="BI114" s="770"/>
      <c r="BJ114" s="770"/>
      <c r="BK114" s="770"/>
      <c r="BL114" s="770"/>
      <c r="BM114" s="770"/>
      <c r="BN114" s="770"/>
      <c r="BO114" s="770"/>
      <c r="BP114" s="771"/>
      <c r="BQ114" s="836">
        <v>7750545</v>
      </c>
      <c r="BR114" s="837"/>
      <c r="BS114" s="837"/>
      <c r="BT114" s="837"/>
      <c r="BU114" s="837"/>
      <c r="BV114" s="837">
        <v>7437959</v>
      </c>
      <c r="BW114" s="837"/>
      <c r="BX114" s="837"/>
      <c r="BY114" s="837"/>
      <c r="BZ114" s="837"/>
      <c r="CA114" s="837">
        <v>7252141</v>
      </c>
      <c r="CB114" s="837"/>
      <c r="CC114" s="837"/>
      <c r="CD114" s="837"/>
      <c r="CE114" s="837"/>
      <c r="CF114" s="898">
        <v>27.2</v>
      </c>
      <c r="CG114" s="899"/>
      <c r="CH114" s="899"/>
      <c r="CI114" s="899"/>
      <c r="CJ114" s="899"/>
      <c r="CK114" s="954"/>
      <c r="CL114" s="841"/>
      <c r="CM114" s="844" t="s">
        <v>444</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123</v>
      </c>
      <c r="DH114" s="800"/>
      <c r="DI114" s="800"/>
      <c r="DJ114" s="800"/>
      <c r="DK114" s="801"/>
      <c r="DL114" s="802" t="s">
        <v>123</v>
      </c>
      <c r="DM114" s="800"/>
      <c r="DN114" s="800"/>
      <c r="DO114" s="800"/>
      <c r="DP114" s="801"/>
      <c r="DQ114" s="802" t="s">
        <v>438</v>
      </c>
      <c r="DR114" s="800"/>
      <c r="DS114" s="800"/>
      <c r="DT114" s="800"/>
      <c r="DU114" s="801"/>
      <c r="DV114" s="847" t="s">
        <v>123</v>
      </c>
      <c r="DW114" s="848"/>
      <c r="DX114" s="848"/>
      <c r="DY114" s="848"/>
      <c r="DZ114" s="849"/>
    </row>
    <row r="115" spans="1:130" s="226" customFormat="1" ht="26.25" customHeight="1" x14ac:dyDescent="0.15">
      <c r="A115" s="941"/>
      <c r="B115" s="942"/>
      <c r="C115" s="770" t="s">
        <v>445</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973733</v>
      </c>
      <c r="AB115" s="946"/>
      <c r="AC115" s="946"/>
      <c r="AD115" s="946"/>
      <c r="AE115" s="947"/>
      <c r="AF115" s="948">
        <v>1123957</v>
      </c>
      <c r="AG115" s="946"/>
      <c r="AH115" s="946"/>
      <c r="AI115" s="946"/>
      <c r="AJ115" s="947"/>
      <c r="AK115" s="948">
        <v>1143526</v>
      </c>
      <c r="AL115" s="946"/>
      <c r="AM115" s="946"/>
      <c r="AN115" s="946"/>
      <c r="AO115" s="947"/>
      <c r="AP115" s="949">
        <v>4.3</v>
      </c>
      <c r="AQ115" s="950"/>
      <c r="AR115" s="950"/>
      <c r="AS115" s="950"/>
      <c r="AT115" s="951"/>
      <c r="AU115" s="959"/>
      <c r="AV115" s="960"/>
      <c r="AW115" s="960"/>
      <c r="AX115" s="960"/>
      <c r="AY115" s="960"/>
      <c r="AZ115" s="835" t="s">
        <v>446</v>
      </c>
      <c r="BA115" s="770"/>
      <c r="BB115" s="770"/>
      <c r="BC115" s="770"/>
      <c r="BD115" s="770"/>
      <c r="BE115" s="770"/>
      <c r="BF115" s="770"/>
      <c r="BG115" s="770"/>
      <c r="BH115" s="770"/>
      <c r="BI115" s="770"/>
      <c r="BJ115" s="770"/>
      <c r="BK115" s="770"/>
      <c r="BL115" s="770"/>
      <c r="BM115" s="770"/>
      <c r="BN115" s="770"/>
      <c r="BO115" s="770"/>
      <c r="BP115" s="771"/>
      <c r="BQ115" s="836">
        <v>191454</v>
      </c>
      <c r="BR115" s="837"/>
      <c r="BS115" s="837"/>
      <c r="BT115" s="837"/>
      <c r="BU115" s="837"/>
      <c r="BV115" s="837">
        <v>178013</v>
      </c>
      <c r="BW115" s="837"/>
      <c r="BX115" s="837"/>
      <c r="BY115" s="837"/>
      <c r="BZ115" s="837"/>
      <c r="CA115" s="837">
        <v>157367</v>
      </c>
      <c r="CB115" s="837"/>
      <c r="CC115" s="837"/>
      <c r="CD115" s="837"/>
      <c r="CE115" s="837"/>
      <c r="CF115" s="898">
        <v>0.6</v>
      </c>
      <c r="CG115" s="899"/>
      <c r="CH115" s="899"/>
      <c r="CI115" s="899"/>
      <c r="CJ115" s="899"/>
      <c r="CK115" s="954"/>
      <c r="CL115" s="841"/>
      <c r="CM115" s="835" t="s">
        <v>447</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3307256</v>
      </c>
      <c r="DH115" s="800"/>
      <c r="DI115" s="800"/>
      <c r="DJ115" s="800"/>
      <c r="DK115" s="801"/>
      <c r="DL115" s="802">
        <v>3332148</v>
      </c>
      <c r="DM115" s="800"/>
      <c r="DN115" s="800"/>
      <c r="DO115" s="800"/>
      <c r="DP115" s="801"/>
      <c r="DQ115" s="802">
        <v>2315102</v>
      </c>
      <c r="DR115" s="800"/>
      <c r="DS115" s="800"/>
      <c r="DT115" s="800"/>
      <c r="DU115" s="801"/>
      <c r="DV115" s="847">
        <v>8.6999999999999993</v>
      </c>
      <c r="DW115" s="848"/>
      <c r="DX115" s="848"/>
      <c r="DY115" s="848"/>
      <c r="DZ115" s="849"/>
    </row>
    <row r="116" spans="1:130" s="226" customFormat="1" ht="26.25" customHeight="1" x14ac:dyDescent="0.15">
      <c r="A116" s="943"/>
      <c r="B116" s="944"/>
      <c r="C116" s="903" t="s">
        <v>448</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3280</v>
      </c>
      <c r="AB116" s="800"/>
      <c r="AC116" s="800"/>
      <c r="AD116" s="800"/>
      <c r="AE116" s="801"/>
      <c r="AF116" s="802">
        <v>372</v>
      </c>
      <c r="AG116" s="800"/>
      <c r="AH116" s="800"/>
      <c r="AI116" s="800"/>
      <c r="AJ116" s="801"/>
      <c r="AK116" s="802">
        <v>3084</v>
      </c>
      <c r="AL116" s="800"/>
      <c r="AM116" s="800"/>
      <c r="AN116" s="800"/>
      <c r="AO116" s="801"/>
      <c r="AP116" s="847">
        <v>0</v>
      </c>
      <c r="AQ116" s="848"/>
      <c r="AR116" s="848"/>
      <c r="AS116" s="848"/>
      <c r="AT116" s="849"/>
      <c r="AU116" s="959"/>
      <c r="AV116" s="960"/>
      <c r="AW116" s="960"/>
      <c r="AX116" s="960"/>
      <c r="AY116" s="960"/>
      <c r="AZ116" s="886" t="s">
        <v>449</v>
      </c>
      <c r="BA116" s="887"/>
      <c r="BB116" s="887"/>
      <c r="BC116" s="887"/>
      <c r="BD116" s="887"/>
      <c r="BE116" s="887"/>
      <c r="BF116" s="887"/>
      <c r="BG116" s="887"/>
      <c r="BH116" s="887"/>
      <c r="BI116" s="887"/>
      <c r="BJ116" s="887"/>
      <c r="BK116" s="887"/>
      <c r="BL116" s="887"/>
      <c r="BM116" s="887"/>
      <c r="BN116" s="887"/>
      <c r="BO116" s="887"/>
      <c r="BP116" s="888"/>
      <c r="BQ116" s="836" t="s">
        <v>450</v>
      </c>
      <c r="BR116" s="837"/>
      <c r="BS116" s="837"/>
      <c r="BT116" s="837"/>
      <c r="BU116" s="837"/>
      <c r="BV116" s="837" t="s">
        <v>123</v>
      </c>
      <c r="BW116" s="837"/>
      <c r="BX116" s="837"/>
      <c r="BY116" s="837"/>
      <c r="BZ116" s="837"/>
      <c r="CA116" s="837" t="s">
        <v>451</v>
      </c>
      <c r="CB116" s="837"/>
      <c r="CC116" s="837"/>
      <c r="CD116" s="837"/>
      <c r="CE116" s="837"/>
      <c r="CF116" s="898" t="s">
        <v>438</v>
      </c>
      <c r="CG116" s="899"/>
      <c r="CH116" s="899"/>
      <c r="CI116" s="899"/>
      <c r="CJ116" s="899"/>
      <c r="CK116" s="954"/>
      <c r="CL116" s="841"/>
      <c r="CM116" s="844" t="s">
        <v>452</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453</v>
      </c>
      <c r="DH116" s="800"/>
      <c r="DI116" s="800"/>
      <c r="DJ116" s="800"/>
      <c r="DK116" s="801"/>
      <c r="DL116" s="802" t="s">
        <v>123</v>
      </c>
      <c r="DM116" s="800"/>
      <c r="DN116" s="800"/>
      <c r="DO116" s="800"/>
      <c r="DP116" s="801"/>
      <c r="DQ116" s="802" t="s">
        <v>453</v>
      </c>
      <c r="DR116" s="800"/>
      <c r="DS116" s="800"/>
      <c r="DT116" s="800"/>
      <c r="DU116" s="801"/>
      <c r="DV116" s="847" t="s">
        <v>438</v>
      </c>
      <c r="DW116" s="848"/>
      <c r="DX116" s="848"/>
      <c r="DY116" s="848"/>
      <c r="DZ116" s="849"/>
    </row>
    <row r="117" spans="1:130" s="226" customFormat="1" ht="26.25" customHeight="1" x14ac:dyDescent="0.15">
      <c r="A117" s="924" t="s">
        <v>181</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454</v>
      </c>
      <c r="Z117" s="926"/>
      <c r="AA117" s="931">
        <v>9086154</v>
      </c>
      <c r="AB117" s="932"/>
      <c r="AC117" s="932"/>
      <c r="AD117" s="932"/>
      <c r="AE117" s="933"/>
      <c r="AF117" s="934">
        <v>8566646</v>
      </c>
      <c r="AG117" s="932"/>
      <c r="AH117" s="932"/>
      <c r="AI117" s="932"/>
      <c r="AJ117" s="933"/>
      <c r="AK117" s="934">
        <v>8502265</v>
      </c>
      <c r="AL117" s="932"/>
      <c r="AM117" s="932"/>
      <c r="AN117" s="932"/>
      <c r="AO117" s="933"/>
      <c r="AP117" s="935"/>
      <c r="AQ117" s="936"/>
      <c r="AR117" s="936"/>
      <c r="AS117" s="936"/>
      <c r="AT117" s="937"/>
      <c r="AU117" s="959"/>
      <c r="AV117" s="960"/>
      <c r="AW117" s="960"/>
      <c r="AX117" s="960"/>
      <c r="AY117" s="960"/>
      <c r="AZ117" s="886" t="s">
        <v>455</v>
      </c>
      <c r="BA117" s="887"/>
      <c r="BB117" s="887"/>
      <c r="BC117" s="887"/>
      <c r="BD117" s="887"/>
      <c r="BE117" s="887"/>
      <c r="BF117" s="887"/>
      <c r="BG117" s="887"/>
      <c r="BH117" s="887"/>
      <c r="BI117" s="887"/>
      <c r="BJ117" s="887"/>
      <c r="BK117" s="887"/>
      <c r="BL117" s="887"/>
      <c r="BM117" s="887"/>
      <c r="BN117" s="887"/>
      <c r="BO117" s="887"/>
      <c r="BP117" s="888"/>
      <c r="BQ117" s="836" t="s">
        <v>438</v>
      </c>
      <c r="BR117" s="837"/>
      <c r="BS117" s="837"/>
      <c r="BT117" s="837"/>
      <c r="BU117" s="837"/>
      <c r="BV117" s="837" t="s">
        <v>438</v>
      </c>
      <c r="BW117" s="837"/>
      <c r="BX117" s="837"/>
      <c r="BY117" s="837"/>
      <c r="BZ117" s="837"/>
      <c r="CA117" s="837" t="s">
        <v>438</v>
      </c>
      <c r="CB117" s="837"/>
      <c r="CC117" s="837"/>
      <c r="CD117" s="837"/>
      <c r="CE117" s="837"/>
      <c r="CF117" s="898" t="s">
        <v>450</v>
      </c>
      <c r="CG117" s="899"/>
      <c r="CH117" s="899"/>
      <c r="CI117" s="899"/>
      <c r="CJ117" s="899"/>
      <c r="CK117" s="954"/>
      <c r="CL117" s="841"/>
      <c r="CM117" s="844" t="s">
        <v>456</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v>10676700</v>
      </c>
      <c r="DH117" s="800"/>
      <c r="DI117" s="800"/>
      <c r="DJ117" s="800"/>
      <c r="DK117" s="801"/>
      <c r="DL117" s="802">
        <v>10117400</v>
      </c>
      <c r="DM117" s="800"/>
      <c r="DN117" s="800"/>
      <c r="DO117" s="800"/>
      <c r="DP117" s="801"/>
      <c r="DQ117" s="802">
        <v>9558100</v>
      </c>
      <c r="DR117" s="800"/>
      <c r="DS117" s="800"/>
      <c r="DT117" s="800"/>
      <c r="DU117" s="801"/>
      <c r="DV117" s="847">
        <v>35.799999999999997</v>
      </c>
      <c r="DW117" s="848"/>
      <c r="DX117" s="848"/>
      <c r="DY117" s="848"/>
      <c r="DZ117" s="849"/>
    </row>
    <row r="118" spans="1:130" s="226" customFormat="1" ht="26.25" customHeight="1" x14ac:dyDescent="0.15">
      <c r="A118" s="924" t="s">
        <v>426</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424</v>
      </c>
      <c r="AB118" s="925"/>
      <c r="AC118" s="925"/>
      <c r="AD118" s="925"/>
      <c r="AE118" s="926"/>
      <c r="AF118" s="927" t="s">
        <v>300</v>
      </c>
      <c r="AG118" s="925"/>
      <c r="AH118" s="925"/>
      <c r="AI118" s="925"/>
      <c r="AJ118" s="926"/>
      <c r="AK118" s="927" t="s">
        <v>299</v>
      </c>
      <c r="AL118" s="925"/>
      <c r="AM118" s="925"/>
      <c r="AN118" s="925"/>
      <c r="AO118" s="926"/>
      <c r="AP118" s="928" t="s">
        <v>425</v>
      </c>
      <c r="AQ118" s="929"/>
      <c r="AR118" s="929"/>
      <c r="AS118" s="929"/>
      <c r="AT118" s="930"/>
      <c r="AU118" s="959"/>
      <c r="AV118" s="960"/>
      <c r="AW118" s="960"/>
      <c r="AX118" s="960"/>
      <c r="AY118" s="960"/>
      <c r="AZ118" s="902" t="s">
        <v>457</v>
      </c>
      <c r="BA118" s="903"/>
      <c r="BB118" s="903"/>
      <c r="BC118" s="903"/>
      <c r="BD118" s="903"/>
      <c r="BE118" s="903"/>
      <c r="BF118" s="903"/>
      <c r="BG118" s="903"/>
      <c r="BH118" s="903"/>
      <c r="BI118" s="903"/>
      <c r="BJ118" s="903"/>
      <c r="BK118" s="903"/>
      <c r="BL118" s="903"/>
      <c r="BM118" s="903"/>
      <c r="BN118" s="903"/>
      <c r="BO118" s="903"/>
      <c r="BP118" s="904"/>
      <c r="BQ118" s="905" t="s">
        <v>123</v>
      </c>
      <c r="BR118" s="868"/>
      <c r="BS118" s="868"/>
      <c r="BT118" s="868"/>
      <c r="BU118" s="868"/>
      <c r="BV118" s="868" t="s">
        <v>123</v>
      </c>
      <c r="BW118" s="868"/>
      <c r="BX118" s="868"/>
      <c r="BY118" s="868"/>
      <c r="BZ118" s="868"/>
      <c r="CA118" s="868" t="s">
        <v>438</v>
      </c>
      <c r="CB118" s="868"/>
      <c r="CC118" s="868"/>
      <c r="CD118" s="868"/>
      <c r="CE118" s="868"/>
      <c r="CF118" s="898" t="s">
        <v>438</v>
      </c>
      <c r="CG118" s="899"/>
      <c r="CH118" s="899"/>
      <c r="CI118" s="899"/>
      <c r="CJ118" s="899"/>
      <c r="CK118" s="954"/>
      <c r="CL118" s="841"/>
      <c r="CM118" s="844" t="s">
        <v>458</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123</v>
      </c>
      <c r="DH118" s="800"/>
      <c r="DI118" s="800"/>
      <c r="DJ118" s="800"/>
      <c r="DK118" s="801"/>
      <c r="DL118" s="802" t="s">
        <v>438</v>
      </c>
      <c r="DM118" s="800"/>
      <c r="DN118" s="800"/>
      <c r="DO118" s="800"/>
      <c r="DP118" s="801"/>
      <c r="DQ118" s="802" t="s">
        <v>438</v>
      </c>
      <c r="DR118" s="800"/>
      <c r="DS118" s="800"/>
      <c r="DT118" s="800"/>
      <c r="DU118" s="801"/>
      <c r="DV118" s="847" t="s">
        <v>438</v>
      </c>
      <c r="DW118" s="848"/>
      <c r="DX118" s="848"/>
      <c r="DY118" s="848"/>
      <c r="DZ118" s="849"/>
    </row>
    <row r="119" spans="1:130" s="226" customFormat="1" ht="26.25" customHeight="1" x14ac:dyDescent="0.15">
      <c r="A119" s="838" t="s">
        <v>429</v>
      </c>
      <c r="B119" s="839"/>
      <c r="C119" s="914" t="s">
        <v>430</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438</v>
      </c>
      <c r="AB119" s="918"/>
      <c r="AC119" s="918"/>
      <c r="AD119" s="918"/>
      <c r="AE119" s="919"/>
      <c r="AF119" s="920">
        <v>173674</v>
      </c>
      <c r="AG119" s="918"/>
      <c r="AH119" s="918"/>
      <c r="AI119" s="918"/>
      <c r="AJ119" s="919"/>
      <c r="AK119" s="920">
        <v>214108</v>
      </c>
      <c r="AL119" s="918"/>
      <c r="AM119" s="918"/>
      <c r="AN119" s="918"/>
      <c r="AO119" s="919"/>
      <c r="AP119" s="921">
        <v>0.8</v>
      </c>
      <c r="AQ119" s="922"/>
      <c r="AR119" s="922"/>
      <c r="AS119" s="922"/>
      <c r="AT119" s="923"/>
      <c r="AU119" s="961"/>
      <c r="AV119" s="962"/>
      <c r="AW119" s="962"/>
      <c r="AX119" s="962"/>
      <c r="AY119" s="962"/>
      <c r="AZ119" s="257" t="s">
        <v>181</v>
      </c>
      <c r="BA119" s="257"/>
      <c r="BB119" s="257"/>
      <c r="BC119" s="257"/>
      <c r="BD119" s="257"/>
      <c r="BE119" s="257"/>
      <c r="BF119" s="257"/>
      <c r="BG119" s="257"/>
      <c r="BH119" s="257"/>
      <c r="BI119" s="257"/>
      <c r="BJ119" s="257"/>
      <c r="BK119" s="257"/>
      <c r="BL119" s="257"/>
      <c r="BM119" s="257"/>
      <c r="BN119" s="257"/>
      <c r="BO119" s="900" t="s">
        <v>459</v>
      </c>
      <c r="BP119" s="901"/>
      <c r="BQ119" s="905">
        <v>96483573</v>
      </c>
      <c r="BR119" s="868"/>
      <c r="BS119" s="868"/>
      <c r="BT119" s="868"/>
      <c r="BU119" s="868"/>
      <c r="BV119" s="868">
        <v>96928904</v>
      </c>
      <c r="BW119" s="868"/>
      <c r="BX119" s="868"/>
      <c r="BY119" s="868"/>
      <c r="BZ119" s="868"/>
      <c r="CA119" s="868">
        <v>101117843</v>
      </c>
      <c r="CB119" s="868"/>
      <c r="CC119" s="868"/>
      <c r="CD119" s="868"/>
      <c r="CE119" s="868"/>
      <c r="CF119" s="766"/>
      <c r="CG119" s="767"/>
      <c r="CH119" s="767"/>
      <c r="CI119" s="767"/>
      <c r="CJ119" s="857"/>
      <c r="CK119" s="955"/>
      <c r="CL119" s="843"/>
      <c r="CM119" s="861" t="s">
        <v>460</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338555</v>
      </c>
      <c r="DH119" s="783"/>
      <c r="DI119" s="783"/>
      <c r="DJ119" s="783"/>
      <c r="DK119" s="784"/>
      <c r="DL119" s="785">
        <v>317475</v>
      </c>
      <c r="DM119" s="783"/>
      <c r="DN119" s="783"/>
      <c r="DO119" s="783"/>
      <c r="DP119" s="784"/>
      <c r="DQ119" s="785">
        <v>292087</v>
      </c>
      <c r="DR119" s="783"/>
      <c r="DS119" s="783"/>
      <c r="DT119" s="783"/>
      <c r="DU119" s="784"/>
      <c r="DV119" s="871">
        <v>1.1000000000000001</v>
      </c>
      <c r="DW119" s="872"/>
      <c r="DX119" s="872"/>
      <c r="DY119" s="872"/>
      <c r="DZ119" s="873"/>
    </row>
    <row r="120" spans="1:130" s="226" customFormat="1" ht="26.25" customHeight="1" x14ac:dyDescent="0.15">
      <c r="A120" s="840"/>
      <c r="B120" s="841"/>
      <c r="C120" s="844" t="s">
        <v>433</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123</v>
      </c>
      <c r="AB120" s="800"/>
      <c r="AC120" s="800"/>
      <c r="AD120" s="800"/>
      <c r="AE120" s="801"/>
      <c r="AF120" s="802" t="s">
        <v>123</v>
      </c>
      <c r="AG120" s="800"/>
      <c r="AH120" s="800"/>
      <c r="AI120" s="800"/>
      <c r="AJ120" s="801"/>
      <c r="AK120" s="802" t="s">
        <v>461</v>
      </c>
      <c r="AL120" s="800"/>
      <c r="AM120" s="800"/>
      <c r="AN120" s="800"/>
      <c r="AO120" s="801"/>
      <c r="AP120" s="847" t="s">
        <v>123</v>
      </c>
      <c r="AQ120" s="848"/>
      <c r="AR120" s="848"/>
      <c r="AS120" s="848"/>
      <c r="AT120" s="849"/>
      <c r="AU120" s="906" t="s">
        <v>462</v>
      </c>
      <c r="AV120" s="907"/>
      <c r="AW120" s="907"/>
      <c r="AX120" s="907"/>
      <c r="AY120" s="908"/>
      <c r="AZ120" s="883" t="s">
        <v>463</v>
      </c>
      <c r="BA120" s="828"/>
      <c r="BB120" s="828"/>
      <c r="BC120" s="828"/>
      <c r="BD120" s="828"/>
      <c r="BE120" s="828"/>
      <c r="BF120" s="828"/>
      <c r="BG120" s="828"/>
      <c r="BH120" s="828"/>
      <c r="BI120" s="828"/>
      <c r="BJ120" s="828"/>
      <c r="BK120" s="828"/>
      <c r="BL120" s="828"/>
      <c r="BM120" s="828"/>
      <c r="BN120" s="828"/>
      <c r="BO120" s="828"/>
      <c r="BP120" s="829"/>
      <c r="BQ120" s="884">
        <v>5221562</v>
      </c>
      <c r="BR120" s="865"/>
      <c r="BS120" s="865"/>
      <c r="BT120" s="865"/>
      <c r="BU120" s="865"/>
      <c r="BV120" s="865">
        <v>4703345</v>
      </c>
      <c r="BW120" s="865"/>
      <c r="BX120" s="865"/>
      <c r="BY120" s="865"/>
      <c r="BZ120" s="865"/>
      <c r="CA120" s="865">
        <v>6893494</v>
      </c>
      <c r="CB120" s="865"/>
      <c r="CC120" s="865"/>
      <c r="CD120" s="865"/>
      <c r="CE120" s="865"/>
      <c r="CF120" s="889">
        <v>25.8</v>
      </c>
      <c r="CG120" s="890"/>
      <c r="CH120" s="890"/>
      <c r="CI120" s="890"/>
      <c r="CJ120" s="890"/>
      <c r="CK120" s="891" t="s">
        <v>464</v>
      </c>
      <c r="CL120" s="875"/>
      <c r="CM120" s="875"/>
      <c r="CN120" s="875"/>
      <c r="CO120" s="876"/>
      <c r="CP120" s="895" t="s">
        <v>465</v>
      </c>
      <c r="CQ120" s="896"/>
      <c r="CR120" s="896"/>
      <c r="CS120" s="896"/>
      <c r="CT120" s="896"/>
      <c r="CU120" s="896"/>
      <c r="CV120" s="896"/>
      <c r="CW120" s="896"/>
      <c r="CX120" s="896"/>
      <c r="CY120" s="896"/>
      <c r="CZ120" s="896"/>
      <c r="DA120" s="896"/>
      <c r="DB120" s="896"/>
      <c r="DC120" s="896"/>
      <c r="DD120" s="896"/>
      <c r="DE120" s="896"/>
      <c r="DF120" s="897"/>
      <c r="DG120" s="884">
        <v>6443549</v>
      </c>
      <c r="DH120" s="865"/>
      <c r="DI120" s="865"/>
      <c r="DJ120" s="865"/>
      <c r="DK120" s="865"/>
      <c r="DL120" s="865">
        <v>6433979</v>
      </c>
      <c r="DM120" s="865"/>
      <c r="DN120" s="865"/>
      <c r="DO120" s="865"/>
      <c r="DP120" s="865"/>
      <c r="DQ120" s="865">
        <v>6655398</v>
      </c>
      <c r="DR120" s="865"/>
      <c r="DS120" s="865"/>
      <c r="DT120" s="865"/>
      <c r="DU120" s="865"/>
      <c r="DV120" s="866">
        <v>24.9</v>
      </c>
      <c r="DW120" s="866"/>
      <c r="DX120" s="866"/>
      <c r="DY120" s="866"/>
      <c r="DZ120" s="867"/>
    </row>
    <row r="121" spans="1:130" s="226" customFormat="1" ht="26.25" customHeight="1" x14ac:dyDescent="0.15">
      <c r="A121" s="840"/>
      <c r="B121" s="841"/>
      <c r="C121" s="886" t="s">
        <v>466</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123</v>
      </c>
      <c r="AB121" s="800"/>
      <c r="AC121" s="800"/>
      <c r="AD121" s="800"/>
      <c r="AE121" s="801"/>
      <c r="AF121" s="802" t="s">
        <v>123</v>
      </c>
      <c r="AG121" s="800"/>
      <c r="AH121" s="800"/>
      <c r="AI121" s="800"/>
      <c r="AJ121" s="801"/>
      <c r="AK121" s="802" t="s">
        <v>438</v>
      </c>
      <c r="AL121" s="800"/>
      <c r="AM121" s="800"/>
      <c r="AN121" s="800"/>
      <c r="AO121" s="801"/>
      <c r="AP121" s="847" t="s">
        <v>123</v>
      </c>
      <c r="AQ121" s="848"/>
      <c r="AR121" s="848"/>
      <c r="AS121" s="848"/>
      <c r="AT121" s="849"/>
      <c r="AU121" s="909"/>
      <c r="AV121" s="910"/>
      <c r="AW121" s="910"/>
      <c r="AX121" s="910"/>
      <c r="AY121" s="911"/>
      <c r="AZ121" s="835" t="s">
        <v>467</v>
      </c>
      <c r="BA121" s="770"/>
      <c r="BB121" s="770"/>
      <c r="BC121" s="770"/>
      <c r="BD121" s="770"/>
      <c r="BE121" s="770"/>
      <c r="BF121" s="770"/>
      <c r="BG121" s="770"/>
      <c r="BH121" s="770"/>
      <c r="BI121" s="770"/>
      <c r="BJ121" s="770"/>
      <c r="BK121" s="770"/>
      <c r="BL121" s="770"/>
      <c r="BM121" s="770"/>
      <c r="BN121" s="770"/>
      <c r="BO121" s="770"/>
      <c r="BP121" s="771"/>
      <c r="BQ121" s="836">
        <v>16542175</v>
      </c>
      <c r="BR121" s="837"/>
      <c r="BS121" s="837"/>
      <c r="BT121" s="837"/>
      <c r="BU121" s="837"/>
      <c r="BV121" s="837">
        <v>18882661</v>
      </c>
      <c r="BW121" s="837"/>
      <c r="BX121" s="837"/>
      <c r="BY121" s="837"/>
      <c r="BZ121" s="837"/>
      <c r="CA121" s="837">
        <v>18094893</v>
      </c>
      <c r="CB121" s="837"/>
      <c r="CC121" s="837"/>
      <c r="CD121" s="837"/>
      <c r="CE121" s="837"/>
      <c r="CF121" s="898">
        <v>67.8</v>
      </c>
      <c r="CG121" s="899"/>
      <c r="CH121" s="899"/>
      <c r="CI121" s="899"/>
      <c r="CJ121" s="899"/>
      <c r="CK121" s="892"/>
      <c r="CL121" s="878"/>
      <c r="CM121" s="878"/>
      <c r="CN121" s="878"/>
      <c r="CO121" s="879"/>
      <c r="CP121" s="858" t="s">
        <v>468</v>
      </c>
      <c r="CQ121" s="859"/>
      <c r="CR121" s="859"/>
      <c r="CS121" s="859"/>
      <c r="CT121" s="859"/>
      <c r="CU121" s="859"/>
      <c r="CV121" s="859"/>
      <c r="CW121" s="859"/>
      <c r="CX121" s="859"/>
      <c r="CY121" s="859"/>
      <c r="CZ121" s="859"/>
      <c r="DA121" s="859"/>
      <c r="DB121" s="859"/>
      <c r="DC121" s="859"/>
      <c r="DD121" s="859"/>
      <c r="DE121" s="859"/>
      <c r="DF121" s="860"/>
      <c r="DG121" s="836">
        <v>830513</v>
      </c>
      <c r="DH121" s="837"/>
      <c r="DI121" s="837"/>
      <c r="DJ121" s="837"/>
      <c r="DK121" s="837"/>
      <c r="DL121" s="837">
        <v>1002911</v>
      </c>
      <c r="DM121" s="837"/>
      <c r="DN121" s="837"/>
      <c r="DO121" s="837"/>
      <c r="DP121" s="837"/>
      <c r="DQ121" s="837">
        <v>1165545</v>
      </c>
      <c r="DR121" s="837"/>
      <c r="DS121" s="837"/>
      <c r="DT121" s="837"/>
      <c r="DU121" s="837"/>
      <c r="DV121" s="814">
        <v>4.4000000000000004</v>
      </c>
      <c r="DW121" s="814"/>
      <c r="DX121" s="814"/>
      <c r="DY121" s="814"/>
      <c r="DZ121" s="815"/>
    </row>
    <row r="122" spans="1:130" s="226" customFormat="1" ht="26.25" customHeight="1" x14ac:dyDescent="0.15">
      <c r="A122" s="840"/>
      <c r="B122" s="841"/>
      <c r="C122" s="844" t="s">
        <v>444</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123</v>
      </c>
      <c r="AB122" s="800"/>
      <c r="AC122" s="800"/>
      <c r="AD122" s="800"/>
      <c r="AE122" s="801"/>
      <c r="AF122" s="802" t="s">
        <v>438</v>
      </c>
      <c r="AG122" s="800"/>
      <c r="AH122" s="800"/>
      <c r="AI122" s="800"/>
      <c r="AJ122" s="801"/>
      <c r="AK122" s="802" t="s">
        <v>123</v>
      </c>
      <c r="AL122" s="800"/>
      <c r="AM122" s="800"/>
      <c r="AN122" s="800"/>
      <c r="AO122" s="801"/>
      <c r="AP122" s="847" t="s">
        <v>123</v>
      </c>
      <c r="AQ122" s="848"/>
      <c r="AR122" s="848"/>
      <c r="AS122" s="848"/>
      <c r="AT122" s="849"/>
      <c r="AU122" s="909"/>
      <c r="AV122" s="910"/>
      <c r="AW122" s="910"/>
      <c r="AX122" s="910"/>
      <c r="AY122" s="911"/>
      <c r="AZ122" s="902" t="s">
        <v>469</v>
      </c>
      <c r="BA122" s="903"/>
      <c r="BB122" s="903"/>
      <c r="BC122" s="903"/>
      <c r="BD122" s="903"/>
      <c r="BE122" s="903"/>
      <c r="BF122" s="903"/>
      <c r="BG122" s="903"/>
      <c r="BH122" s="903"/>
      <c r="BI122" s="903"/>
      <c r="BJ122" s="903"/>
      <c r="BK122" s="903"/>
      <c r="BL122" s="903"/>
      <c r="BM122" s="903"/>
      <c r="BN122" s="903"/>
      <c r="BO122" s="903"/>
      <c r="BP122" s="904"/>
      <c r="BQ122" s="905">
        <v>44832481</v>
      </c>
      <c r="BR122" s="868"/>
      <c r="BS122" s="868"/>
      <c r="BT122" s="868"/>
      <c r="BU122" s="868"/>
      <c r="BV122" s="868">
        <v>47049590</v>
      </c>
      <c r="BW122" s="868"/>
      <c r="BX122" s="868"/>
      <c r="BY122" s="868"/>
      <c r="BZ122" s="868"/>
      <c r="CA122" s="868">
        <v>47742849</v>
      </c>
      <c r="CB122" s="868"/>
      <c r="CC122" s="868"/>
      <c r="CD122" s="868"/>
      <c r="CE122" s="868"/>
      <c r="CF122" s="869">
        <v>178.9</v>
      </c>
      <c r="CG122" s="870"/>
      <c r="CH122" s="870"/>
      <c r="CI122" s="870"/>
      <c r="CJ122" s="870"/>
      <c r="CK122" s="892"/>
      <c r="CL122" s="878"/>
      <c r="CM122" s="878"/>
      <c r="CN122" s="878"/>
      <c r="CO122" s="879"/>
      <c r="CP122" s="858" t="s">
        <v>470</v>
      </c>
      <c r="CQ122" s="859"/>
      <c r="CR122" s="859"/>
      <c r="CS122" s="859"/>
      <c r="CT122" s="859"/>
      <c r="CU122" s="859"/>
      <c r="CV122" s="859"/>
      <c r="CW122" s="859"/>
      <c r="CX122" s="859"/>
      <c r="CY122" s="859"/>
      <c r="CZ122" s="859"/>
      <c r="DA122" s="859"/>
      <c r="DB122" s="859"/>
      <c r="DC122" s="859"/>
      <c r="DD122" s="859"/>
      <c r="DE122" s="859"/>
      <c r="DF122" s="860"/>
      <c r="DG122" s="836">
        <v>4216</v>
      </c>
      <c r="DH122" s="837"/>
      <c r="DI122" s="837"/>
      <c r="DJ122" s="837"/>
      <c r="DK122" s="837"/>
      <c r="DL122" s="837">
        <v>29647</v>
      </c>
      <c r="DM122" s="837"/>
      <c r="DN122" s="837"/>
      <c r="DO122" s="837"/>
      <c r="DP122" s="837"/>
      <c r="DQ122" s="837">
        <v>31837</v>
      </c>
      <c r="DR122" s="837"/>
      <c r="DS122" s="837"/>
      <c r="DT122" s="837"/>
      <c r="DU122" s="837"/>
      <c r="DV122" s="814">
        <v>0.1</v>
      </c>
      <c r="DW122" s="814"/>
      <c r="DX122" s="814"/>
      <c r="DY122" s="814"/>
      <c r="DZ122" s="815"/>
    </row>
    <row r="123" spans="1:130" s="226" customFormat="1" ht="26.25" customHeight="1" x14ac:dyDescent="0.15">
      <c r="A123" s="840"/>
      <c r="B123" s="841"/>
      <c r="C123" s="844" t="s">
        <v>452</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v>1116</v>
      </c>
      <c r="AB123" s="800"/>
      <c r="AC123" s="800"/>
      <c r="AD123" s="800"/>
      <c r="AE123" s="801"/>
      <c r="AF123" s="802">
        <v>805</v>
      </c>
      <c r="AG123" s="800"/>
      <c r="AH123" s="800"/>
      <c r="AI123" s="800"/>
      <c r="AJ123" s="801"/>
      <c r="AK123" s="802">
        <v>556</v>
      </c>
      <c r="AL123" s="800"/>
      <c r="AM123" s="800"/>
      <c r="AN123" s="800"/>
      <c r="AO123" s="801"/>
      <c r="AP123" s="847">
        <v>0</v>
      </c>
      <c r="AQ123" s="848"/>
      <c r="AR123" s="848"/>
      <c r="AS123" s="848"/>
      <c r="AT123" s="849"/>
      <c r="AU123" s="912"/>
      <c r="AV123" s="913"/>
      <c r="AW123" s="913"/>
      <c r="AX123" s="913"/>
      <c r="AY123" s="913"/>
      <c r="AZ123" s="257" t="s">
        <v>181</v>
      </c>
      <c r="BA123" s="257"/>
      <c r="BB123" s="257"/>
      <c r="BC123" s="257"/>
      <c r="BD123" s="257"/>
      <c r="BE123" s="257"/>
      <c r="BF123" s="257"/>
      <c r="BG123" s="257"/>
      <c r="BH123" s="257"/>
      <c r="BI123" s="257"/>
      <c r="BJ123" s="257"/>
      <c r="BK123" s="257"/>
      <c r="BL123" s="257"/>
      <c r="BM123" s="257"/>
      <c r="BN123" s="257"/>
      <c r="BO123" s="900" t="s">
        <v>471</v>
      </c>
      <c r="BP123" s="901"/>
      <c r="BQ123" s="855">
        <v>66596218</v>
      </c>
      <c r="BR123" s="856"/>
      <c r="BS123" s="856"/>
      <c r="BT123" s="856"/>
      <c r="BU123" s="856"/>
      <c r="BV123" s="856">
        <v>70635596</v>
      </c>
      <c r="BW123" s="856"/>
      <c r="BX123" s="856"/>
      <c r="BY123" s="856"/>
      <c r="BZ123" s="856"/>
      <c r="CA123" s="856">
        <v>72731236</v>
      </c>
      <c r="CB123" s="856"/>
      <c r="CC123" s="856"/>
      <c r="CD123" s="856"/>
      <c r="CE123" s="856"/>
      <c r="CF123" s="766"/>
      <c r="CG123" s="767"/>
      <c r="CH123" s="767"/>
      <c r="CI123" s="767"/>
      <c r="CJ123" s="857"/>
      <c r="CK123" s="892"/>
      <c r="CL123" s="878"/>
      <c r="CM123" s="878"/>
      <c r="CN123" s="878"/>
      <c r="CO123" s="879"/>
      <c r="CP123" s="858"/>
      <c r="CQ123" s="859"/>
      <c r="CR123" s="859"/>
      <c r="CS123" s="859"/>
      <c r="CT123" s="859"/>
      <c r="CU123" s="859"/>
      <c r="CV123" s="859"/>
      <c r="CW123" s="859"/>
      <c r="CX123" s="859"/>
      <c r="CY123" s="859"/>
      <c r="CZ123" s="859"/>
      <c r="DA123" s="859"/>
      <c r="DB123" s="859"/>
      <c r="DC123" s="859"/>
      <c r="DD123" s="859"/>
      <c r="DE123" s="859"/>
      <c r="DF123" s="860"/>
      <c r="DG123" s="799"/>
      <c r="DH123" s="800"/>
      <c r="DI123" s="800"/>
      <c r="DJ123" s="800"/>
      <c r="DK123" s="801"/>
      <c r="DL123" s="802"/>
      <c r="DM123" s="800"/>
      <c r="DN123" s="800"/>
      <c r="DO123" s="800"/>
      <c r="DP123" s="801"/>
      <c r="DQ123" s="802"/>
      <c r="DR123" s="800"/>
      <c r="DS123" s="800"/>
      <c r="DT123" s="800"/>
      <c r="DU123" s="801"/>
      <c r="DV123" s="847"/>
      <c r="DW123" s="848"/>
      <c r="DX123" s="848"/>
      <c r="DY123" s="848"/>
      <c r="DZ123" s="849"/>
    </row>
    <row r="124" spans="1:130" s="226" customFormat="1" ht="26.25" customHeight="1" thickBot="1" x14ac:dyDescent="0.2">
      <c r="A124" s="840"/>
      <c r="B124" s="841"/>
      <c r="C124" s="844" t="s">
        <v>456</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v>947282</v>
      </c>
      <c r="AB124" s="800"/>
      <c r="AC124" s="800"/>
      <c r="AD124" s="800"/>
      <c r="AE124" s="801"/>
      <c r="AF124" s="802">
        <v>923656</v>
      </c>
      <c r="AG124" s="800"/>
      <c r="AH124" s="800"/>
      <c r="AI124" s="800"/>
      <c r="AJ124" s="801"/>
      <c r="AK124" s="802">
        <v>902762</v>
      </c>
      <c r="AL124" s="800"/>
      <c r="AM124" s="800"/>
      <c r="AN124" s="800"/>
      <c r="AO124" s="801"/>
      <c r="AP124" s="847">
        <v>3.4</v>
      </c>
      <c r="AQ124" s="848"/>
      <c r="AR124" s="848"/>
      <c r="AS124" s="848"/>
      <c r="AT124" s="849"/>
      <c r="AU124" s="850" t="s">
        <v>472</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114.1</v>
      </c>
      <c r="BR124" s="854"/>
      <c r="BS124" s="854"/>
      <c r="BT124" s="854"/>
      <c r="BU124" s="854"/>
      <c r="BV124" s="854">
        <v>99.7</v>
      </c>
      <c r="BW124" s="854"/>
      <c r="BX124" s="854"/>
      <c r="BY124" s="854"/>
      <c r="BZ124" s="854"/>
      <c r="CA124" s="854">
        <v>106.3</v>
      </c>
      <c r="CB124" s="854"/>
      <c r="CC124" s="854"/>
      <c r="CD124" s="854"/>
      <c r="CE124" s="854"/>
      <c r="CF124" s="744"/>
      <c r="CG124" s="745"/>
      <c r="CH124" s="745"/>
      <c r="CI124" s="745"/>
      <c r="CJ124" s="885"/>
      <c r="CK124" s="893"/>
      <c r="CL124" s="893"/>
      <c r="CM124" s="893"/>
      <c r="CN124" s="893"/>
      <c r="CO124" s="894"/>
      <c r="CP124" s="858" t="s">
        <v>473</v>
      </c>
      <c r="CQ124" s="859"/>
      <c r="CR124" s="859"/>
      <c r="CS124" s="859"/>
      <c r="CT124" s="859"/>
      <c r="CU124" s="859"/>
      <c r="CV124" s="859"/>
      <c r="CW124" s="859"/>
      <c r="CX124" s="859"/>
      <c r="CY124" s="859"/>
      <c r="CZ124" s="859"/>
      <c r="DA124" s="859"/>
      <c r="DB124" s="859"/>
      <c r="DC124" s="859"/>
      <c r="DD124" s="859"/>
      <c r="DE124" s="859"/>
      <c r="DF124" s="860"/>
      <c r="DG124" s="782" t="s">
        <v>123</v>
      </c>
      <c r="DH124" s="783"/>
      <c r="DI124" s="783"/>
      <c r="DJ124" s="783"/>
      <c r="DK124" s="784"/>
      <c r="DL124" s="785" t="s">
        <v>123</v>
      </c>
      <c r="DM124" s="783"/>
      <c r="DN124" s="783"/>
      <c r="DO124" s="783"/>
      <c r="DP124" s="784"/>
      <c r="DQ124" s="785" t="s">
        <v>438</v>
      </c>
      <c r="DR124" s="783"/>
      <c r="DS124" s="783"/>
      <c r="DT124" s="783"/>
      <c r="DU124" s="784"/>
      <c r="DV124" s="871" t="s">
        <v>438</v>
      </c>
      <c r="DW124" s="872"/>
      <c r="DX124" s="872"/>
      <c r="DY124" s="872"/>
      <c r="DZ124" s="873"/>
    </row>
    <row r="125" spans="1:130" s="226" customFormat="1" ht="26.25" customHeight="1" x14ac:dyDescent="0.15">
      <c r="A125" s="840"/>
      <c r="B125" s="841"/>
      <c r="C125" s="844" t="s">
        <v>458</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123</v>
      </c>
      <c r="AB125" s="800"/>
      <c r="AC125" s="800"/>
      <c r="AD125" s="800"/>
      <c r="AE125" s="801"/>
      <c r="AF125" s="802" t="s">
        <v>123</v>
      </c>
      <c r="AG125" s="800"/>
      <c r="AH125" s="800"/>
      <c r="AI125" s="800"/>
      <c r="AJ125" s="801"/>
      <c r="AK125" s="802" t="s">
        <v>438</v>
      </c>
      <c r="AL125" s="800"/>
      <c r="AM125" s="800"/>
      <c r="AN125" s="800"/>
      <c r="AO125" s="801"/>
      <c r="AP125" s="847" t="s">
        <v>438</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474</v>
      </c>
      <c r="CL125" s="875"/>
      <c r="CM125" s="875"/>
      <c r="CN125" s="875"/>
      <c r="CO125" s="876"/>
      <c r="CP125" s="883" t="s">
        <v>475</v>
      </c>
      <c r="CQ125" s="828"/>
      <c r="CR125" s="828"/>
      <c r="CS125" s="828"/>
      <c r="CT125" s="828"/>
      <c r="CU125" s="828"/>
      <c r="CV125" s="828"/>
      <c r="CW125" s="828"/>
      <c r="CX125" s="828"/>
      <c r="CY125" s="828"/>
      <c r="CZ125" s="828"/>
      <c r="DA125" s="828"/>
      <c r="DB125" s="828"/>
      <c r="DC125" s="828"/>
      <c r="DD125" s="828"/>
      <c r="DE125" s="828"/>
      <c r="DF125" s="829"/>
      <c r="DG125" s="884" t="s">
        <v>123</v>
      </c>
      <c r="DH125" s="865"/>
      <c r="DI125" s="865"/>
      <c r="DJ125" s="865"/>
      <c r="DK125" s="865"/>
      <c r="DL125" s="865" t="s">
        <v>123</v>
      </c>
      <c r="DM125" s="865"/>
      <c r="DN125" s="865"/>
      <c r="DO125" s="865"/>
      <c r="DP125" s="865"/>
      <c r="DQ125" s="865" t="s">
        <v>123</v>
      </c>
      <c r="DR125" s="865"/>
      <c r="DS125" s="865"/>
      <c r="DT125" s="865"/>
      <c r="DU125" s="865"/>
      <c r="DV125" s="866" t="s">
        <v>438</v>
      </c>
      <c r="DW125" s="866"/>
      <c r="DX125" s="866"/>
      <c r="DY125" s="866"/>
      <c r="DZ125" s="867"/>
    </row>
    <row r="126" spans="1:130" s="226" customFormat="1" ht="26.25" customHeight="1" thickBot="1" x14ac:dyDescent="0.2">
      <c r="A126" s="840"/>
      <c r="B126" s="841"/>
      <c r="C126" s="844" t="s">
        <v>460</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25335</v>
      </c>
      <c r="AB126" s="800"/>
      <c r="AC126" s="800"/>
      <c r="AD126" s="800"/>
      <c r="AE126" s="801"/>
      <c r="AF126" s="802">
        <v>25822</v>
      </c>
      <c r="AG126" s="800"/>
      <c r="AH126" s="800"/>
      <c r="AI126" s="800"/>
      <c r="AJ126" s="801"/>
      <c r="AK126" s="802">
        <v>26100</v>
      </c>
      <c r="AL126" s="800"/>
      <c r="AM126" s="800"/>
      <c r="AN126" s="800"/>
      <c r="AO126" s="801"/>
      <c r="AP126" s="847">
        <v>0.1</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476</v>
      </c>
      <c r="CQ126" s="770"/>
      <c r="CR126" s="770"/>
      <c r="CS126" s="770"/>
      <c r="CT126" s="770"/>
      <c r="CU126" s="770"/>
      <c r="CV126" s="770"/>
      <c r="CW126" s="770"/>
      <c r="CX126" s="770"/>
      <c r="CY126" s="770"/>
      <c r="CZ126" s="770"/>
      <c r="DA126" s="770"/>
      <c r="DB126" s="770"/>
      <c r="DC126" s="770"/>
      <c r="DD126" s="770"/>
      <c r="DE126" s="770"/>
      <c r="DF126" s="771"/>
      <c r="DG126" s="836" t="s">
        <v>123</v>
      </c>
      <c r="DH126" s="837"/>
      <c r="DI126" s="837"/>
      <c r="DJ126" s="837"/>
      <c r="DK126" s="837"/>
      <c r="DL126" s="837" t="s">
        <v>123</v>
      </c>
      <c r="DM126" s="837"/>
      <c r="DN126" s="837"/>
      <c r="DO126" s="837"/>
      <c r="DP126" s="837"/>
      <c r="DQ126" s="837" t="s">
        <v>453</v>
      </c>
      <c r="DR126" s="837"/>
      <c r="DS126" s="837"/>
      <c r="DT126" s="837"/>
      <c r="DU126" s="837"/>
      <c r="DV126" s="814" t="s">
        <v>438</v>
      </c>
      <c r="DW126" s="814"/>
      <c r="DX126" s="814"/>
      <c r="DY126" s="814"/>
      <c r="DZ126" s="815"/>
    </row>
    <row r="127" spans="1:130" s="226" customFormat="1" ht="26.25" customHeight="1" x14ac:dyDescent="0.15">
      <c r="A127" s="842"/>
      <c r="B127" s="843"/>
      <c r="C127" s="861" t="s">
        <v>477</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438</v>
      </c>
      <c r="AB127" s="800"/>
      <c r="AC127" s="800"/>
      <c r="AD127" s="800"/>
      <c r="AE127" s="801"/>
      <c r="AF127" s="802" t="s">
        <v>123</v>
      </c>
      <c r="AG127" s="800"/>
      <c r="AH127" s="800"/>
      <c r="AI127" s="800"/>
      <c r="AJ127" s="801"/>
      <c r="AK127" s="802" t="s">
        <v>438</v>
      </c>
      <c r="AL127" s="800"/>
      <c r="AM127" s="800"/>
      <c r="AN127" s="800"/>
      <c r="AO127" s="801"/>
      <c r="AP127" s="847" t="s">
        <v>123</v>
      </c>
      <c r="AQ127" s="848"/>
      <c r="AR127" s="848"/>
      <c r="AS127" s="848"/>
      <c r="AT127" s="849"/>
      <c r="AU127" s="262"/>
      <c r="AV127" s="262"/>
      <c r="AW127" s="262"/>
      <c r="AX127" s="864" t="s">
        <v>478</v>
      </c>
      <c r="AY127" s="832"/>
      <c r="AZ127" s="832"/>
      <c r="BA127" s="832"/>
      <c r="BB127" s="832"/>
      <c r="BC127" s="832"/>
      <c r="BD127" s="832"/>
      <c r="BE127" s="833"/>
      <c r="BF127" s="831" t="s">
        <v>479</v>
      </c>
      <c r="BG127" s="832"/>
      <c r="BH127" s="832"/>
      <c r="BI127" s="832"/>
      <c r="BJ127" s="832"/>
      <c r="BK127" s="832"/>
      <c r="BL127" s="833"/>
      <c r="BM127" s="831" t="s">
        <v>480</v>
      </c>
      <c r="BN127" s="832"/>
      <c r="BO127" s="832"/>
      <c r="BP127" s="832"/>
      <c r="BQ127" s="832"/>
      <c r="BR127" s="832"/>
      <c r="BS127" s="833"/>
      <c r="BT127" s="831" t="s">
        <v>481</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482</v>
      </c>
      <c r="CQ127" s="770"/>
      <c r="CR127" s="770"/>
      <c r="CS127" s="770"/>
      <c r="CT127" s="770"/>
      <c r="CU127" s="770"/>
      <c r="CV127" s="770"/>
      <c r="CW127" s="770"/>
      <c r="CX127" s="770"/>
      <c r="CY127" s="770"/>
      <c r="CZ127" s="770"/>
      <c r="DA127" s="770"/>
      <c r="DB127" s="770"/>
      <c r="DC127" s="770"/>
      <c r="DD127" s="770"/>
      <c r="DE127" s="770"/>
      <c r="DF127" s="771"/>
      <c r="DG127" s="836" t="s">
        <v>123</v>
      </c>
      <c r="DH127" s="837"/>
      <c r="DI127" s="837"/>
      <c r="DJ127" s="837"/>
      <c r="DK127" s="837"/>
      <c r="DL127" s="837" t="s">
        <v>438</v>
      </c>
      <c r="DM127" s="837"/>
      <c r="DN127" s="837"/>
      <c r="DO127" s="837"/>
      <c r="DP127" s="837"/>
      <c r="DQ127" s="837" t="s">
        <v>123</v>
      </c>
      <c r="DR127" s="837"/>
      <c r="DS127" s="837"/>
      <c r="DT127" s="837"/>
      <c r="DU127" s="837"/>
      <c r="DV127" s="814" t="s">
        <v>438</v>
      </c>
      <c r="DW127" s="814"/>
      <c r="DX127" s="814"/>
      <c r="DY127" s="814"/>
      <c r="DZ127" s="815"/>
    </row>
    <row r="128" spans="1:130" s="226" customFormat="1" ht="26.25" customHeight="1" thickBot="1" x14ac:dyDescent="0.2">
      <c r="A128" s="816" t="s">
        <v>483</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484</v>
      </c>
      <c r="X128" s="818"/>
      <c r="Y128" s="818"/>
      <c r="Z128" s="819"/>
      <c r="AA128" s="820">
        <v>2178671</v>
      </c>
      <c r="AB128" s="821"/>
      <c r="AC128" s="821"/>
      <c r="AD128" s="821"/>
      <c r="AE128" s="822"/>
      <c r="AF128" s="823">
        <v>1777391</v>
      </c>
      <c r="AG128" s="821"/>
      <c r="AH128" s="821"/>
      <c r="AI128" s="821"/>
      <c r="AJ128" s="822"/>
      <c r="AK128" s="823">
        <v>2048366</v>
      </c>
      <c r="AL128" s="821"/>
      <c r="AM128" s="821"/>
      <c r="AN128" s="821"/>
      <c r="AO128" s="822"/>
      <c r="AP128" s="824"/>
      <c r="AQ128" s="825"/>
      <c r="AR128" s="825"/>
      <c r="AS128" s="825"/>
      <c r="AT128" s="826"/>
      <c r="AU128" s="262"/>
      <c r="AV128" s="262"/>
      <c r="AW128" s="262"/>
      <c r="AX128" s="827" t="s">
        <v>485</v>
      </c>
      <c r="AY128" s="828"/>
      <c r="AZ128" s="828"/>
      <c r="BA128" s="828"/>
      <c r="BB128" s="828"/>
      <c r="BC128" s="828"/>
      <c r="BD128" s="828"/>
      <c r="BE128" s="829"/>
      <c r="BF128" s="806" t="s">
        <v>123</v>
      </c>
      <c r="BG128" s="807"/>
      <c r="BH128" s="807"/>
      <c r="BI128" s="807"/>
      <c r="BJ128" s="807"/>
      <c r="BK128" s="807"/>
      <c r="BL128" s="830"/>
      <c r="BM128" s="806">
        <v>11.79</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486</v>
      </c>
      <c r="CQ128" s="748"/>
      <c r="CR128" s="748"/>
      <c r="CS128" s="748"/>
      <c r="CT128" s="748"/>
      <c r="CU128" s="748"/>
      <c r="CV128" s="748"/>
      <c r="CW128" s="748"/>
      <c r="CX128" s="748"/>
      <c r="CY128" s="748"/>
      <c r="CZ128" s="748"/>
      <c r="DA128" s="748"/>
      <c r="DB128" s="748"/>
      <c r="DC128" s="748"/>
      <c r="DD128" s="748"/>
      <c r="DE128" s="748"/>
      <c r="DF128" s="749"/>
      <c r="DG128" s="810">
        <v>191454</v>
      </c>
      <c r="DH128" s="811"/>
      <c r="DI128" s="811"/>
      <c r="DJ128" s="811"/>
      <c r="DK128" s="811"/>
      <c r="DL128" s="811">
        <v>178013</v>
      </c>
      <c r="DM128" s="811"/>
      <c r="DN128" s="811"/>
      <c r="DO128" s="811"/>
      <c r="DP128" s="811"/>
      <c r="DQ128" s="811">
        <v>157367</v>
      </c>
      <c r="DR128" s="811"/>
      <c r="DS128" s="811"/>
      <c r="DT128" s="811"/>
      <c r="DU128" s="811"/>
      <c r="DV128" s="812">
        <v>0.6</v>
      </c>
      <c r="DW128" s="812"/>
      <c r="DX128" s="812"/>
      <c r="DY128" s="812"/>
      <c r="DZ128" s="813"/>
    </row>
    <row r="129" spans="1:131" s="226" customFormat="1" ht="26.25" customHeight="1" x14ac:dyDescent="0.15">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487</v>
      </c>
      <c r="X129" s="797"/>
      <c r="Y129" s="797"/>
      <c r="Z129" s="798"/>
      <c r="AA129" s="799">
        <v>29815576</v>
      </c>
      <c r="AB129" s="800"/>
      <c r="AC129" s="800"/>
      <c r="AD129" s="800"/>
      <c r="AE129" s="801"/>
      <c r="AF129" s="802">
        <v>30059742</v>
      </c>
      <c r="AG129" s="800"/>
      <c r="AH129" s="800"/>
      <c r="AI129" s="800"/>
      <c r="AJ129" s="801"/>
      <c r="AK129" s="802">
        <v>30410383</v>
      </c>
      <c r="AL129" s="800"/>
      <c r="AM129" s="800"/>
      <c r="AN129" s="800"/>
      <c r="AO129" s="801"/>
      <c r="AP129" s="803"/>
      <c r="AQ129" s="804"/>
      <c r="AR129" s="804"/>
      <c r="AS129" s="804"/>
      <c r="AT129" s="805"/>
      <c r="AU129" s="264"/>
      <c r="AV129" s="264"/>
      <c r="AW129" s="264"/>
      <c r="AX129" s="769" t="s">
        <v>488</v>
      </c>
      <c r="AY129" s="770"/>
      <c r="AZ129" s="770"/>
      <c r="BA129" s="770"/>
      <c r="BB129" s="770"/>
      <c r="BC129" s="770"/>
      <c r="BD129" s="770"/>
      <c r="BE129" s="771"/>
      <c r="BF129" s="789" t="s">
        <v>123</v>
      </c>
      <c r="BG129" s="790"/>
      <c r="BH129" s="790"/>
      <c r="BI129" s="790"/>
      <c r="BJ129" s="790"/>
      <c r="BK129" s="790"/>
      <c r="BL129" s="791"/>
      <c r="BM129" s="789">
        <v>16.79</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489</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490</v>
      </c>
      <c r="X130" s="797"/>
      <c r="Y130" s="797"/>
      <c r="Z130" s="798"/>
      <c r="AA130" s="799">
        <v>3638378</v>
      </c>
      <c r="AB130" s="800"/>
      <c r="AC130" s="800"/>
      <c r="AD130" s="800"/>
      <c r="AE130" s="801"/>
      <c r="AF130" s="802">
        <v>3694892</v>
      </c>
      <c r="AG130" s="800"/>
      <c r="AH130" s="800"/>
      <c r="AI130" s="800"/>
      <c r="AJ130" s="801"/>
      <c r="AK130" s="802">
        <v>3730116</v>
      </c>
      <c r="AL130" s="800"/>
      <c r="AM130" s="800"/>
      <c r="AN130" s="800"/>
      <c r="AO130" s="801"/>
      <c r="AP130" s="803"/>
      <c r="AQ130" s="804"/>
      <c r="AR130" s="804"/>
      <c r="AS130" s="804"/>
      <c r="AT130" s="805"/>
      <c r="AU130" s="264"/>
      <c r="AV130" s="264"/>
      <c r="AW130" s="264"/>
      <c r="AX130" s="769" t="s">
        <v>491</v>
      </c>
      <c r="AY130" s="770"/>
      <c r="AZ130" s="770"/>
      <c r="BA130" s="770"/>
      <c r="BB130" s="770"/>
      <c r="BC130" s="770"/>
      <c r="BD130" s="770"/>
      <c r="BE130" s="771"/>
      <c r="BF130" s="772">
        <v>11.4</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492</v>
      </c>
      <c r="X131" s="780"/>
      <c r="Y131" s="780"/>
      <c r="Z131" s="781"/>
      <c r="AA131" s="782">
        <v>26177198</v>
      </c>
      <c r="AB131" s="783"/>
      <c r="AC131" s="783"/>
      <c r="AD131" s="783"/>
      <c r="AE131" s="784"/>
      <c r="AF131" s="785">
        <v>26364850</v>
      </c>
      <c r="AG131" s="783"/>
      <c r="AH131" s="783"/>
      <c r="AI131" s="783"/>
      <c r="AJ131" s="784"/>
      <c r="AK131" s="785">
        <v>26680267</v>
      </c>
      <c r="AL131" s="783"/>
      <c r="AM131" s="783"/>
      <c r="AN131" s="783"/>
      <c r="AO131" s="784"/>
      <c r="AP131" s="786"/>
      <c r="AQ131" s="787"/>
      <c r="AR131" s="787"/>
      <c r="AS131" s="787"/>
      <c r="AT131" s="788"/>
      <c r="AU131" s="264"/>
      <c r="AV131" s="264"/>
      <c r="AW131" s="264"/>
      <c r="AX131" s="747" t="s">
        <v>493</v>
      </c>
      <c r="AY131" s="748"/>
      <c r="AZ131" s="748"/>
      <c r="BA131" s="748"/>
      <c r="BB131" s="748"/>
      <c r="BC131" s="748"/>
      <c r="BD131" s="748"/>
      <c r="BE131" s="749"/>
      <c r="BF131" s="750">
        <v>106.3</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494</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495</v>
      </c>
      <c r="W132" s="760"/>
      <c r="X132" s="760"/>
      <c r="Y132" s="760"/>
      <c r="Z132" s="761"/>
      <c r="AA132" s="762">
        <v>12.48836869</v>
      </c>
      <c r="AB132" s="763"/>
      <c r="AC132" s="763"/>
      <c r="AD132" s="763"/>
      <c r="AE132" s="764"/>
      <c r="AF132" s="765">
        <v>11.736698669999999</v>
      </c>
      <c r="AG132" s="763"/>
      <c r="AH132" s="763"/>
      <c r="AI132" s="763"/>
      <c r="AJ132" s="764"/>
      <c r="AK132" s="765">
        <v>10.20897954</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496</v>
      </c>
      <c r="W133" s="739"/>
      <c r="X133" s="739"/>
      <c r="Y133" s="739"/>
      <c r="Z133" s="740"/>
      <c r="AA133" s="741">
        <v>12.2</v>
      </c>
      <c r="AB133" s="742"/>
      <c r="AC133" s="742"/>
      <c r="AD133" s="742"/>
      <c r="AE133" s="743"/>
      <c r="AF133" s="741">
        <v>11.8</v>
      </c>
      <c r="AG133" s="742"/>
      <c r="AH133" s="742"/>
      <c r="AI133" s="742"/>
      <c r="AJ133" s="743"/>
      <c r="AK133" s="741">
        <v>11.4</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MOBIGtGXkI6PaANoXrJDr19lCb4BwEV4gNk6UiwHZmoW0cOkxXAbGavOddTgrZl7ihzGylobBQu3eXla3nqvXA==" saltValue="QE1F6eFp1PH4M70QF6MSP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DQ110"/>
  <sheetViews>
    <sheetView showGridLines="0" view="pageBreakPreview" zoomScale="70" zoomScaleNormal="85" zoomScaleSheetLayoutView="70" workbookViewId="0">
      <selection activeCell="AF71" sqref="AF71:AJ71"/>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pzpRhFiv7t4CsduTrmOhrUTn6OuGiKBIoG3xWZUeXSEKlPZlBBn5AIZWvAeuJk1dWghWOmmVm7ZrJwZE6v0+A==" saltValue="xlr8l0xeYjGPw+PUtgtC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4AO+uEf4kdKt0JlLxsx55Qhpj9USYQpwtkZt+A6sYg2LcEnLsey9BB03WM/6+Zi3xGVZQDV7kT0/Lx6AlBmuoQ==" saltValue="l1q6/XFQXr3+ofD1+rvj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K15" sqref="AK15:AN15"/>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3" t="s">
        <v>500</v>
      </c>
      <c r="AP7" s="283"/>
      <c r="AQ7" s="284" t="s">
        <v>501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4"/>
      <c r="AP8" s="289" t="s">
        <v>502</v>
      </c>
      <c r="AQ8" s="290" t="s">
        <v>503</v>
      </c>
      <c r="AR8" s="291" t="s">
        <v>504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7" t="s">
        <v>505</v>
      </c>
      <c r="AL9" s="1168"/>
      <c r="AM9" s="1168"/>
      <c r="AN9" s="1169"/>
      <c r="AO9" s="292">
        <v>9923916</v>
      </c>
      <c r="AP9" s="292">
        <v>62464</v>
      </c>
      <c r="AQ9" s="293">
        <v>56117</v>
      </c>
      <c r="AR9" s="294">
        <v>11.3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7" t="s">
        <v>506</v>
      </c>
      <c r="AL10" s="1168"/>
      <c r="AM10" s="1168"/>
      <c r="AN10" s="1169"/>
      <c r="AO10" s="295">
        <v>726392</v>
      </c>
      <c r="AP10" s="295">
        <v>4572</v>
      </c>
      <c r="AQ10" s="296">
        <v>3759</v>
      </c>
      <c r="AR10" s="297">
        <v>21.6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7" t="s">
        <v>507</v>
      </c>
      <c r="AL11" s="1168"/>
      <c r="AM11" s="1168"/>
      <c r="AN11" s="1169"/>
      <c r="AO11" s="295">
        <v>125517</v>
      </c>
      <c r="AP11" s="295">
        <v>790</v>
      </c>
      <c r="AQ11" s="296">
        <v>1477</v>
      </c>
      <c r="AR11" s="297">
        <v>-46.5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7" t="s">
        <v>508</v>
      </c>
      <c r="AL12" s="1168"/>
      <c r="AM12" s="1168"/>
      <c r="AN12" s="1169"/>
      <c r="AO12" s="295">
        <v>228608</v>
      </c>
      <c r="AP12" s="295">
        <v>1439</v>
      </c>
      <c r="AQ12" s="296">
        <v>889</v>
      </c>
      <c r="AR12" s="297">
        <v>61.9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7" t="s">
        <v>509</v>
      </c>
      <c r="AL13" s="1168"/>
      <c r="AM13" s="1168"/>
      <c r="AN13" s="1169"/>
      <c r="AO13" s="295" t="s">
        <v>510</v>
      </c>
      <c r="AP13" s="295" t="s">
        <v>510</v>
      </c>
      <c r="AQ13" s="296">
        <v>18</v>
      </c>
      <c r="AR13" s="297" t="s">
        <v>510</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7" t="s">
        <v>511</v>
      </c>
      <c r="AL14" s="1168"/>
      <c r="AM14" s="1168"/>
      <c r="AN14" s="1169"/>
      <c r="AO14" s="295">
        <v>294145</v>
      </c>
      <c r="AP14" s="295">
        <v>1851</v>
      </c>
      <c r="AQ14" s="296">
        <v>2517</v>
      </c>
      <c r="AR14" s="297">
        <v>-26.5</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7" t="s">
        <v>512</v>
      </c>
      <c r="AL15" s="1168"/>
      <c r="AM15" s="1168"/>
      <c r="AN15" s="1169"/>
      <c r="AO15" s="295">
        <v>159242</v>
      </c>
      <c r="AP15" s="295">
        <v>1002</v>
      </c>
      <c r="AQ15" s="296">
        <v>1398</v>
      </c>
      <c r="AR15" s="297">
        <v>-28.3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0" t="s">
        <v>513</v>
      </c>
      <c r="AL16" s="1171"/>
      <c r="AM16" s="1171"/>
      <c r="AN16" s="1172"/>
      <c r="AO16" s="295">
        <v>-790533</v>
      </c>
      <c r="AP16" s="295">
        <v>-4976</v>
      </c>
      <c r="AQ16" s="296">
        <v>-4107</v>
      </c>
      <c r="AR16" s="297">
        <v>21.2</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0" t="s">
        <v>181</v>
      </c>
      <c r="AL17" s="1171"/>
      <c r="AM17" s="1171"/>
      <c r="AN17" s="1172"/>
      <c r="AO17" s="295">
        <v>10667287</v>
      </c>
      <c r="AP17" s="295">
        <v>67143</v>
      </c>
      <c r="AQ17" s="296">
        <v>62068</v>
      </c>
      <c r="AR17" s="297">
        <v>8.1999999999999993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4" t="s">
        <v>518</v>
      </c>
      <c r="AL21" s="1165"/>
      <c r="AM21" s="1165"/>
      <c r="AN21" s="1166"/>
      <c r="AO21" s="307">
        <v>5.86</v>
      </c>
      <c r="AP21" s="308">
        <v>6.06</v>
      </c>
      <c r="AQ21" s="309">
        <v>-0.2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4" t="s">
        <v>519</v>
      </c>
      <c r="AL22" s="1165"/>
      <c r="AM22" s="1165"/>
      <c r="AN22" s="1166"/>
      <c r="AO22" s="312">
        <v>100.8</v>
      </c>
      <c r="AP22" s="313">
        <v>100.6</v>
      </c>
      <c r="AQ22" s="314">
        <v>0.2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521</v>
      </c>
      <c r="AO27" s="273"/>
      <c r="AP27" s="273"/>
      <c r="AQ27" s="273"/>
      <c r="AR27" s="273"/>
      <c r="AS27" s="273"/>
      <c r="AT27" s="273"/>
    </row>
    <row r="28" spans="1:46" ht="17.25" x14ac:dyDescent="0.1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3" t="s">
        <v>500</v>
      </c>
      <c r="AP30" s="283"/>
      <c r="AQ30" s="284" t="s">
        <v>501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4"/>
      <c r="AP31" s="289" t="s">
        <v>502</v>
      </c>
      <c r="AQ31" s="290" t="s">
        <v>503</v>
      </c>
      <c r="AR31" s="291" t="s">
        <v>504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5" t="s">
        <v>524</v>
      </c>
      <c r="AL32" s="1156"/>
      <c r="AM32" s="1156"/>
      <c r="AN32" s="1157"/>
      <c r="AO32" s="322">
        <v>5730387</v>
      </c>
      <c r="AP32" s="322">
        <v>36069</v>
      </c>
      <c r="AQ32" s="323">
        <v>26789</v>
      </c>
      <c r="AR32" s="324">
        <v>34.6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5" t="s">
        <v>525</v>
      </c>
      <c r="AL33" s="1156"/>
      <c r="AM33" s="1156"/>
      <c r="AN33" s="1157"/>
      <c r="AO33" s="322" t="s">
        <v>510</v>
      </c>
      <c r="AP33" s="322" t="s">
        <v>510</v>
      </c>
      <c r="AQ33" s="323">
        <v>12</v>
      </c>
      <c r="AR33" s="324" t="s">
        <v>510</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5" t="s">
        <v>526</v>
      </c>
      <c r="AL34" s="1156"/>
      <c r="AM34" s="1156"/>
      <c r="AN34" s="1157"/>
      <c r="AO34" s="322">
        <v>84497</v>
      </c>
      <c r="AP34" s="322">
        <v>532</v>
      </c>
      <c r="AQ34" s="323">
        <v>31</v>
      </c>
      <c r="AR34" s="324">
        <v>1616.1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5" t="s">
        <v>527</v>
      </c>
      <c r="AL35" s="1156"/>
      <c r="AM35" s="1156"/>
      <c r="AN35" s="1157"/>
      <c r="AO35" s="322">
        <v>776959</v>
      </c>
      <c r="AP35" s="322">
        <v>4890</v>
      </c>
      <c r="AQ35" s="323">
        <v>6601</v>
      </c>
      <c r="AR35" s="324">
        <v>-25.9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5" t="s">
        <v>528</v>
      </c>
      <c r="AL36" s="1156"/>
      <c r="AM36" s="1156"/>
      <c r="AN36" s="1157"/>
      <c r="AO36" s="322">
        <v>763812</v>
      </c>
      <c r="AP36" s="322">
        <v>4808</v>
      </c>
      <c r="AQ36" s="323">
        <v>691</v>
      </c>
      <c r="AR36" s="324">
        <v>595.79999999999995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5" t="s">
        <v>529</v>
      </c>
      <c r="AL37" s="1156"/>
      <c r="AM37" s="1156"/>
      <c r="AN37" s="1157"/>
      <c r="AO37" s="322">
        <v>1143526</v>
      </c>
      <c r="AP37" s="322">
        <v>7198</v>
      </c>
      <c r="AQ37" s="323">
        <v>1718</v>
      </c>
      <c r="AR37" s="324">
        <v>319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8" t="s">
        <v>530</v>
      </c>
      <c r="AL38" s="1159"/>
      <c r="AM38" s="1159"/>
      <c r="AN38" s="1160"/>
      <c r="AO38" s="325">
        <v>3084</v>
      </c>
      <c r="AP38" s="325">
        <v>19</v>
      </c>
      <c r="AQ38" s="326">
        <v>1</v>
      </c>
      <c r="AR38" s="314">
        <v>1800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8" t="s">
        <v>531</v>
      </c>
      <c r="AL39" s="1159"/>
      <c r="AM39" s="1159"/>
      <c r="AN39" s="1160"/>
      <c r="AO39" s="322">
        <v>-2048366</v>
      </c>
      <c r="AP39" s="322">
        <v>-12893</v>
      </c>
      <c r="AQ39" s="323">
        <v>-7529</v>
      </c>
      <c r="AR39" s="324">
        <v>71.2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5" t="s">
        <v>532</v>
      </c>
      <c r="AL40" s="1156"/>
      <c r="AM40" s="1156"/>
      <c r="AN40" s="1157"/>
      <c r="AO40" s="322">
        <v>-3730116</v>
      </c>
      <c r="AP40" s="322">
        <v>-23479</v>
      </c>
      <c r="AQ40" s="323">
        <v>-22018</v>
      </c>
      <c r="AR40" s="324">
        <v>6.6</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1" t="s">
        <v>294</v>
      </c>
      <c r="AL41" s="1162"/>
      <c r="AM41" s="1162"/>
      <c r="AN41" s="1163"/>
      <c r="AO41" s="322">
        <v>2723783</v>
      </c>
      <c r="AP41" s="322">
        <v>17144</v>
      </c>
      <c r="AQ41" s="323">
        <v>6294</v>
      </c>
      <c r="AR41" s="324">
        <v>172.4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8" t="s">
        <v>500</v>
      </c>
      <c r="AN49" s="1150" t="s">
        <v>536</v>
      </c>
      <c r="AO49" s="1151"/>
      <c r="AP49" s="1151"/>
      <c r="AQ49" s="1151"/>
      <c r="AR49" s="115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49"/>
      <c r="AN50" s="338" t="s">
        <v>537</v>
      </c>
      <c r="AO50" s="339" t="s">
        <v>538</v>
      </c>
      <c r="AP50" s="340" t="s">
        <v>539</v>
      </c>
      <c r="AQ50" s="341" t="s">
        <v>540</v>
      </c>
      <c r="AR50" s="342" t="s">
        <v>541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5519934</v>
      </c>
      <c r="AN51" s="344">
        <v>34302</v>
      </c>
      <c r="AO51" s="345">
        <v>26</v>
      </c>
      <c r="AP51" s="346">
        <v>29620</v>
      </c>
      <c r="AQ51" s="347">
        <v>5.3</v>
      </c>
      <c r="AR51" s="348">
        <v>20.7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2618102</v>
      </c>
      <c r="AN52" s="352">
        <v>16269</v>
      </c>
      <c r="AO52" s="353">
        <v>26.2</v>
      </c>
      <c r="AP52" s="354">
        <v>13304</v>
      </c>
      <c r="AQ52" s="355">
        <v>-9.6999999999999993</v>
      </c>
      <c r="AR52" s="356">
        <v>35.9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5094730</v>
      </c>
      <c r="AN53" s="344">
        <v>31708</v>
      </c>
      <c r="AO53" s="345">
        <v>-7.6</v>
      </c>
      <c r="AP53" s="346">
        <v>37711</v>
      </c>
      <c r="AQ53" s="347">
        <v>27.3</v>
      </c>
      <c r="AR53" s="348">
        <v>-34.9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2651605</v>
      </c>
      <c r="AN54" s="352">
        <v>16503</v>
      </c>
      <c r="AO54" s="353">
        <v>1.4</v>
      </c>
      <c r="AP54" s="354">
        <v>18037</v>
      </c>
      <c r="AQ54" s="355">
        <v>35.6</v>
      </c>
      <c r="AR54" s="356">
        <v>-34.200000000000003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6031341</v>
      </c>
      <c r="AN55" s="344">
        <v>37660</v>
      </c>
      <c r="AO55" s="345">
        <v>18.8</v>
      </c>
      <c r="AP55" s="346">
        <v>39951</v>
      </c>
      <c r="AQ55" s="347">
        <v>5.9</v>
      </c>
      <c r="AR55" s="348">
        <v>12.9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2986468</v>
      </c>
      <c r="AN56" s="352">
        <v>18647</v>
      </c>
      <c r="AO56" s="353">
        <v>13</v>
      </c>
      <c r="AP56" s="354">
        <v>22555</v>
      </c>
      <c r="AQ56" s="355">
        <v>25</v>
      </c>
      <c r="AR56" s="356">
        <v>-12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5697407</v>
      </c>
      <c r="AN57" s="344">
        <v>35683</v>
      </c>
      <c r="AO57" s="345">
        <v>-5.2</v>
      </c>
      <c r="AP57" s="346">
        <v>39893</v>
      </c>
      <c r="AQ57" s="347">
        <v>-0.1</v>
      </c>
      <c r="AR57" s="348">
        <v>-5.0999999999999996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3099783</v>
      </c>
      <c r="AN58" s="352">
        <v>19414</v>
      </c>
      <c r="AO58" s="353">
        <v>4.0999999999999996</v>
      </c>
      <c r="AP58" s="354">
        <v>26170</v>
      </c>
      <c r="AQ58" s="355">
        <v>16</v>
      </c>
      <c r="AR58" s="356">
        <v>-11.9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9946116</v>
      </c>
      <c r="AN59" s="344">
        <v>62604</v>
      </c>
      <c r="AO59" s="345">
        <v>75.400000000000006</v>
      </c>
      <c r="AP59" s="346">
        <v>41080</v>
      </c>
      <c r="AQ59" s="347">
        <v>3</v>
      </c>
      <c r="AR59" s="348">
        <v>72.400000000000006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5827531</v>
      </c>
      <c r="AN60" s="352">
        <v>36680</v>
      </c>
      <c r="AO60" s="353">
        <v>88.9</v>
      </c>
      <c r="AP60" s="354">
        <v>27265</v>
      </c>
      <c r="AQ60" s="355">
        <v>4.2</v>
      </c>
      <c r="AR60" s="356">
        <v>84.7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6457906</v>
      </c>
      <c r="AN61" s="359">
        <v>40391</v>
      </c>
      <c r="AO61" s="360">
        <v>21.5</v>
      </c>
      <c r="AP61" s="361">
        <v>37651</v>
      </c>
      <c r="AQ61" s="362">
        <v>8.3000000000000007</v>
      </c>
      <c r="AR61" s="348">
        <v>13.2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3436698</v>
      </c>
      <c r="AN62" s="352">
        <v>21503</v>
      </c>
      <c r="AO62" s="353">
        <v>26.7</v>
      </c>
      <c r="AP62" s="354">
        <v>21466</v>
      </c>
      <c r="AQ62" s="355">
        <v>14.2</v>
      </c>
      <c r="AR62" s="356">
        <v>12.5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iO4W4aaasTB0cwFgjlSXa4Ha4xAUFxVopvtinOQkqGni1lcQ9+TQuCGDQi30Go0wIvnSDhyVIfq6rg+Fo2etKw==" saltValue="VdhFnR2zRJbwx8Iaw5F5x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DU132"/>
  <sheetViews>
    <sheetView showGridLines="0" zoomScale="85" zoomScaleNormal="85" zoomScaleSheetLayoutView="55" workbookViewId="0">
      <selection activeCell="AK15" sqref="AK15:AN15"/>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R6Bu05llRs6zy2qHf3eFn0ovBSrmv/9ppZSKXGNOGcRtRY8TCSGHz4d46+PbEV1eb+Iel/PPBSFb/iJPkdXPA==" saltValue="n/ynfwL4fdCyPPwSPTSE4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EL132"/>
  <sheetViews>
    <sheetView showGridLines="0" zoomScaleNormal="100" zoomScaleSheetLayoutView="55" workbookViewId="0">
      <selection activeCell="AK15" sqref="AK15:AN15"/>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xOux1qMUl9OQbE+r67lmyMzDsH9n7+cNyWP+AGn5Rcc+E26hVLHur+zueM6XjWXfkReMOVgyLZbLiLH6aiRBg==" saltValue="2XBggSfwcHSvxyKUR293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theme="0"/>
    <pageSetUpPr fitToPage="1"/>
  </sheetPr>
  <dimension ref="B1:J53"/>
  <sheetViews>
    <sheetView showGridLines="0" zoomScale="55" zoomScaleNormal="55" zoomScaleSheetLayoutView="100" workbookViewId="0">
      <selection activeCell="AK15" sqref="AK15:AN1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73" t="s">
        <v>3</v>
      </c>
      <c r="D47" s="1173"/>
      <c r="E47" s="1174"/>
      <c r="F47" s="11">
        <v>2.87</v>
      </c>
      <c r="G47" s="12">
        <v>2.85</v>
      </c>
      <c r="H47" s="12">
        <v>2.8</v>
      </c>
      <c r="I47" s="12">
        <v>3.88</v>
      </c>
      <c r="J47" s="13">
        <v>3.95</v>
      </c>
    </row>
    <row r="48" spans="2:10" ht="57.75" customHeight="1" x14ac:dyDescent="0.15">
      <c r="B48" s="14"/>
      <c r="C48" s="1175" t="s">
        <v>4</v>
      </c>
      <c r="D48" s="1175"/>
      <c r="E48" s="1176"/>
      <c r="F48" s="15">
        <v>1.42</v>
      </c>
      <c r="G48" s="16">
        <v>1.49</v>
      </c>
      <c r="H48" s="16">
        <v>1.57</v>
      </c>
      <c r="I48" s="16">
        <v>1.04</v>
      </c>
      <c r="J48" s="17">
        <v>1.05</v>
      </c>
    </row>
    <row r="49" spans="2:10" ht="57.75" customHeight="1" thickBot="1" x14ac:dyDescent="0.2">
      <c r="B49" s="18"/>
      <c r="C49" s="1177" t="s">
        <v>5</v>
      </c>
      <c r="D49" s="1177"/>
      <c r="E49" s="1178"/>
      <c r="F49" s="19" t="s">
        <v>557</v>
      </c>
      <c r="G49" s="20">
        <v>7.0000000000000007E-2</v>
      </c>
      <c r="H49" s="20">
        <v>0.11</v>
      </c>
      <c r="I49" s="20" t="s">
        <v>558</v>
      </c>
      <c r="J49" s="21">
        <v>0.14000000000000001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AmYSS+4vntq9SjWYFC5q27qIpBjgVD2qpT1NRvxsdPszVDVBIJzrehf9lrOXDMNTO6A9qFciVDNY5Btshm0tw==" saltValue="kc7vXDmXdX7JXZPwbK5v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川西市</cp:lastModifiedBy>
  <cp:lastPrinted>2019-03-14T00:06:23Z</cp:lastPrinted>
  <dcterms:created xsi:type="dcterms:W3CDTF">2019-02-14T03:49:16Z</dcterms:created>
  <dcterms:modified xsi:type="dcterms:W3CDTF">2020-02-04T00:10:58Z</dcterms:modified>
  <cp:category/>
</cp:coreProperties>
</file>