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85\Desktop\【財政状況資料集】_284467_神河町_2016\報告\"/>
    </mc:Choice>
  </mc:AlternateContent>
  <bookViews>
    <workbookView xWindow="240" yWindow="60" windowWidth="14940" windowHeight="7875" firstSheet="11"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 sheetId="23" r:id="rId13"/>
    <sheet name="施設類型別ストック情報分析表① " sheetId="24" r:id="rId14"/>
    <sheet name="施設類型別ストック情報分析表② " sheetId="25" r:id="rId15"/>
    <sheet name="データシート" sheetId="8" state="hidden" r:id="rId16"/>
  </sheets>
  <calcPr calcId="152511" concurrentManualCount="2"/>
</workbook>
</file>

<file path=xl/calcChain.xml><?xml version="1.0" encoding="utf-8"?>
<calcChain xmlns="http://schemas.openxmlformats.org/spreadsheetml/2006/main">
  <c r="CR102" i="11" l="1"/>
  <c r="AU88" i="11"/>
  <c r="AP88" i="11"/>
  <c r="AF88" i="11"/>
  <c r="AU63" i="11"/>
  <c r="AP63" i="11"/>
  <c r="AK33" i="11"/>
  <c r="AK32" i="11"/>
  <c r="V32" i="11"/>
  <c r="Q32" i="11"/>
  <c r="AP23" i="11"/>
  <c r="AA23" i="11"/>
  <c r="V23" i="11"/>
  <c r="Q23" i="11"/>
  <c r="BG35" i="9" l="1"/>
  <c r="BG34"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O37" i="9"/>
  <c r="BE37" i="9"/>
  <c r="AM37" i="9"/>
  <c r="U37" i="9"/>
  <c r="BE36" i="9"/>
  <c r="CO34" i="9"/>
  <c r="CO35" i="9" s="1"/>
  <c r="CO36" i="9" s="1"/>
  <c r="BW34" i="9"/>
  <c r="BW35" i="9" s="1"/>
  <c r="BW36" i="9" s="1"/>
  <c r="BW37" i="9" s="1"/>
  <c r="BW38" i="9" s="1"/>
  <c r="BW39" i="9" s="1"/>
  <c r="BW40" i="9" s="1"/>
  <c r="BW41" i="9" s="1"/>
  <c r="C34" i="9"/>
  <c r="C35" i="9" l="1"/>
  <c r="C36" i="9" s="1"/>
  <c r="C37" i="9" s="1"/>
  <c r="C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AM35" i="9" s="1"/>
  <c r="AM36" i="9" s="1"/>
  <c r="BE34" i="9"/>
  <c r="BE35" i="9" s="1"/>
</calcChain>
</file>

<file path=xl/sharedStrings.xml><?xml version="1.0" encoding="utf-8"?>
<sst xmlns="http://schemas.openxmlformats.org/spreadsheetml/2006/main" count="1073" uniqueCount="564">
  <si>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</si>
  <si>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</si>
  <si>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</si>
  <si>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</si>
  <si>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</si>
  <si>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</si>
  <si>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</si>
  <si>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</si>
  <si>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</si>
  <si>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</si>
  <si>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</si>
  <si>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</si>
  <si>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</si>
  <si>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</si>
  <si>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</si>
  <si>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</si>
  <si>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</si>
  <si>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</si>
  <si>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</si>
  <si>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</si>
  <si>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</si>
  <si>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</si>
  <si>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</si>
  <si>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</si>
  <si>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</si>
  <si>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</si>
  <si>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</si>
  <si>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</si>
  <si>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</si>
  <si>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</si>
  <si>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</si>
  <si>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</si>
  <si>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</si>
  <si>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</si>
  <si>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</si>
  <si>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</si>
  <si>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</si>
  <si>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</si>
  <si>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</si>
  <si>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</si>
  <si>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</si>
  <si>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</si>
  <si>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</si>
  <si>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</si>
  <si>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</si>
  <si>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</si>
  <si>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</si>
  <si>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</si>
  <si>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</si>
  <si>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</si>
  <si>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</si>
  <si>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</si>
  <si>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</si>
  <si>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</si>
  <si>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</si>
  <si>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</si>
  <si>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</si>
  <si>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</si>
  <si>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</si>
  <si>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</si>
  <si>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</si>
  <si>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</si>
  <si>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</si>
  <si>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</si>
  <si>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</si>
  <si>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</si>
  <si>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</si>
  <si>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</si>
  <si>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</si>
  <si>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</si>
  <si>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</si>
  <si>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</si>
  <si>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</si>
  <si>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</si>
  <si>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</si>
  <si>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</si>
  <si>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</si>
  <si>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</si>
  <si>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</si>
  <si>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</si>
  <si>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</si>
  <si>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</si>
  <si>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神河町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</si>
  <si>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</si>
  <si>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</si>
  <si>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</si>
  <si>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</si>
  <si>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</si>
  <si>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</si>
  <si>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</si>
  <si>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</si>
  <si>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</si>
  <si>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</si>
  <si>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</si>
  <si>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</si>
  <si>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</si>
  <si>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</si>
  <si>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</si>
  <si>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</si>
  <si>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</si>
  <si>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</si>
  <si>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</si>
  <si>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</si>
  <si>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</si>
  <si>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</si>
  <si>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</si>
  <si>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</si>
  <si>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</si>
  <si>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</si>
  <si>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</si>
  <si>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</si>
  <si>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</si>
  <si>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</si>
  <si>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</si>
  <si>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</si>
  <si>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</si>
  <si>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</si>
  <si>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</si>
  <si>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</si>
  <si>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</si>
  <si>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</si>
  <si>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</si>
  <si>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</si>
  <si>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</si>
  <si>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</si>
  <si>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</si>
  <si>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</si>
  <si>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</si>
  <si>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</si>
  <si>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</si>
  <si>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</si>
  <si>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</si>
  <si>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</si>
  <si>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</si>
  <si>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</si>
  <si>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</si>
  <si>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</si>
  <si>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</si>
  <si>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</si>
  <si>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</si>
  <si>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</si>
  <si>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</si>
  <si>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</si>
  <si>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</si>
  <si>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</si>
  <si>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</si>
  <si>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</si>
  <si>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</si>
  <si>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</si>
  <si>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</si>
  <si>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</si>
  <si>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</si>
  <si>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</si>
  <si>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</si>
  <si>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</si>
  <si>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</si>
  <si>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</si>
  <si>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</si>
  <si>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</si>
  <si>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</si>
  <si>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</si>
  <si>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</si>
  <si>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</si>
  <si>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</si>
  <si>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</si>
  <si>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</si>
  <si>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</si>
  <si>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</si>
  <si>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</si>
  <si>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</si>
  <si>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</si>
  <si>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</si>
  <si>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</si>
  <si>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</si>
  <si>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</si>
  <si>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</si>
  <si>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</si>
  <si>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</si>
  <si>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</si>
  <si>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</si>
  <si>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</si>
  <si>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</si>
  <si>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</si>
  <si>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</si>
  <si>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</si>
  <si>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</si>
  <si>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</si>
  <si>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</si>
  <si>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</si>
  <si>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</si>
  <si>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</si>
  <si>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</si>
  <si>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</si>
  <si>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</si>
  <si>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</si>
  <si>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</si>
  <si>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兵庫県神河町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</si>
  <si>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</si>
  <si>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</si>
  <si>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</si>
  <si>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</si>
  <si>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</si>
  <si>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</si>
  <si>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</si>
  <si>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</si>
  <si>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</si>
  <si>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</si>
  <si>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</si>
  <si>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</si>
  <si>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</si>
  <si>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</si>
  <si>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</si>
  <si>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</si>
  <si>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</si>
  <si>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</si>
  <si>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</si>
  <si>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</si>
  <si>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</si>
  <si>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</si>
  <si>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</si>
  <si>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</si>
  <si>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</si>
  <si>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</si>
  <si>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</si>
  <si>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</si>
  <si>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</si>
  <si>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</si>
  <si>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</si>
  <si>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</si>
  <si>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</si>
  <si>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</si>
  <si>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</si>
  <si>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</si>
  <si>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</si>
  <si>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</si>
  <si>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</si>
  <si>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</si>
  <si>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</si>
  <si>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</si>
  <si>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</si>
  <si>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</si>
  <si>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</si>
  <si>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</si>
  <si>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</si>
  <si>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</si>
  <si>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</si>
  <si>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</si>
  <si>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</si>
  <si>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</si>
  <si>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</si>
  <si>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</si>
  <si>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</si>
  <si>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</si>
  <si>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</si>
  <si>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</si>
  <si>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</si>
  <si>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</si>
  <si>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</si>
  <si>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</si>
  <si>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</si>
  <si>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</si>
  <si>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</si>
  <si>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</si>
  <si>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</si>
  <si>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</si>
  <si>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</si>
  <si>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</si>
  <si>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</si>
  <si>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</si>
  <si>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</si>
  <si>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</si>
  <si>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</si>
  <si>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</si>
  <si>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</si>
  <si>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</si>
  <si>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</si>
  <si>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</si>
  <si>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</si>
  <si>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</si>
  <si>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</si>
  <si>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</si>
  <si>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</si>
  <si>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</si>
  <si>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</si>
  <si>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</si>
  <si>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</si>
  <si>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</si>
  <si>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</si>
  <si>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</si>
  <si>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</si>
  <si>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</si>
  <si>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</si>
  <si>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</si>
  <si>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</si>
  <si>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</si>
  <si>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</si>
  <si>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</si>
  <si>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</si>
  <si>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</si>
  <si>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</si>
  <si>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</si>
  <si>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</si>
  <si>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</si>
  <si>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</si>
  <si>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</si>
  <si>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</si>
  <si>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</si>
  <si>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</si>
  <si>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</si>
  <si>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</si>
  <si>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</si>
  <si>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</si>
  <si>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</si>
  <si>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</si>
  <si>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</si>
  <si>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</si>
  <si>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</si>
  <si>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</si>
  <si>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</si>
  <si>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</si>
  <si>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その他</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</si>
  <si>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</si>
  <si>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</si>
  <si>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</si>
  <si>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</si>
  <si>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</si>
  <si>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</si>
  <si>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</si>
  <si>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</si>
  <si>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</si>
  <si>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</si>
  <si>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</si>
  <si>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</si>
  <si>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</si>
  <si>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</si>
  <si>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</si>
  <si>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</si>
  <si>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</si>
  <si>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</si>
  <si>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</si>
  <si>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</si>
  <si>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</si>
  <si>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</si>
  <si>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</si>
  <si>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兵庫県神河町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</si>
  <si>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</si>
  <si>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</si>
  <si>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</si>
  <si>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</si>
  <si>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</si>
  <si>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</si>
  <si>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</si>
  <si>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</si>
  <si>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</si>
  <si>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</si>
  <si>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</si>
  <si>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</si>
  <si>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</si>
  <si>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</si>
  <si>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</si>
  <si>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</si>
  <si>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</si>
  <si>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</si>
  <si>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</si>
  <si>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</si>
  <si>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介護療育支援事業特別会計</t>
    <phoneticPr fontId="5"/>
  </si>
  <si>
    <t>産業廃棄物処理事業特別会計</t>
    <phoneticPr fontId="5"/>
  </si>
  <si>
    <t>寺前地区振興基金特別会計</t>
    <phoneticPr fontId="5"/>
  </si>
  <si>
    <t>長谷地区振興基金特別会計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</si>
  <si>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</si>
  <si>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</si>
  <si>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</si>
  <si>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</si>
  <si>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</si>
  <si>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</si>
  <si>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</si>
  <si>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</si>
  <si>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</si>
  <si>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</si>
  <si>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</si>
  <si>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</si>
  <si>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</si>
  <si>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</si>
  <si>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</si>
  <si>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</si>
  <si>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</si>
  <si>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</si>
  <si>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</si>
  <si>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公立神崎総合病院事業会計</t>
    <phoneticPr fontId="5"/>
  </si>
  <si>
    <t>老人訪問看護事業特別会計</t>
    <phoneticPr fontId="5"/>
  </si>
  <si>
    <t>法非適用企業</t>
    <phoneticPr fontId="5"/>
  </si>
  <si>
    <t>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</si>
  <si>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</si>
  <si>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</si>
  <si>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</si>
  <si>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</si>
  <si>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</si>
  <si>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</si>
  <si>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</si>
  <si>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</si>
  <si>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</si>
  <si>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</si>
  <si>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</si>
  <si>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</si>
  <si>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</si>
  <si>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</si>
  <si>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</si>
  <si>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</si>
  <si>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</si>
  <si>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</si>
  <si>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</si>
  <si>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</si>
  <si>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</si>
  <si>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</si>
  <si>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</si>
  <si>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</si>
  <si>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</si>
  <si>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</si>
  <si>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</si>
  <si>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</si>
  <si>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</si>
  <si>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</si>
  <si>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</si>
  <si>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</si>
  <si>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</si>
  <si>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</si>
  <si>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</si>
  <si>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</si>
  <si>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</si>
  <si>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</si>
  <si>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</si>
  <si>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</si>
  <si>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</si>
  <si>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</si>
  <si>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</si>
  <si>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</si>
  <si>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</si>
  <si>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</si>
  <si>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</si>
  <si>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</si>
  <si>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</si>
  <si>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</si>
  <si>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</si>
  <si>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</si>
  <si>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</si>
  <si>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</si>
  <si>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</si>
  <si>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</si>
  <si>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</si>
  <si>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</si>
  <si>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</si>
  <si>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</si>
  <si>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</si>
  <si>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</si>
  <si>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</si>
  <si>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</si>
  <si>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</si>
  <si>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</si>
  <si>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</si>
  <si>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</si>
  <si>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</si>
  <si>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</si>
  <si>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</si>
  <si>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</si>
  <si>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</si>
  <si>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</si>
  <si>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</si>
  <si>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</si>
  <si>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</si>
  <si>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</si>
  <si>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</si>
  <si>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</si>
  <si>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</si>
  <si>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</si>
  <si>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</si>
  <si>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</si>
  <si>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</si>
  <si>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</si>
  <si>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</si>
  <si>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</si>
  <si>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</si>
  <si>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</si>
  <si>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</si>
  <si>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</si>
  <si>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</si>
  <si>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</si>
  <si>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</si>
  <si>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</si>
  <si>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</si>
  <si>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</si>
  <si>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</si>
  <si>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</si>
  <si>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</si>
  <si>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</si>
  <si>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</si>
  <si>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</si>
  <si>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</si>
  <si>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</si>
  <si>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</si>
  <si>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</si>
  <si>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</si>
  <si>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</si>
  <si>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</si>
  <si>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</si>
  <si>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</si>
  <si>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</si>
  <si>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</si>
  <si>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</si>
  <si>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</si>
  <si>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</si>
  <si>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</si>
  <si>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</si>
  <si>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</si>
  <si>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</si>
  <si>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</si>
  <si>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</si>
  <si>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</si>
  <si>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</si>
  <si>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</si>
  <si>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</si>
  <si>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</si>
  <si>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</si>
  <si>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</si>
  <si>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</si>
  <si>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</si>
  <si>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</si>
  <si>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</si>
  <si>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下水道事業会計</t>
  </si>
  <si>
    <t>水道事業会計</t>
  </si>
  <si>
    <t>一般会計</t>
  </si>
  <si>
    <t>公立神崎総合病院事業会計</t>
  </si>
  <si>
    <t>土地開発事業特別会計</t>
  </si>
  <si>
    <t>国民健康保険事業特別会計</t>
  </si>
  <si>
    <t>老人訪問看護事業特別会計</t>
  </si>
  <si>
    <t>介護保険事業特別会計</t>
  </si>
  <si>
    <t>その他会計（赤字）</t>
  </si>
  <si>
    <t>その他会計（黒字）</t>
  </si>
  <si>
    <t>中播衛生施設事務組合</t>
    <rPh sb="0" eb="1">
      <t>ナカ</t>
    </rPh>
    <rPh sb="1" eb="2">
      <t>バン</t>
    </rPh>
    <rPh sb="2" eb="4">
      <t>エイセイ</t>
    </rPh>
    <rPh sb="4" eb="6">
      <t>シセツ</t>
    </rPh>
    <rPh sb="6" eb="8">
      <t>ジム</t>
    </rPh>
    <rPh sb="8" eb="10">
      <t>クミアイ</t>
    </rPh>
    <phoneticPr fontId="30"/>
  </si>
  <si>
    <t>中播北部行政事務組合</t>
    <rPh sb="0" eb="1">
      <t>ナカ</t>
    </rPh>
    <rPh sb="1" eb="2">
      <t>バン</t>
    </rPh>
    <rPh sb="2" eb="4">
      <t>ホクブ</t>
    </rPh>
    <rPh sb="4" eb="6">
      <t>ギョウセイ</t>
    </rPh>
    <rPh sb="6" eb="8">
      <t>ジム</t>
    </rPh>
    <rPh sb="8" eb="10">
      <t>クミアイ</t>
    </rPh>
    <phoneticPr fontId="30"/>
  </si>
  <si>
    <t>中播農業共済事務組合</t>
    <rPh sb="0" eb="1">
      <t>ナカ</t>
    </rPh>
    <rPh sb="1" eb="2">
      <t>バン</t>
    </rPh>
    <rPh sb="2" eb="4">
      <t>ノウギョウ</t>
    </rPh>
    <rPh sb="4" eb="6">
      <t>キョウサイ</t>
    </rPh>
    <rPh sb="6" eb="8">
      <t>ジム</t>
    </rPh>
    <rPh sb="8" eb="10">
      <t>クミアイ</t>
    </rPh>
    <phoneticPr fontId="30"/>
  </si>
  <si>
    <t>兵庫県市町村職員退職手当組合</t>
    <rPh sb="0" eb="3">
      <t>ヒョウゴケン</t>
    </rPh>
    <rPh sb="3" eb="6">
      <t>シチョウソン</t>
    </rPh>
    <rPh sb="6" eb="8">
      <t>ショクイン</t>
    </rPh>
    <rPh sb="8" eb="10">
      <t>タイショク</t>
    </rPh>
    <rPh sb="10" eb="12">
      <t>テアテ</t>
    </rPh>
    <rPh sb="12" eb="14">
      <t>クミアイ</t>
    </rPh>
    <phoneticPr fontId="30"/>
  </si>
  <si>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30"/>
  </si>
  <si>
    <t>兵庫県市町村交通災害共済組合</t>
    <rPh sb="0" eb="3">
      <t>ヒョウゴケン</t>
    </rPh>
    <rPh sb="3" eb="6">
      <t>シチョウソン</t>
    </rPh>
    <rPh sb="6" eb="8">
      <t>コウツウ</t>
    </rPh>
    <rPh sb="8" eb="10">
      <t>サイガイ</t>
    </rPh>
    <rPh sb="10" eb="12">
      <t>キョウサイ</t>
    </rPh>
    <rPh sb="12" eb="14">
      <t>クミアイ</t>
    </rPh>
    <phoneticPr fontId="30"/>
  </si>
  <si>
    <t>兵庫県後期高齢者医療広域連合（一般会計）</t>
    <rPh sb="0" eb="3">
      <t>ヒョウゴケン</t>
    </rPh>
    <rPh sb="3" eb="5">
      <t>コウキ</t>
    </rPh>
    <rPh sb="5" eb="7">
      <t>コウレイ</t>
    </rPh>
    <rPh sb="7" eb="8">
      <t>モノ</t>
    </rPh>
    <rPh sb="8" eb="10">
      <t>イリョウ</t>
    </rPh>
    <rPh sb="10" eb="12">
      <t>コウイキ</t>
    </rPh>
    <rPh sb="12" eb="14">
      <t>レンゴウ</t>
    </rPh>
    <rPh sb="15" eb="17">
      <t>イッパン</t>
    </rPh>
    <rPh sb="17" eb="19">
      <t>カイケイ</t>
    </rPh>
    <phoneticPr fontId="30"/>
  </si>
  <si>
    <t>兵庫県後期高齢者医療広域連合（特別会計）</t>
    <rPh sb="0" eb="3">
      <t>ヒョウゴケン</t>
    </rPh>
    <rPh sb="3" eb="5">
      <t>コウキ</t>
    </rPh>
    <rPh sb="5" eb="7">
      <t>コウレイ</t>
    </rPh>
    <rPh sb="7" eb="8">
      <t>モノ</t>
    </rPh>
    <rPh sb="8" eb="10">
      <t>イリョウ</t>
    </rPh>
    <rPh sb="10" eb="12">
      <t>コウイキ</t>
    </rPh>
    <rPh sb="12" eb="14">
      <t>レンゴウ</t>
    </rPh>
    <rPh sb="15" eb="17">
      <t>トクベツ</t>
    </rPh>
    <rPh sb="17" eb="19">
      <t>カイケイ</t>
    </rPh>
    <phoneticPr fontId="30"/>
  </si>
  <si>
    <t>-</t>
    <phoneticPr fontId="2"/>
  </si>
  <si>
    <t>㈱神崎ﾌｰﾄﾞ</t>
    <rPh sb="1" eb="3">
      <t>カンザキ</t>
    </rPh>
    <phoneticPr fontId="30"/>
  </si>
  <si>
    <t>㈱ｸﾞﾘｰﾝエコー笠形</t>
    <rPh sb="9" eb="10">
      <t>カサ</t>
    </rPh>
    <rPh sb="10" eb="11">
      <t>カタチ</t>
    </rPh>
    <phoneticPr fontId="30"/>
  </si>
  <si>
    <t>兵庫県土地開発公社</t>
    <rPh sb="0" eb="3">
      <t>ヒョウゴケン</t>
    </rPh>
    <rPh sb="3" eb="5">
      <t>トチ</t>
    </rPh>
    <rPh sb="5" eb="7">
      <t>カイハツ</t>
    </rPh>
    <rPh sb="7" eb="9">
      <t>コウシャ</t>
    </rPh>
    <phoneticPr fontId="30"/>
  </si>
  <si>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</si>
  <si>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</si>
  <si>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</si>
  <si>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</si>
  <si>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</si>
  <si>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</si>
  <si>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</si>
  <si>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</si>
  <si>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</si>
  <si>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</si>
  <si>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</si>
  <si>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</si>
  <si>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</si>
  <si>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これまで、合併時に作成した新町建設計画により施設整備を進めてきたことから、新規施設等が多く有形固定資産減価償却比率は低い傾向にあるが、合併特例債等の発行により将来負担比率は類似団体より高い値となっている。</t>
    <phoneticPr fontId="5"/>
  </si>
  <si>
    <t>　将来負担比率・実質公債費比率ともに減少傾向にあるが、類似団体と比較すると高い値となっている。
　今後は、合併特例債、過疎債等の償還金が増加することから、実質公債費比率・将来負担比率ともやや上昇する見込みとなっている。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</si>
</sst>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75972</c:v>
                </c:pt>
                <c:pt idx="4">
                  <c:v>79466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149223</c:v>
                </c:pt>
                <c:pt idx="1">
                  <c:v>44002</c:v>
                </c:pt>
                <c:pt idx="2">
                  <c:v>92715</c:v>
                </c:pt>
                <c:pt idx="3">
                  <c:v>96076</c:v>
                </c:pt>
                <c:pt idx="4">
                  <c:v>111182</c:v>
                </c:pt>
              </c:numCache>
            </c:numRef>
          </c:val>
          <c:smooth val="0"/>
        </c:ser>
        <c:dLbls>
          <c:showLegendKey val="0"/>
          <c:showVal val="0"/>
          <c:showCatName val="0"/>
          <c:showSerName val="0"/>
          <c:showPercent val="0"/>
          <c:showBubbleSize val="0"/>
        </c:dLbls>
        <c:marker val="1"/>
        <c:smooth val="0"/>
        <c:axId val="285232984"/>
        <c:axId val="285003992"/>
      </c:lineChart>
      <c:catAx>
        <c:axId val="285232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5003992"/>
        <c:crosses val="autoZero"/>
        <c:auto val="1"/>
        <c:lblAlgn val="ctr"/>
        <c:lblOffset val="100"/>
        <c:tickLblSkip val="1"/>
        <c:tickMarkSkip val="1"/>
        <c:noMultiLvlLbl val="0"/>
      </c:catAx>
      <c:valAx>
        <c:axId val="28500399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5232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3.4</c:v>
                </c:pt>
                <c:pt idx="1">
                  <c:v>2.91</c:v>
                </c:pt>
                <c:pt idx="2">
                  <c:v>3.19</c:v>
                </c:pt>
                <c:pt idx="3">
                  <c:v>3.57</c:v>
                </c:pt>
                <c:pt idx="4">
                  <c:v>4.3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22.42</c:v>
                </c:pt>
                <c:pt idx="1">
                  <c:v>32.1</c:v>
                </c:pt>
                <c:pt idx="2">
                  <c:v>36.299999999999997</c:v>
                </c:pt>
                <c:pt idx="3">
                  <c:v>37.340000000000003</c:v>
                </c:pt>
                <c:pt idx="4">
                  <c:v>37.93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11332984"/>
        <c:axId val="3127649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9.25</c:v>
                </c:pt>
                <c:pt idx="1">
                  <c:v>8.82</c:v>
                </c:pt>
                <c:pt idx="2">
                  <c:v>4.42</c:v>
                </c:pt>
                <c:pt idx="3">
                  <c:v>1.1599999999999999</c:v>
                </c:pt>
                <c:pt idx="4">
                  <c:v>0.19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11332984"/>
        <c:axId val="312764984"/>
      </c:lineChart>
      <c:catAx>
        <c:axId val="311332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12764984"/>
        <c:crosses val="autoZero"/>
        <c:auto val="1"/>
        <c:lblAlgn val="ctr"/>
        <c:lblOffset val="100"/>
        <c:tickLblSkip val="1"/>
        <c:tickMarkSkip val="1"/>
        <c:noMultiLvlLbl val="0"/>
      </c:catAx>
      <c:valAx>
        <c:axId val="312764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1332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0.24</c:v>
                </c:pt>
                <c:pt idx="2">
                  <c:v>#N/A</c:v>
                </c:pt>
                <c:pt idx="3">
                  <c:v>0.25</c:v>
                </c:pt>
                <c:pt idx="4">
                  <c:v>#N/A</c:v>
                </c:pt>
                <c:pt idx="5">
                  <c:v>0.26</c:v>
                </c:pt>
                <c:pt idx="6">
                  <c:v>#N/A</c:v>
                </c:pt>
                <c:pt idx="7">
                  <c:v>0.34</c:v>
                </c:pt>
                <c:pt idx="8">
                  <c:v>#N/A</c:v>
                </c:pt>
                <c:pt idx="9">
                  <c:v>0.25</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0.09</c:v>
                </c:pt>
                <c:pt idx="2">
                  <c:v>#N/A</c:v>
                </c:pt>
                <c:pt idx="3">
                  <c:v>0.12</c:v>
                </c:pt>
                <c:pt idx="4">
                  <c:v>#N/A</c:v>
                </c:pt>
                <c:pt idx="5">
                  <c:v>0.2</c:v>
                </c:pt>
                <c:pt idx="6">
                  <c:v>#N/A</c:v>
                </c:pt>
                <c:pt idx="7">
                  <c:v>0.15</c:v>
                </c:pt>
                <c:pt idx="8">
                  <c:v>#N/A</c:v>
                </c:pt>
                <c:pt idx="9">
                  <c:v>0.18</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老人訪問看護事業特別会計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0.31</c:v>
                </c:pt>
                <c:pt idx="2">
                  <c:v>#N/A</c:v>
                </c:pt>
                <c:pt idx="3">
                  <c:v>0.32</c:v>
                </c:pt>
                <c:pt idx="4">
                  <c:v>#N/A</c:v>
                </c:pt>
                <c:pt idx="5">
                  <c:v>0.18</c:v>
                </c:pt>
                <c:pt idx="6">
                  <c:v>#N/A</c:v>
                </c:pt>
                <c:pt idx="7">
                  <c:v>0.27</c:v>
                </c:pt>
                <c:pt idx="8">
                  <c:v>#N/A</c:v>
                </c:pt>
                <c:pt idx="9">
                  <c:v>0.39</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0.62</c:v>
                </c:pt>
                <c:pt idx="2">
                  <c:v>#N/A</c:v>
                </c:pt>
                <c:pt idx="3">
                  <c:v>0.63</c:v>
                </c:pt>
                <c:pt idx="4">
                  <c:v>#N/A</c:v>
                </c:pt>
                <c:pt idx="5">
                  <c:v>0.97</c:v>
                </c:pt>
                <c:pt idx="6">
                  <c:v>#N/A</c:v>
                </c:pt>
                <c:pt idx="7">
                  <c:v>0.54</c:v>
                </c:pt>
                <c:pt idx="8">
                  <c:v>#N/A</c:v>
                </c:pt>
                <c:pt idx="9">
                  <c:v>0.44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土地開発事業特別会計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2.75</c:v>
                </c:pt>
                <c:pt idx="2">
                  <c:v>#N/A</c:v>
                </c:pt>
                <c:pt idx="3">
                  <c:v>2.95</c:v>
                </c:pt>
                <c:pt idx="4">
                  <c:v>#N/A</c:v>
                </c:pt>
                <c:pt idx="5">
                  <c:v>2.3199999999999998</c:v>
                </c:pt>
                <c:pt idx="6">
                  <c:v>#N/A</c:v>
                </c:pt>
                <c:pt idx="7">
                  <c:v>1.85</c:v>
                </c:pt>
                <c:pt idx="8">
                  <c:v>#N/A</c:v>
                </c:pt>
                <c:pt idx="9">
                  <c:v>1.55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公立神崎総合病院事業会計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5.47</c:v>
                </c:pt>
                <c:pt idx="2">
                  <c:v>#N/A</c:v>
                </c:pt>
                <c:pt idx="3">
                  <c:v>6.32</c:v>
                </c:pt>
                <c:pt idx="4">
                  <c:v>#N/A</c:v>
                </c:pt>
                <c:pt idx="5">
                  <c:v>3.44</c:v>
                </c:pt>
                <c:pt idx="6">
                  <c:v>#N/A</c:v>
                </c:pt>
                <c:pt idx="7">
                  <c:v>2.83</c:v>
                </c:pt>
                <c:pt idx="8">
                  <c:v>#N/A</c:v>
                </c:pt>
                <c:pt idx="9">
                  <c:v>2.21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3.18</c:v>
                </c:pt>
                <c:pt idx="2">
                  <c:v>#N/A</c:v>
                </c:pt>
                <c:pt idx="3">
                  <c:v>2.67</c:v>
                </c:pt>
                <c:pt idx="4">
                  <c:v>#N/A</c:v>
                </c:pt>
                <c:pt idx="5">
                  <c:v>2.94</c:v>
                </c:pt>
                <c:pt idx="6">
                  <c:v>#N/A</c:v>
                </c:pt>
                <c:pt idx="7">
                  <c:v>3.24</c:v>
                </c:pt>
                <c:pt idx="8">
                  <c:v>#N/A</c:v>
                </c:pt>
                <c:pt idx="9">
                  <c:v>4.07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3.69</c:v>
                </c:pt>
                <c:pt idx="2">
                  <c:v>#N/A</c:v>
                </c:pt>
                <c:pt idx="3">
                  <c:v>3.83</c:v>
                </c:pt>
                <c:pt idx="4">
                  <c:v>#N/A</c:v>
                </c:pt>
                <c:pt idx="5">
                  <c:v>3.73</c:v>
                </c:pt>
                <c:pt idx="6">
                  <c:v>#N/A</c:v>
                </c:pt>
                <c:pt idx="7">
                  <c:v>4.1399999999999997</c:v>
                </c:pt>
                <c:pt idx="8">
                  <c:v>#N/A</c:v>
                </c:pt>
                <c:pt idx="9">
                  <c:v>4.78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3.84</c:v>
                </c:pt>
                <c:pt idx="2">
                  <c:v>#N/A</c:v>
                </c:pt>
                <c:pt idx="3">
                  <c:v>4.83</c:v>
                </c:pt>
                <c:pt idx="4">
                  <c:v>#N/A</c:v>
                </c:pt>
                <c:pt idx="5">
                  <c:v>5.08</c:v>
                </c:pt>
                <c:pt idx="6">
                  <c:v>#N/A</c:v>
                </c:pt>
                <c:pt idx="7">
                  <c:v>4.62</c:v>
                </c:pt>
                <c:pt idx="8">
                  <c:v>#N/A</c:v>
                </c:pt>
                <c:pt idx="9">
                  <c:v>6.61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16685152"/>
        <c:axId val="286031360"/>
      </c:barChart>
      <c:catAx>
        <c:axId val="316685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6031360"/>
        <c:crosses val="autoZero"/>
        <c:auto val="1"/>
        <c:lblAlgn val="ctr"/>
        <c:lblOffset val="100"/>
        <c:tickLblSkip val="1"/>
        <c:tickMarkSkip val="1"/>
        <c:noMultiLvlLbl val="0"/>
      </c:catAx>
      <c:valAx>
        <c:axId val="286031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6685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1212</c:v>
                </c:pt>
                <c:pt idx="5">
                  <c:v>1210</c:v>
                </c:pt>
                <c:pt idx="8">
                  <c:v>1220</c:v>
                </c:pt>
                <c:pt idx="11">
                  <c:v>1185</c:v>
                </c:pt>
                <c:pt idx="14">
                  <c:v>1158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138</c:v>
                </c:pt>
                <c:pt idx="3">
                  <c:v>141</c:v>
                </c:pt>
                <c:pt idx="6">
                  <c:v>149</c:v>
                </c:pt>
                <c:pt idx="9">
                  <c:v>149</c:v>
                </c:pt>
                <c:pt idx="12">
                  <c:v>148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618</c:v>
                </c:pt>
                <c:pt idx="3">
                  <c:v>601</c:v>
                </c:pt>
                <c:pt idx="6">
                  <c:v>594</c:v>
                </c:pt>
                <c:pt idx="9">
                  <c:v>599</c:v>
                </c:pt>
                <c:pt idx="12">
                  <c:v>595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1173</c:v>
                </c:pt>
                <c:pt idx="3">
                  <c:v>1144</c:v>
                </c:pt>
                <c:pt idx="6">
                  <c:v>1142</c:v>
                </c:pt>
                <c:pt idx="9">
                  <c:v>1079</c:v>
                </c:pt>
                <c:pt idx="12">
                  <c:v>1086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73850680"/>
        <c:axId val="173851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718</c:v>
                </c:pt>
                <c:pt idx="2">
                  <c:v>#N/A</c:v>
                </c:pt>
                <c:pt idx="3">
                  <c:v>#N/A</c:v>
                </c:pt>
                <c:pt idx="4">
                  <c:v>677</c:v>
                </c:pt>
                <c:pt idx="5">
                  <c:v>#N/A</c:v>
                </c:pt>
                <c:pt idx="6">
                  <c:v>#N/A</c:v>
                </c:pt>
                <c:pt idx="7">
                  <c:v>665</c:v>
                </c:pt>
                <c:pt idx="8">
                  <c:v>#N/A</c:v>
                </c:pt>
                <c:pt idx="9">
                  <c:v>#N/A</c:v>
                </c:pt>
                <c:pt idx="10">
                  <c:v>642</c:v>
                </c:pt>
                <c:pt idx="11">
                  <c:v>#N/A</c:v>
                </c:pt>
                <c:pt idx="12">
                  <c:v>#N/A</c:v>
                </c:pt>
                <c:pt idx="13">
                  <c:v>671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73850680"/>
        <c:axId val="173851072"/>
      </c:lineChart>
      <c:catAx>
        <c:axId val="173850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3851072"/>
        <c:crosses val="autoZero"/>
        <c:auto val="1"/>
        <c:lblAlgn val="ctr"/>
        <c:lblOffset val="100"/>
        <c:tickLblSkip val="1"/>
        <c:tickMarkSkip val="1"/>
        <c:noMultiLvlLbl val="0"/>
      </c:catAx>
      <c:valAx>
        <c:axId val="173851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3850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12470</c:v>
                </c:pt>
                <c:pt idx="5">
                  <c:v>12034</c:v>
                </c:pt>
                <c:pt idx="8">
                  <c:v>12084</c:v>
                </c:pt>
                <c:pt idx="11">
                  <c:v>12030</c:v>
                </c:pt>
                <c:pt idx="14">
                  <c:v>12041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485</c:v>
                </c:pt>
                <c:pt idx="5">
                  <c:v>417</c:v>
                </c:pt>
                <c:pt idx="8">
                  <c:v>420</c:v>
                </c:pt>
                <c:pt idx="11">
                  <c:v>480</c:v>
                </c:pt>
                <c:pt idx="14">
                  <c:v>484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2380</c:v>
                </c:pt>
                <c:pt idx="5">
                  <c:v>2893</c:v>
                </c:pt>
                <c:pt idx="8">
                  <c:v>3169</c:v>
                </c:pt>
                <c:pt idx="11">
                  <c:v>3290</c:v>
                </c:pt>
                <c:pt idx="14">
                  <c:v>3290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364</c:v>
                </c:pt>
                <c:pt idx="3">
                  <c:v>175</c:v>
                </c:pt>
                <c:pt idx="6">
                  <c:v>195</c:v>
                </c:pt>
                <c:pt idx="9">
                  <c:v>179</c:v>
                </c:pt>
                <c:pt idx="12">
                  <c:v>60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761</c:v>
                </c:pt>
                <c:pt idx="3">
                  <c:v>627</c:v>
                </c:pt>
                <c:pt idx="6">
                  <c:v>484</c:v>
                </c:pt>
                <c:pt idx="9">
                  <c:v>340</c:v>
                </c:pt>
                <c:pt idx="12">
                  <c:v>195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7312</c:v>
                </c:pt>
                <c:pt idx="3">
                  <c:v>6544</c:v>
                </c:pt>
                <c:pt idx="6">
                  <c:v>6401</c:v>
                </c:pt>
                <c:pt idx="9">
                  <c:v>5984</c:v>
                </c:pt>
                <c:pt idx="12">
                  <c:v>6012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158</c:v>
                </c:pt>
                <c:pt idx="3">
                  <c:v>117</c:v>
                </c:pt>
                <c:pt idx="6">
                  <c:v>86</c:v>
                </c:pt>
                <c:pt idx="9">
                  <c:v>56</c:v>
                </c:pt>
                <c:pt idx="12">
                  <c:v>70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10195</c:v>
                </c:pt>
                <c:pt idx="3">
                  <c:v>9834</c:v>
                </c:pt>
                <c:pt idx="6">
                  <c:v>10349</c:v>
                </c:pt>
                <c:pt idx="9">
                  <c:v>10746</c:v>
                </c:pt>
                <c:pt idx="12">
                  <c:v>10905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13650032"/>
        <c:axId val="313650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3454</c:v>
                </c:pt>
                <c:pt idx="2">
                  <c:v>#N/A</c:v>
                </c:pt>
                <c:pt idx="3">
                  <c:v>#N/A</c:v>
                </c:pt>
                <c:pt idx="4">
                  <c:v>1954</c:v>
                </c:pt>
                <c:pt idx="5">
                  <c:v>#N/A</c:v>
                </c:pt>
                <c:pt idx="6">
                  <c:v>#N/A</c:v>
                </c:pt>
                <c:pt idx="7">
                  <c:v>1842</c:v>
                </c:pt>
                <c:pt idx="8">
                  <c:v>#N/A</c:v>
                </c:pt>
                <c:pt idx="9">
                  <c:v>#N/A</c:v>
                </c:pt>
                <c:pt idx="10">
                  <c:v>1505</c:v>
                </c:pt>
                <c:pt idx="11">
                  <c:v>#N/A</c:v>
                </c:pt>
                <c:pt idx="12">
                  <c:v>#N/A</c:v>
                </c:pt>
                <c:pt idx="13">
                  <c:v>1426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13650032"/>
        <c:axId val="313650424"/>
      </c:lineChart>
      <c:catAx>
        <c:axId val="313650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13650424"/>
        <c:crosses val="autoZero"/>
        <c:auto val="1"/>
        <c:lblAlgn val="ctr"/>
        <c:lblOffset val="100"/>
        <c:tickLblSkip val="1"/>
        <c:tickMarkSkip val="1"/>
        <c:noMultiLvlLbl val="0"/>
      </c:catAx>
      <c:valAx>
        <c:axId val="313650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3650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{E16687E7-A687-462B-8DB4-4A99E6EC3A48}</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{7ABD174F-3843-4641-8684-82EF72DB8ADC}</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{D9EC6F68-9996-45C8-AFA0-9518F4D683F8}</c15:txfldGUID>
                      <c15:f>'公会計指標分析・財政指標組合せ分析表 '!$M$50</c15:f>
                      <c15:dlblFieldTableCache>
                        <c:ptCount val="1"/>
                        <c:pt idx="0">
                          <c:v>H26</c:v>
                        </c:pt>
                      </c15:dlblFieldTableCache>
                    </c15:dlblFTEntry>
                  </c15:dlblFieldTable>
                  <c15:showDataLabelsRange val="0"/>
                </c:ext>
              </c:extLst>
            </c:dLbl>
            <c:dLbl>
              <c:idx val="3"/>
              <c:layout/>
              <c:tx>
                <c:strRef>
                  <c:f>'公会計指標分析・財政指標組合せ分析表 '!$N$50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{0251C63A-EC3E-4ED4-84CA-5F807AF8647E}</c15:txfldGUID>
                      <c15:f>'公会計指標分析・財政指標組合せ分析表 '!$N$50</c15:f>
                      <c15:dlblFieldTableCache>
                        <c:ptCount val="1"/>
                        <c:pt idx="0">
                          <c:v>H27</c:v>
                        </c:pt>
                      </c15:dlblFieldTableCache>
                    </c15:dlblFTEntry>
                  </c15:dlblFieldTable>
                  <c15:showDataLabelsRange val="0"/>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{0E6AAA1C-538C-4060-BCC3-08F09CC0E039}</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'!$K$53:$O$53</c:f>
              <c:numCache>
                <c:formatCode>#,##0.0;"▲ "#,##0.0</c:formatCode>
                <c:ptCount val="5"/>
                <c:pt idx="3">
                  <c:v>32.6</c:v>
                </c:pt>
              </c:numCache>
            </c:numRef>
          </c:xVal>
          <c:yVal>
            <c:numRef>
              <c:f>'公会計指標分析・財政指標組合せ分析表 '!$K$51:$O$51</c:f>
              <c:numCache>
                <c:formatCode>#,##0.0;"▲ "#,##0.0</c:formatCode>
                <c:ptCount val="5"/>
                <c:pt idx="3">
                  <c:v>35.6</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{CA46883A-DA7C-4D72-A1A8-B5086246314A}</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{F5DF70DF-71A5-44DB-A9B7-90ED7FCBC26F}</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{9C9E226C-BE4A-4C86-A4A5-7A288BA5C311}</c15:txfldGUID>
                      <c15:f>'公会計指標分析・財政指標組合せ分析表 '!$M$50</c15:f>
                      <c15:dlblFieldTableCache>
                        <c:ptCount val="1"/>
                        <c:pt idx="0">
                          <c:v>H26</c:v>
                        </c:pt>
                      </c15:dlblFieldTableCache>
                    </c15:dlblFTEntry>
                  </c15:dlblFieldTable>
                  <c15:showDataLabelsRange val="0"/>
                </c:ext>
              </c:extLst>
            </c:dLbl>
            <c:dLbl>
              <c:idx val="3"/>
              <c:layout/>
              <c:tx>
                <c:strRef>
                  <c:f>'公会計指標分析・財政指標組合せ分析表 '!$N$50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{F74A07A0-6520-4B40-B085-6D8B8875CB4E}</c15:txfldGUID>
                      <c15:f>'公会計指標分析・財政指標組合せ分析表 '!$N$50</c15:f>
                      <c15:dlblFieldTableCache>
                        <c:ptCount val="1"/>
                        <c:pt idx="0">
                          <c:v>H27</c:v>
                        </c:pt>
                      </c15:dlblFieldTableCache>
                    </c15:dlblFTEntry>
                  </c15:dlblFieldTable>
                  <c15:showDataLabelsRange val="0"/>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{50F19C09-5E74-44AE-8DD6-295A9DA76B03}</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'!$K$57:$O$57</c:f>
              <c:numCache>
                <c:formatCode>#,##0.0;"▲ "#,##0.0</c:formatCode>
                <c:ptCount val="5"/>
                <c:pt idx="3">
                  <c:v>53.4</c:v>
                </c:pt>
              </c:numCache>
            </c:numRef>
          </c:xVal>
          <c:yVal>
            <c:numRef>
              <c:f>'公会計指標分析・財政指標組合せ分析表 '!$K$55:$O$55</c:f>
              <c:numCache>
                <c:formatCode>#,##0.0;"▲ "#,##0.0</c:formatCode>
                <c:ptCount val="5"/>
                <c:pt idx="3">
                  <c:v>13.1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13651600"/>
        <c:axId val="313651992"/>
      </c:scatterChart>
      <c:valAx>
        <c:axId val="313651600"/>
        <c:scaling>
          <c:orientation val="minMax"/>
          <c:max val="56"/>
          <c:min val="3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3651992"/>
        <c:crosses val="autoZero"/>
        <c:crossBetween val="midCat"/>
      </c:valAx>
      <c:valAx>
        <c:axId val="313651992"/>
        <c:scaling>
          <c:orientation val="minMax"/>
          <c:max val="4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36516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 '!$K$72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{566C87DC-C06E-49A3-BD78-EBE67419C16C}</c15:txfldGUID>
                      <c15:f>'公会計指標分析・財政指標組合せ分析表 '!$K$72</c15:f>
                      <c15:dlblFieldTableCache>
                        <c:ptCount val="1"/>
                        <c:pt idx="0">
                          <c:v>H24</c:v>
                        </c:pt>
                      </c15:dlblFieldTableCache>
                    </c15:dlblFTEntry>
                  </c15:dlblFieldTable>
                  <c15:showDataLabelsRange val="0"/>
                </c:ext>
              </c:extLst>
            </c:dLbl>
            <c:dLbl>
              <c:idx val="1"/>
              <c:layout/>
              <c:tx>
                <c:strRef>
                  <c:f>'公会計指標分析・財政指標組合せ分析表 '!$L$72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{D6A9B8F7-61AD-44BE-9236-C447C5768EFE}</c15:txfldGUID>
                      <c15:f>'公会計指標分析・財政指標組合せ分析表 '!$L$72</c15:f>
                      <c15:dlblFieldTableCache>
                        <c:ptCount val="1"/>
                        <c:pt idx="0">
                          <c:v>H25</c:v>
                        </c:pt>
                      </c15:dlblFieldTableCache>
                    </c15:dlblFTEntry>
                  </c15:dlblFieldTable>
                  <c15:showDataLabelsRange val="0"/>
                </c:ext>
              </c:extLst>
            </c:dLbl>
            <c:dLbl>
              <c:idx val="2"/>
              <c:layout/>
              <c:tx>
                <c:strRef>
                  <c:f>'公会計指標分析・財政指標組合せ分析表 '!$M$72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{0ACAC26D-522F-435E-9F19-91BE3D7C3F5F}</c15:txfldGUID>
                      <c15:f>'公会計指標分析・財政指標組合せ分析表 '!$M$72</c15:f>
                      <c15:dlblFieldTableCache>
                        <c:ptCount val="1"/>
                        <c:pt idx="0">
                          <c:v>H26</c:v>
                        </c:pt>
                      </c15:dlblFieldTableCache>
                    </c15:dlblFTEntry>
                  </c15:dlblFieldTable>
                  <c15:showDataLabelsRange val="0"/>
                </c:ext>
              </c:extLst>
            </c:dLbl>
            <c:dLbl>
              <c:idx val="3"/>
              <c:layout>
                <c:manualLayout>
                  <c:x val="0"/>
                  <c:y val="-1.5581973821899714E-2"/>
                </c:manualLayout>
              </c:layout>
              <c:tx>
                <c:strRef>
                  <c:f>'公会計指標分析・財政指標組合せ分析表 '!$N$72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{9B1AB70E-DA9F-4DE6-9E18-E708A8178BF7}</c15:txfldGUID>
                      <c15:f>'公会計指標分析・財政指標組合せ分析表 '!$N$72</c15:f>
                      <c15:dlblFieldTableCache>
                        <c:ptCount val="1"/>
                        <c:pt idx="0">
                          <c:v>H27</c:v>
                        </c:pt>
                      </c15:dlblFieldTableCache>
                    </c15:dlblFTEntry>
                  </c15:dlblFieldTable>
                  <c15:showDataLabelsRange val="0"/>
                </c:ext>
              </c:extLst>
            </c:dLbl>
            <c:dLbl>
              <c:idx val="4"/>
              <c:layout>
                <c:manualLayout>
                  <c:x val="0"/>
                  <c:y val="1.5582316916267819E-2"/>
                </c:manualLayout>
              </c:layout>
              <c:tx>
                <c:strRef>
                  <c:f>'公会計指標分析・財政指標組合せ分析表 '!$O$72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{C70F98C4-E259-4EED-9244-6E9CA0DD248F}</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18</c:v>
                </c:pt>
                <c:pt idx="1">
                  <c:v>16.899999999999999</c:v>
                </c:pt>
                <c:pt idx="2">
                  <c:v>16.100000000000001</c:v>
                </c:pt>
                <c:pt idx="3">
                  <c:v>15.6</c:v>
                </c:pt>
                <c:pt idx="4">
                  <c:v>15.7</c:v>
                </c:pt>
              </c:numCache>
            </c:numRef>
          </c:xVal>
          <c:yVal>
            <c:numRef>
              <c:f>'公会計指標分析・財政指標組合せ分析表 '!$K$73:$O$73</c:f>
              <c:numCache>
                <c:formatCode>#,##0.0;"▲ "#,##0.0</c:formatCode>
                <c:ptCount val="5"/>
                <c:pt idx="0">
                  <c:v>80.2</c:v>
                </c:pt>
                <c:pt idx="1">
                  <c:v>46.1</c:v>
                </c:pt>
                <c:pt idx="2">
                  <c:v>43.7</c:v>
                </c:pt>
                <c:pt idx="3">
                  <c:v>35.6</c:v>
                </c:pt>
                <c:pt idx="4">
                  <c:v>34.700000000000003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 '!$K$72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{894D1996-D88E-4525-B1CA-A4ABD59D62DD}</c15:txfldGUID>
                      <c15:f>'公会計指標分析・財政指標組合せ分析表 '!$K$72</c15:f>
                      <c15:dlblFieldTableCache>
                        <c:ptCount val="1"/>
                        <c:pt idx="0">
                          <c:v>H24</c:v>
                        </c:pt>
                      </c15:dlblFieldTableCache>
                    </c15:dlblFTEntry>
                  </c15:dlblFieldTable>
                  <c15:showDataLabelsRange val="0"/>
                </c:ext>
              </c:extLst>
            </c:dLbl>
            <c:dLbl>
              <c:idx val="1"/>
              <c:layout/>
              <c:tx>
                <c:strRef>
                  <c:f>'公会計指標分析・財政指標組合せ分析表 '!$L$72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{58FE8A66-9D89-4756-A29A-EC75156617CF}</c15:txfldGUID>
                      <c15:f>'公会計指標分析・財政指標組合せ分析表 '!$L$72</c15:f>
                      <c15:dlblFieldTableCache>
                        <c:ptCount val="1"/>
                        <c:pt idx="0">
                          <c:v>H25</c:v>
                        </c:pt>
                      </c15:dlblFieldTableCache>
                    </c15:dlblFTEntry>
                  </c15:dlblFieldTable>
                  <c15:showDataLabelsRange val="0"/>
                </c:ext>
              </c:extLst>
            </c:dLbl>
            <c:dLbl>
              <c:idx val="2"/>
              <c:layout>
                <c:manualLayout>
                  <c:x val="-2.5298533989680873E-2"/>
                  <c:y val="-6.2527233115468414E-2"/>
                </c:manualLayout>
              </c:layout>
              <c:tx>
                <c:strRef>
                  <c:f>'公会計指標分析・財政指標組合せ分析表 '!$M$72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{3F8EA478-43CC-408A-BA31-29D8785195B0}</c15:txfldGUID>
                      <c15:f>'公会計指標分析・財政指標組合せ分析表 '!$M$72</c15:f>
                      <c15:dlblFieldTableCache>
                        <c:ptCount val="1"/>
                        <c:pt idx="0">
                          <c:v>H26</c:v>
                        </c:pt>
                      </c15:dlblFieldTableCache>
                    </c15:dlblFTEntry>
                  </c15:dlblFieldTable>
                  <c15:showDataLabelsRange val="0"/>
                </c:ext>
              </c:extLst>
            </c:dLbl>
            <c:dLbl>
              <c:idx val="3"/>
              <c:layout>
                <c:manualLayout>
                  <c:x val="-3.8112390533946591E-2"/>
                  <c:y val="-6.2527233115468414E-2"/>
                </c:manualLayout>
              </c:layout>
              <c:tx>
                <c:strRef>
                  <c:f>'公会計指標分析・財政指標組合せ分析表 '!$N$72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{F15CC6CB-161D-4EC9-B236-F608152ADEA1}</c15:txfldGUID>
                      <c15:f>'公会計指標分析・財政指標組合せ分析表 '!$N$72</c15:f>
                      <c15:dlblFieldTableCache>
                        <c:ptCount val="1"/>
                        <c:pt idx="0">
                          <c:v>H27</c:v>
                        </c:pt>
                      </c15:dlblFieldTableCache>
                    </c15:dlblFTEntry>
                  </c15:dlblFieldTable>
                  <c15:showDataLabelsRange val="0"/>
                </c:ext>
              </c:extLst>
            </c:dLbl>
            <c:dLbl>
              <c:idx val="4"/>
              <c:layout/>
              <c:tx>
                <c:strRef>
                  <c:f>'公会計指標分析・財政指標組合せ分析表 '!$O$72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{A7EF8DEE-D8CA-4C78-AD2C-220B5F49759F}</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10.9</c:v>
                </c:pt>
                <c:pt idx="1">
                  <c:v>10.1</c:v>
                </c:pt>
                <c:pt idx="2">
                  <c:v>9.1</c:v>
                </c:pt>
                <c:pt idx="3">
                  <c:v>8.9</c:v>
                </c:pt>
                <c:pt idx="4">
                  <c:v>7.9</c:v>
                </c:pt>
              </c:numCache>
            </c:numRef>
          </c:xVal>
          <c:yVal>
            <c:numRef>
              <c:f>'公会計指標分析・財政指標組合せ分析表 '!$K$77:$O$77</c:f>
              <c:numCache>
                <c:formatCode>#,##0.0;"▲ "#,##0.0</c:formatCode>
                <c:ptCount val="5"/>
                <c:pt idx="0">
                  <c:v>29.4</c:v>
                </c:pt>
                <c:pt idx="1">
                  <c:v>18.899999999999999</c:v>
                </c:pt>
                <c:pt idx="2">
                  <c:v>10.199999999999999</c:v>
                </c:pt>
                <c:pt idx="3">
                  <c:v>13.1</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13651208"/>
        <c:axId val="313652776"/>
      </c:scatterChart>
      <c:valAx>
        <c:axId val="313651208"/>
        <c:scaling>
          <c:orientation val="minMax"/>
          <c:max val="19"/>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3652776"/>
        <c:crosses val="autoZero"/>
        <c:crossBetween val="midCat"/>
      </c:valAx>
      <c:valAx>
        <c:axId val="313652776"/>
        <c:scaling>
          <c:orientation val="minMax"/>
          <c:max val="9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3651208"/>
        <c:crosses val="autoZero"/>
        <c:crossBetween val="midCat"/>
        <c:majorUnit val="1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公債費負担適正化計画を着実に実行してきたことにより元利償還金等（</a:t>
          </a:r>
          <a:r>
            <a:rPr kumimoji="1" lang="en-US" altLang="ja-JP" sz="1200">
              <a:solidFill>
                <a:schemeClr val="dk1"/>
              </a:solidFill>
              <a:effectLst/>
              <a:latin typeface="+mn-lt"/>
              <a:ea typeface="+mn-ea"/>
              <a:cs typeface="+mn-cs"/>
            </a:rPr>
            <a:t>A</a:t>
          </a:r>
          <a:r>
            <a:rPr kumimoji="1" lang="ja-JP" altLang="ja-JP" sz="1200">
              <a:solidFill>
                <a:schemeClr val="dk1"/>
              </a:solidFill>
              <a:effectLst/>
              <a:latin typeface="+mn-lt"/>
              <a:ea typeface="+mn-ea"/>
              <a:cs typeface="+mn-cs"/>
            </a:rPr>
            <a:t>）のうち、普通会計の元利償還金と公営企業債の元利償還金に対する繰入金が減少しています。</a:t>
          </a:r>
          <a:endParaRPr lang="ja-JP" altLang="ja-JP" sz="1200">
            <a:effectLst/>
          </a:endParaRPr>
        </a:p>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年度決算において、実質公債費比率</a:t>
          </a:r>
          <a:r>
            <a:rPr kumimoji="1" lang="en-US" altLang="ja-JP" sz="1200">
              <a:solidFill>
                <a:schemeClr val="dk1"/>
              </a:solidFill>
              <a:effectLst/>
              <a:latin typeface="+mn-lt"/>
              <a:ea typeface="+mn-ea"/>
              <a:cs typeface="+mn-cs"/>
            </a:rPr>
            <a:t>15.7</a:t>
          </a:r>
          <a:r>
            <a:rPr kumimoji="1" lang="ja-JP" altLang="ja-JP" sz="1200">
              <a:solidFill>
                <a:schemeClr val="dk1"/>
              </a:solidFill>
              <a:effectLst/>
              <a:latin typeface="+mn-lt"/>
              <a:ea typeface="+mn-ea"/>
              <a:cs typeface="+mn-cs"/>
            </a:rPr>
            <a:t>％となりましたが、引き続き適正な公債費の管理により確実に改善していくこととしています。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将来負担額（</a:t>
          </a:r>
          <a:r>
            <a:rPr kumimoji="1" lang="en-US" altLang="ja-JP" sz="1200">
              <a:solidFill>
                <a:schemeClr val="dk1"/>
              </a:solidFill>
              <a:effectLst/>
              <a:latin typeface="+mn-lt"/>
              <a:ea typeface="+mn-ea"/>
              <a:cs typeface="+mn-cs"/>
            </a:rPr>
            <a:t>A</a:t>
          </a:r>
          <a:r>
            <a:rPr kumimoji="1" lang="ja-JP" altLang="ja-JP" sz="1200">
              <a:solidFill>
                <a:schemeClr val="dk1"/>
              </a:solidFill>
              <a:effectLst/>
              <a:latin typeface="+mn-lt"/>
              <a:ea typeface="+mn-ea"/>
              <a:cs typeface="+mn-cs"/>
            </a:rPr>
            <a:t>）が</a:t>
          </a:r>
          <a:r>
            <a:rPr kumimoji="1" lang="en-US" altLang="ja-JP" sz="1200">
              <a:solidFill>
                <a:schemeClr val="dk1"/>
              </a:solidFill>
              <a:effectLst/>
              <a:latin typeface="+mn-lt"/>
              <a:ea typeface="+mn-ea"/>
              <a:cs typeface="+mn-cs"/>
            </a:rPr>
            <a:t>H27</a:t>
          </a:r>
          <a:r>
            <a:rPr kumimoji="1" lang="ja-JP" altLang="ja-JP" sz="1200">
              <a:solidFill>
                <a:schemeClr val="dk1"/>
              </a:solidFill>
              <a:effectLst/>
              <a:latin typeface="+mn-lt"/>
              <a:ea typeface="+mn-ea"/>
              <a:cs typeface="+mn-cs"/>
            </a:rPr>
            <a:t>年度よりも減少しているのは、組合等負担等見込額が償還終了により減少。さらに、退職手当負担見込額が減少したのが主な要因です。</a:t>
          </a:r>
          <a:endParaRPr lang="ja-JP" altLang="ja-JP" sz="1200">
            <a:effectLst/>
          </a:endParaRPr>
        </a:p>
        <a:p>
          <a:r>
            <a:rPr kumimoji="1" lang="ja-JP" altLang="ja-JP" sz="1200">
              <a:solidFill>
                <a:schemeClr val="dk1"/>
              </a:solidFill>
              <a:effectLst/>
              <a:latin typeface="+mn-lt"/>
              <a:ea typeface="+mn-ea"/>
              <a:cs typeface="+mn-cs"/>
            </a:rPr>
            <a:t>　また、充当可能財源等</a:t>
          </a:r>
          <a:r>
            <a:rPr kumimoji="1" lang="ja-JP" altLang="en-US" sz="1200">
              <a:solidFill>
                <a:schemeClr val="dk1"/>
              </a:solidFill>
              <a:effectLst/>
              <a:latin typeface="+mn-lt"/>
              <a:ea typeface="+mn-ea"/>
              <a:cs typeface="+mn-cs"/>
            </a:rPr>
            <a:t>が</a:t>
          </a:r>
          <a:r>
            <a:rPr kumimoji="1" lang="ja-JP" altLang="ja-JP" sz="1200">
              <a:solidFill>
                <a:schemeClr val="dk1"/>
              </a:solidFill>
              <a:effectLst/>
              <a:latin typeface="+mn-lt"/>
              <a:ea typeface="+mn-ea"/>
              <a:cs typeface="+mn-cs"/>
            </a:rPr>
            <a:t>増加</a:t>
          </a:r>
          <a:r>
            <a:rPr kumimoji="1" lang="ja-JP" altLang="en-US" sz="1200">
              <a:solidFill>
                <a:schemeClr val="dk1"/>
              </a:solidFill>
              <a:effectLst/>
              <a:latin typeface="+mn-lt"/>
              <a:ea typeface="+mn-ea"/>
              <a:cs typeface="+mn-cs"/>
            </a:rPr>
            <a:t>傾向にあるのは、</a:t>
          </a:r>
          <a:r>
            <a:rPr kumimoji="1" lang="ja-JP" altLang="ja-JP" sz="1200">
              <a:solidFill>
                <a:schemeClr val="dk1"/>
              </a:solidFill>
              <a:effectLst/>
              <a:latin typeface="+mn-lt"/>
              <a:ea typeface="+mn-ea"/>
              <a:cs typeface="+mn-cs"/>
            </a:rPr>
            <a:t>充当可能基金のうち財政調整基金が増加したのが要因です。</a:t>
          </a:r>
          <a:endParaRPr lang="ja-JP" altLang="ja-JP" sz="1200">
            <a:effectLst/>
          </a:endParaRPr>
        </a:p>
        <a:p>
          <a:r>
            <a:rPr kumimoji="1" lang="ja-JP" altLang="ja-JP" sz="1200">
              <a:solidFill>
                <a:schemeClr val="dk1"/>
              </a:solidFill>
              <a:effectLst/>
              <a:latin typeface="+mn-lt"/>
              <a:ea typeface="+mn-ea"/>
              <a:cs typeface="+mn-cs"/>
            </a:rPr>
            <a:t>　これらの要因により、将来負担比率の分子は減少しています。</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兵庫県神河町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11,855
11,820
202.23
8,767,648
8,537,914
222,774
5,186,806
10,904,751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34.7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a:rPr>
            <a:t>　</a:t>
          </a:r>
          <a:r>
            <a:rPr kumimoji="1" lang="ja-JP" altLang="en-US" sz="1100">
              <a:latin typeface="ＭＳ Ｐゴシック"/>
            </a:rPr>
            <a:t>これまで、合併時に作成した町建設計画により施設整備を進めてきたことから、有形固定資産減価償却比率は全国平均を下回っている。</a:t>
          </a:r>
        </a:p>
        <a:p>
          <a:r>
            <a:rPr kumimoji="1" lang="ja-JP" altLang="en-US" sz="1100">
              <a:latin typeface="ＭＳ Ｐゴシック"/>
            </a:rPr>
            <a:t>　今後も現状の水準を維持できるよう、施設の老朽化に対し適正な更新を行っていきたい。</a:t>
          </a: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128778</xdr:rowOff>
    </xdr:from>
    <xdr:to>
      <xdr:col>3</xdr:col>
      <xdr:colOff>1170940</xdr:colOff>
      <xdr:row>30</xdr:row>
      <xdr:rowOff>73406</xdr:rowOff>
    </xdr:to>
    <xdr:cxnSp macro="">
      <xdr:nvCxnSpPr>
        <xdr:cNvPr id="62" name="直線コネクタ 61"/>
        <xdr:cNvCxnSpPr/>
      </xdr:nvCxnSpPr>
      <xdr:spPr>
        <a:xfrm flipV="1">
          <a:off x="4760595" y="5367528"/>
          <a:ext cx="1270" cy="63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77233</xdr:rowOff>
    </xdr:from>
    <xdr:ext cx="405111" cy="259045"/>
    <xdr:sp macro="" textlink="">
      <xdr:nvSpPr>
        <xdr:cNvPr id="63" name="有形固定資産減価償却率最小値テキスト"/>
        <xdr:cNvSpPr txBox="1"/>
      </xdr:nvSpPr>
      <xdr:spPr>
        <a:xfrm>
          <a:off x="4813300" y="60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3</xdr:col>
      <xdr:colOff>1082675</xdr:colOff>
      <xdr:row>30</xdr:row>
      <xdr:rowOff>73406</xdr:rowOff>
    </xdr:from>
    <xdr:to>
      <xdr:col>3</xdr:col>
      <xdr:colOff>1260475</xdr:colOff>
      <xdr:row>30</xdr:row>
      <xdr:rowOff>73406</xdr:rowOff>
    </xdr:to>
    <xdr:cxnSp macro="">
      <xdr:nvCxnSpPr>
        <xdr:cNvPr id="64" name="直線コネクタ 63"/>
        <xdr:cNvCxnSpPr/>
      </xdr:nvCxnSpPr>
      <xdr:spPr>
        <a:xfrm>
          <a:off x="4673600" y="599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75455</xdr:rowOff>
    </xdr:from>
    <xdr:ext cx="405111" cy="259045"/>
    <xdr:sp macro="" textlink="">
      <xdr:nvSpPr>
        <xdr:cNvPr id="65" name="有形固定資産減価償却率最大値テキスト"/>
        <xdr:cNvSpPr txBox="1"/>
      </xdr:nvSpPr>
      <xdr:spPr>
        <a:xfrm>
          <a:off x="4813300" y="514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a:t>
          </a:r>
          <a:endParaRPr kumimoji="1" lang="ja-JP" altLang="en-US" sz="1000" b="1">
            <a:latin typeface="ＭＳ Ｐゴシック"/>
          </a:endParaRPr>
        </a:p>
      </xdr:txBody>
    </xdr:sp>
    <xdr:clientData/>
  </xdr:oneCellAnchor>
  <xdr:twoCellAnchor>
    <xdr:from>
      <xdr:col>3</xdr:col>
      <xdr:colOff>1082675</xdr:colOff>
      <xdr:row>26</xdr:row>
      <xdr:rowOff>128778</xdr:rowOff>
    </xdr:from>
    <xdr:to>
      <xdr:col>3</xdr:col>
      <xdr:colOff>1260475</xdr:colOff>
      <xdr:row>26</xdr:row>
      <xdr:rowOff>128778</xdr:rowOff>
    </xdr:to>
    <xdr:cxnSp macro="">
      <xdr:nvCxnSpPr>
        <xdr:cNvPr id="66" name="直線コネクタ 65"/>
        <xdr:cNvCxnSpPr/>
      </xdr:nvCxnSpPr>
      <xdr:spPr>
        <a:xfrm>
          <a:off x="4673600" y="53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161307</xdr:rowOff>
    </xdr:from>
    <xdr:ext cx="405111" cy="259045"/>
    <xdr:sp macro="" textlink="">
      <xdr:nvSpPr>
        <xdr:cNvPr id="67" name="有形固定資産減価償却率平均値テキスト"/>
        <xdr:cNvSpPr txBox="1"/>
      </xdr:nvSpPr>
      <xdr:spPr>
        <a:xfrm>
          <a:off x="4813300" y="5571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11430</xdr:rowOff>
    </xdr:from>
    <xdr:to>
      <xdr:col>3</xdr:col>
      <xdr:colOff>1222375</xdr:colOff>
      <xdr:row>28</xdr:row>
      <xdr:rowOff>113030</xdr:rowOff>
    </xdr:to>
    <xdr:sp macro="" textlink="">
      <xdr:nvSpPr>
        <xdr:cNvPr id="68" name="フローチャート : 判断 67"/>
        <xdr:cNvSpPr/>
      </xdr:nvSpPr>
      <xdr:spPr>
        <a:xfrm>
          <a:off x="4711700" y="55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37338</xdr:rowOff>
    </xdr:from>
    <xdr:to>
      <xdr:col>3</xdr:col>
      <xdr:colOff>511175</xdr:colOff>
      <xdr:row>28</xdr:row>
      <xdr:rowOff>138938</xdr:rowOff>
    </xdr:to>
    <xdr:sp macro="" textlink="">
      <xdr:nvSpPr>
        <xdr:cNvPr id="69" name="フローチャート : 判断 68"/>
        <xdr:cNvSpPr/>
      </xdr:nvSpPr>
      <xdr:spPr>
        <a:xfrm>
          <a:off x="4000500" y="561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33</xdr:row>
      <xdr:rowOff>78232</xdr:rowOff>
    </xdr:from>
    <xdr:to>
      <xdr:col>3</xdr:col>
      <xdr:colOff>511175</xdr:colOff>
      <xdr:row>34</xdr:row>
      <xdr:rowOff>8382</xdr:rowOff>
    </xdr:to>
    <xdr:sp macro="" textlink="">
      <xdr:nvSpPr>
        <xdr:cNvPr id="75" name="円/楕円 74"/>
        <xdr:cNvSpPr/>
      </xdr:nvSpPr>
      <xdr:spPr>
        <a:xfrm>
          <a:off x="4000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26</xdr:row>
      <xdr:rowOff>155465</xdr:rowOff>
    </xdr:from>
    <xdr:ext cx="405111" cy="259045"/>
    <xdr:sp macro="" textlink="">
      <xdr:nvSpPr>
        <xdr:cNvPr id="76" name="n_1aveValue有形固定資産減価償却率"/>
        <xdr:cNvSpPr txBox="1"/>
      </xdr:nvSpPr>
      <xdr:spPr>
        <a:xfrm>
          <a:off x="3836043" y="5394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170959</xdr:rowOff>
    </xdr:from>
    <xdr:ext cx="405111" cy="259045"/>
    <xdr:sp macro="" textlink="">
      <xdr:nvSpPr>
        <xdr:cNvPr id="77" name="n_1mainValue有形固定資産減価償却率"/>
        <xdr:cNvSpPr txBox="1"/>
      </xdr:nvSpPr>
      <xdr:spPr>
        <a:xfrm>
          <a:off x="3836043" y="6609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兵庫県神河町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11,855
11,820
202.23
8,767,648
8,537,914
222,774
5,186,806
10,904,751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34.7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78105</xdr:rowOff>
    </xdr:from>
    <xdr:to>
      <xdr:col>6</xdr:col>
      <xdr:colOff>510540</xdr:colOff>
      <xdr:row>39</xdr:row>
      <xdr:rowOff>127635</xdr:rowOff>
    </xdr:to>
    <xdr:cxnSp macro="">
      <xdr:nvCxnSpPr>
        <xdr:cNvPr id="57" name="直線コネクタ 56"/>
        <xdr:cNvCxnSpPr/>
      </xdr:nvCxnSpPr>
      <xdr:spPr>
        <a:xfrm flipV="1">
          <a:off x="4634865" y="5735955"/>
          <a:ext cx="0" cy="107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131462</xdr:rowOff>
    </xdr:from>
    <xdr:ext cx="405111" cy="259045"/>
    <xdr:sp macro="" textlink="">
      <xdr:nvSpPr>
        <xdr:cNvPr id="58" name="【道路】&#10;有形固定資産減価償却率最小値テキスト"/>
        <xdr:cNvSpPr txBox="1"/>
      </xdr:nvSpPr>
      <xdr:spPr>
        <a:xfrm>
          <a:off x="4724400"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422275</xdr:colOff>
      <xdr:row>39</xdr:row>
      <xdr:rowOff>127635</xdr:rowOff>
    </xdr:from>
    <xdr:to>
      <xdr:col>6</xdr:col>
      <xdr:colOff>600075</xdr:colOff>
      <xdr:row>39</xdr:row>
      <xdr:rowOff>127635</xdr:rowOff>
    </xdr:to>
    <xdr:cxnSp macro="">
      <xdr:nvCxnSpPr>
        <xdr:cNvPr id="59" name="直線コネクタ 58"/>
        <xdr:cNvCxnSpPr/>
      </xdr:nvCxnSpPr>
      <xdr:spPr>
        <a:xfrm>
          <a:off x="4546600" y="681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24782</xdr:rowOff>
    </xdr:from>
    <xdr:ext cx="405111" cy="259045"/>
    <xdr:sp macro="" textlink="">
      <xdr:nvSpPr>
        <xdr:cNvPr id="60" name="【道路】&#10;有形固定資産減価償却率最大値テキスト"/>
        <xdr:cNvSpPr txBox="1"/>
      </xdr:nvSpPr>
      <xdr:spPr>
        <a:xfrm>
          <a:off x="47244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a:t>
          </a:r>
          <a:endParaRPr kumimoji="1" lang="ja-JP" altLang="en-US" sz="1000" b="1">
            <a:latin typeface="ＭＳ Ｐゴシック"/>
          </a:endParaRPr>
        </a:p>
      </xdr:txBody>
    </xdr:sp>
    <xdr:clientData/>
  </xdr:oneCellAnchor>
  <xdr:twoCellAnchor>
    <xdr:from>
      <xdr:col>6</xdr:col>
      <xdr:colOff>422275</xdr:colOff>
      <xdr:row>33</xdr:row>
      <xdr:rowOff>78105</xdr:rowOff>
    </xdr:from>
    <xdr:to>
      <xdr:col>6</xdr:col>
      <xdr:colOff>600075</xdr:colOff>
      <xdr:row>33</xdr:row>
      <xdr:rowOff>78105</xdr:rowOff>
    </xdr:to>
    <xdr:cxnSp macro="">
      <xdr:nvCxnSpPr>
        <xdr:cNvPr id="61" name="直線コネクタ 60"/>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116222</xdr:rowOff>
    </xdr:from>
    <xdr:ext cx="405111" cy="259045"/>
    <xdr:sp macro="" textlink="">
      <xdr:nvSpPr>
        <xdr:cNvPr id="62" name="【道路】&#10;有形固定資産減価償却率平均値テキスト"/>
        <xdr:cNvSpPr txBox="1"/>
      </xdr:nvSpPr>
      <xdr:spPr>
        <a:xfrm>
          <a:off x="47244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137795</xdr:rowOff>
    </xdr:from>
    <xdr:to>
      <xdr:col>6</xdr:col>
      <xdr:colOff>561975</xdr:colOff>
      <xdr:row>38</xdr:row>
      <xdr:rowOff>67945</xdr:rowOff>
    </xdr:to>
    <xdr:sp macro="" textlink="">
      <xdr:nvSpPr>
        <xdr:cNvPr id="63" name="フローチャート : 判断 62"/>
        <xdr:cNvSpPr/>
      </xdr:nvSpPr>
      <xdr:spPr>
        <a:xfrm>
          <a:off x="4584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27305</xdr:rowOff>
    </xdr:from>
    <xdr:to>
      <xdr:col>5</xdr:col>
      <xdr:colOff>409575</xdr:colOff>
      <xdr:row>38</xdr:row>
      <xdr:rowOff>128905</xdr:rowOff>
    </xdr:to>
    <xdr:sp macro="" textlink="">
      <xdr:nvSpPr>
        <xdr:cNvPr id="64" name="フローチャート : 判断 63"/>
        <xdr:cNvSpPr/>
      </xdr:nvSpPr>
      <xdr:spPr>
        <a:xfrm>
          <a:off x="3746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48260</xdr:rowOff>
    </xdr:from>
    <xdr:to>
      <xdr:col>5</xdr:col>
      <xdr:colOff>409575</xdr:colOff>
      <xdr:row>41</xdr:row>
      <xdr:rowOff>149860</xdr:rowOff>
    </xdr:to>
    <xdr:sp macro="" textlink="">
      <xdr:nvSpPr>
        <xdr:cNvPr id="70" name="円/楕円 69"/>
        <xdr:cNvSpPr/>
      </xdr:nvSpPr>
      <xdr:spPr>
        <a:xfrm>
          <a:off x="3746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145432</xdr:rowOff>
    </xdr:from>
    <xdr:ext cx="405111" cy="259045"/>
    <xdr:sp macro="" textlink="">
      <xdr:nvSpPr>
        <xdr:cNvPr id="71" name="n_1aveValue【道路】&#10;有形固定資産減価償却率"/>
        <xdr:cNvSpPr txBox="1"/>
      </xdr:nvSpPr>
      <xdr:spPr>
        <a:xfrm>
          <a:off x="3582043"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140987</xdr:rowOff>
    </xdr:from>
    <xdr:ext cx="405111" cy="259045"/>
    <xdr:sp macro="" textlink="">
      <xdr:nvSpPr>
        <xdr:cNvPr id="72" name="n_1mainValue【道路】&#10;有形固定資産減価償却率"/>
        <xdr:cNvSpPr txBox="1"/>
      </xdr:nvSpPr>
      <xdr:spPr>
        <a:xfrm>
          <a:off x="3582043"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69342</xdr:rowOff>
    </xdr:from>
    <xdr:to>
      <xdr:col>15</xdr:col>
      <xdr:colOff>180340</xdr:colOff>
      <xdr:row>42</xdr:row>
      <xdr:rowOff>1829</xdr:rowOff>
    </xdr:to>
    <xdr:cxnSp macro="">
      <xdr:nvCxnSpPr>
        <xdr:cNvPr id="97" name="直線コネクタ 96"/>
        <xdr:cNvCxnSpPr/>
      </xdr:nvCxnSpPr>
      <xdr:spPr>
        <a:xfrm flipV="1">
          <a:off x="10476865" y="5727192"/>
          <a:ext cx="0" cy="14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5656</xdr:rowOff>
    </xdr:from>
    <xdr:ext cx="469744" cy="259045"/>
    <xdr:sp macro="" textlink="">
      <xdr:nvSpPr>
        <xdr:cNvPr id="98" name="【道路】&#10;一人当たり延長最小値テキスト"/>
        <xdr:cNvSpPr txBox="1"/>
      </xdr:nvSpPr>
      <xdr:spPr>
        <a:xfrm>
          <a:off x="10566400" y="72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5.476</a:t>
          </a:r>
          <a:endParaRPr kumimoji="1" lang="ja-JP" altLang="en-US" sz="1000" b="1">
            <a:latin typeface="ＭＳ Ｐゴシック"/>
          </a:endParaRPr>
        </a:p>
      </xdr:txBody>
    </xdr:sp>
    <xdr:clientData/>
  </xdr:oneCellAnchor>
  <xdr:twoCellAnchor>
    <xdr:from>
      <xdr:col>15</xdr:col>
      <xdr:colOff>92075</xdr:colOff>
      <xdr:row>42</xdr:row>
      <xdr:rowOff>1829</xdr:rowOff>
    </xdr:from>
    <xdr:to>
      <xdr:col>15</xdr:col>
      <xdr:colOff>269875</xdr:colOff>
      <xdr:row>42</xdr:row>
      <xdr:rowOff>1829</xdr:rowOff>
    </xdr:to>
    <xdr:cxnSp macro="">
      <xdr:nvCxnSpPr>
        <xdr:cNvPr id="99" name="直線コネクタ 98"/>
        <xdr:cNvCxnSpPr/>
      </xdr:nvCxnSpPr>
      <xdr:spPr>
        <a:xfrm>
          <a:off x="10388600" y="720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16019</xdr:rowOff>
    </xdr:from>
    <xdr:ext cx="534377" cy="259045"/>
    <xdr:sp macro="" textlink="">
      <xdr:nvSpPr>
        <xdr:cNvPr id="100" name="【道路】&#10;一人当たり延長最大値テキスト"/>
        <xdr:cNvSpPr txBox="1"/>
      </xdr:nvSpPr>
      <xdr:spPr>
        <a:xfrm>
          <a:off x="10566400" y="550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24.840</a:t>
          </a:r>
          <a:endParaRPr kumimoji="1" lang="ja-JP" altLang="en-US" sz="1000" b="1">
            <a:latin typeface="ＭＳ Ｐゴシック"/>
          </a:endParaRPr>
        </a:p>
      </xdr:txBody>
    </xdr:sp>
    <xdr:clientData/>
  </xdr:oneCellAnchor>
  <xdr:twoCellAnchor>
    <xdr:from>
      <xdr:col>15</xdr:col>
      <xdr:colOff>92075</xdr:colOff>
      <xdr:row>33</xdr:row>
      <xdr:rowOff>69342</xdr:rowOff>
    </xdr:from>
    <xdr:to>
      <xdr:col>15</xdr:col>
      <xdr:colOff>269875</xdr:colOff>
      <xdr:row>33</xdr:row>
      <xdr:rowOff>69342</xdr:rowOff>
    </xdr:to>
    <xdr:cxnSp macro="">
      <xdr:nvCxnSpPr>
        <xdr:cNvPr id="101" name="直線コネクタ 100"/>
        <xdr:cNvCxnSpPr/>
      </xdr:nvCxnSpPr>
      <xdr:spPr>
        <a:xfrm>
          <a:off x="10388600" y="572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23639</xdr:rowOff>
    </xdr:from>
    <xdr:ext cx="534377" cy="259045"/>
    <xdr:sp macro="" textlink="">
      <xdr:nvSpPr>
        <xdr:cNvPr id="102" name="【道路】&#10;一人当たり延長平均値テキスト"/>
        <xdr:cNvSpPr txBox="1"/>
      </xdr:nvSpPr>
      <xdr:spPr>
        <a:xfrm>
          <a:off x="10566400" y="619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17.740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45212</xdr:rowOff>
    </xdr:from>
    <xdr:to>
      <xdr:col>15</xdr:col>
      <xdr:colOff>231775</xdr:colOff>
      <xdr:row>36</xdr:row>
      <xdr:rowOff>146812</xdr:rowOff>
    </xdr:to>
    <xdr:sp macro="" textlink="">
      <xdr:nvSpPr>
        <xdr:cNvPr id="103" name="フローチャート : 判断 102"/>
        <xdr:cNvSpPr/>
      </xdr:nvSpPr>
      <xdr:spPr>
        <a:xfrm>
          <a:off x="10426700" y="62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89713</xdr:rowOff>
    </xdr:from>
    <xdr:to>
      <xdr:col>14</xdr:col>
      <xdr:colOff>79375</xdr:colOff>
      <xdr:row>35</xdr:row>
      <xdr:rowOff>19863</xdr:rowOff>
    </xdr:to>
    <xdr:sp macro="" textlink="">
      <xdr:nvSpPr>
        <xdr:cNvPr id="104" name="フローチャート : 判断 103"/>
        <xdr:cNvSpPr/>
      </xdr:nvSpPr>
      <xdr:spPr>
        <a:xfrm>
          <a:off x="9588500" y="591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66243</xdr:rowOff>
    </xdr:from>
    <xdr:to>
      <xdr:col>14</xdr:col>
      <xdr:colOff>79375</xdr:colOff>
      <xdr:row>34</xdr:row>
      <xdr:rowOff>167843</xdr:rowOff>
    </xdr:to>
    <xdr:sp macro="" textlink="">
      <xdr:nvSpPr>
        <xdr:cNvPr id="110" name="円/楕円 109"/>
        <xdr:cNvSpPr/>
      </xdr:nvSpPr>
      <xdr:spPr>
        <a:xfrm>
          <a:off x="9588500" y="58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35</xdr:row>
      <xdr:rowOff>10990</xdr:rowOff>
    </xdr:from>
    <xdr:ext cx="534377" cy="259045"/>
    <xdr:sp macro="" textlink="">
      <xdr:nvSpPr>
        <xdr:cNvPr id="111" name="n_1aveValue【道路】&#10;一人当たり延長"/>
        <xdr:cNvSpPr txBox="1"/>
      </xdr:nvSpPr>
      <xdr:spPr>
        <a:xfrm>
          <a:off x="9359410" y="60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21.656</a:t>
          </a:r>
          <a:endParaRPr kumimoji="1" lang="ja-JP" altLang="en-US" sz="1000" b="1">
            <a:solidFill>
              <a:srgbClr val="000080"/>
            </a:solidFill>
            <a:latin typeface="ＭＳ Ｐゴシック"/>
          </a:endParaRPr>
        </a:p>
      </xdr:txBody>
    </xdr:sp>
    <xdr:clientData/>
  </xdr:oneCellAnchor>
  <xdr:oneCellAnchor>
    <xdr:from>
      <xdr:col>13</xdr:col>
      <xdr:colOff>434485</xdr:colOff>
      <xdr:row>33</xdr:row>
      <xdr:rowOff>12920</xdr:rowOff>
    </xdr:from>
    <xdr:ext cx="534377" cy="259045"/>
    <xdr:sp macro="" textlink="">
      <xdr:nvSpPr>
        <xdr:cNvPr id="112" name="n_1mainValue【道路】&#10;一人当たり延長"/>
        <xdr:cNvSpPr txBox="1"/>
      </xdr:nvSpPr>
      <xdr:spPr>
        <a:xfrm>
          <a:off x="9359410" y="567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21.964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3" name="テキスト ボックス 12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4" name="直線コネクタ 12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5" name="テキスト ボックス 12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6" name="直線コネクタ 12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7" name="テキスト ボックス 12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8" name="直線コネクタ 12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9" name="テキスト ボックス 12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0" name="直線コネクタ 12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1" name="テキスト ボックス 13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125730</xdr:rowOff>
    </xdr:from>
    <xdr:to>
      <xdr:col>6</xdr:col>
      <xdr:colOff>510540</xdr:colOff>
      <xdr:row>64</xdr:row>
      <xdr:rowOff>68580</xdr:rowOff>
    </xdr:to>
    <xdr:cxnSp macro="">
      <xdr:nvCxnSpPr>
        <xdr:cNvPr id="135" name="直線コネクタ 134"/>
        <xdr:cNvCxnSpPr/>
      </xdr:nvCxnSpPr>
      <xdr:spPr>
        <a:xfrm flipV="1">
          <a:off x="4634865" y="95554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72407</xdr:rowOff>
    </xdr:from>
    <xdr:ext cx="405111" cy="259045"/>
    <xdr:sp macro="" textlink="">
      <xdr:nvSpPr>
        <xdr:cNvPr id="136" name="【橋りょう・トンネル】&#10;有形固定資産減価償却率最小値テキスト"/>
        <xdr:cNvSpPr txBox="1"/>
      </xdr:nvSpPr>
      <xdr:spPr>
        <a:xfrm>
          <a:off x="47244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422275</xdr:colOff>
      <xdr:row>64</xdr:row>
      <xdr:rowOff>68580</xdr:rowOff>
    </xdr:from>
    <xdr:to>
      <xdr:col>6</xdr:col>
      <xdr:colOff>600075</xdr:colOff>
      <xdr:row>64</xdr:row>
      <xdr:rowOff>68580</xdr:rowOff>
    </xdr:to>
    <xdr:cxnSp macro="">
      <xdr:nvCxnSpPr>
        <xdr:cNvPr id="137" name="直線コネクタ 136"/>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72407</xdr:rowOff>
    </xdr:from>
    <xdr:ext cx="405111" cy="259045"/>
    <xdr:sp macro="" textlink="">
      <xdr:nvSpPr>
        <xdr:cNvPr id="138" name="【橋りょう・トンネル】&#10;有形固定資産減価償却率最大値テキスト"/>
        <xdr:cNvSpPr txBox="1"/>
      </xdr:nvSpPr>
      <xdr:spPr>
        <a:xfrm>
          <a:off x="4724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55</xdr:row>
      <xdr:rowOff>125730</xdr:rowOff>
    </xdr:from>
    <xdr:to>
      <xdr:col>6</xdr:col>
      <xdr:colOff>600075</xdr:colOff>
      <xdr:row>55</xdr:row>
      <xdr:rowOff>125730</xdr:rowOff>
    </xdr:to>
    <xdr:cxnSp macro="">
      <xdr:nvCxnSpPr>
        <xdr:cNvPr id="139" name="直線コネクタ 138"/>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71645</xdr:rowOff>
    </xdr:from>
    <xdr:ext cx="405111" cy="259045"/>
    <xdr:sp macro="" textlink="">
      <xdr:nvSpPr>
        <xdr:cNvPr id="140" name="【橋りょう・トンネル】&#10;有形固定資産減価償却率平均値テキスト"/>
        <xdr:cNvSpPr txBox="1"/>
      </xdr:nvSpPr>
      <xdr:spPr>
        <a:xfrm>
          <a:off x="4724400" y="1035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93218</xdr:rowOff>
    </xdr:from>
    <xdr:to>
      <xdr:col>6</xdr:col>
      <xdr:colOff>561975</xdr:colOff>
      <xdr:row>61</xdr:row>
      <xdr:rowOff>23368</xdr:rowOff>
    </xdr:to>
    <xdr:sp macro="" textlink="">
      <xdr:nvSpPr>
        <xdr:cNvPr id="141" name="フローチャート : 判断 140"/>
        <xdr:cNvSpPr/>
      </xdr:nvSpPr>
      <xdr:spPr>
        <a:xfrm>
          <a:off x="45847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150368</xdr:rowOff>
    </xdr:from>
    <xdr:to>
      <xdr:col>5</xdr:col>
      <xdr:colOff>409575</xdr:colOff>
      <xdr:row>60</xdr:row>
      <xdr:rowOff>80518</xdr:rowOff>
    </xdr:to>
    <xdr:sp macro="" textlink="">
      <xdr:nvSpPr>
        <xdr:cNvPr id="142" name="フローチャート : 判断 141"/>
        <xdr:cNvSpPr/>
      </xdr:nvSpPr>
      <xdr:spPr>
        <a:xfrm>
          <a:off x="37465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64</xdr:row>
      <xdr:rowOff>8636</xdr:rowOff>
    </xdr:from>
    <xdr:to>
      <xdr:col>5</xdr:col>
      <xdr:colOff>409575</xdr:colOff>
      <xdr:row>64</xdr:row>
      <xdr:rowOff>110236</xdr:rowOff>
    </xdr:to>
    <xdr:sp macro="" textlink="">
      <xdr:nvSpPr>
        <xdr:cNvPr id="148" name="円/楕円 147"/>
        <xdr:cNvSpPr/>
      </xdr:nvSpPr>
      <xdr:spPr>
        <a:xfrm>
          <a:off x="3746500" y="1098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97045</xdr:rowOff>
    </xdr:from>
    <xdr:ext cx="405111" cy="259045"/>
    <xdr:sp macro="" textlink="">
      <xdr:nvSpPr>
        <xdr:cNvPr id="149" name="n_1aveValue【橋りょう・トンネル】&#10;有形固定資産減価償却率"/>
        <xdr:cNvSpPr txBox="1"/>
      </xdr:nvSpPr>
      <xdr:spPr>
        <a:xfrm>
          <a:off x="3582043" y="1004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oneCellAnchor>
    <xdr:from>
      <xdr:col>5</xdr:col>
      <xdr:colOff>143518</xdr:colOff>
      <xdr:row>64</xdr:row>
      <xdr:rowOff>101363</xdr:rowOff>
    </xdr:from>
    <xdr:ext cx="405111" cy="259045"/>
    <xdr:sp macro="" textlink="">
      <xdr:nvSpPr>
        <xdr:cNvPr id="150" name="n_1mainValue【橋りょう・トンネル】&#10;有形固定資産減価償却率"/>
        <xdr:cNvSpPr txBox="1"/>
      </xdr:nvSpPr>
      <xdr:spPr>
        <a:xfrm>
          <a:off x="3582043" y="1107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1" name="直線コネクタ 16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2" name="テキスト ボックス 161"/>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3" name="直線コネクタ 16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4" name="テキスト ボックス 163"/>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5" name="直線コネクタ 16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6" name="テキスト ボックス 165"/>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7" name="直線コネクタ 16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8" name="テキスト ボックス 167"/>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9" name="直線コネクタ 16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70" name="テキスト ボックス 169"/>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1" name="直線コネクタ 17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72" name="テキスト ボックス 171"/>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4" name="テキスト ボックス 17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103725</xdr:rowOff>
    </xdr:from>
    <xdr:to>
      <xdr:col>15</xdr:col>
      <xdr:colOff>180340</xdr:colOff>
      <xdr:row>63</xdr:row>
      <xdr:rowOff>170021</xdr:rowOff>
    </xdr:to>
    <xdr:cxnSp macro="">
      <xdr:nvCxnSpPr>
        <xdr:cNvPr id="176" name="直線コネクタ 175"/>
        <xdr:cNvCxnSpPr/>
      </xdr:nvCxnSpPr>
      <xdr:spPr>
        <a:xfrm flipV="1">
          <a:off x="10476865" y="9533475"/>
          <a:ext cx="0" cy="143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2398</xdr:rowOff>
    </xdr:from>
    <xdr:ext cx="534377" cy="259045"/>
    <xdr:sp macro="" textlink="">
      <xdr:nvSpPr>
        <xdr:cNvPr id="177" name="【橋りょう・トンネル】&#10;一人当たり有形固定資産（償却資産）額最小値テキスト"/>
        <xdr:cNvSpPr txBox="1"/>
      </xdr:nvSpPr>
      <xdr:spPr>
        <a:xfrm>
          <a:off x="10566400" y="1097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80,875</a:t>
          </a:r>
          <a:endParaRPr kumimoji="1" lang="ja-JP" altLang="en-US" sz="1000" b="1">
            <a:latin typeface="ＭＳ Ｐゴシック"/>
          </a:endParaRPr>
        </a:p>
      </xdr:txBody>
    </xdr:sp>
    <xdr:clientData/>
  </xdr:oneCellAnchor>
  <xdr:twoCellAnchor>
    <xdr:from>
      <xdr:col>15</xdr:col>
      <xdr:colOff>92075</xdr:colOff>
      <xdr:row>63</xdr:row>
      <xdr:rowOff>170021</xdr:rowOff>
    </xdr:from>
    <xdr:to>
      <xdr:col>15</xdr:col>
      <xdr:colOff>269875</xdr:colOff>
      <xdr:row>63</xdr:row>
      <xdr:rowOff>170021</xdr:rowOff>
    </xdr:to>
    <xdr:cxnSp macro="">
      <xdr:nvCxnSpPr>
        <xdr:cNvPr id="178" name="直線コネクタ 177"/>
        <xdr:cNvCxnSpPr/>
      </xdr:nvCxnSpPr>
      <xdr:spPr>
        <a:xfrm>
          <a:off x="10388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50402</xdr:rowOff>
    </xdr:from>
    <xdr:ext cx="599010" cy="259045"/>
    <xdr:sp macro="" textlink="">
      <xdr:nvSpPr>
        <xdr:cNvPr id="179" name="【橋りょう・トンネル】&#10;一人当たり有形固定資産（償却資産）額最大値テキスト"/>
        <xdr:cNvSpPr txBox="1"/>
      </xdr:nvSpPr>
      <xdr:spPr>
        <a:xfrm>
          <a:off x="10566400" y="930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961,476</a:t>
          </a:r>
          <a:endParaRPr kumimoji="1" lang="ja-JP" altLang="en-US" sz="1000" b="1">
            <a:latin typeface="ＭＳ Ｐゴシック"/>
          </a:endParaRPr>
        </a:p>
      </xdr:txBody>
    </xdr:sp>
    <xdr:clientData/>
  </xdr:oneCellAnchor>
  <xdr:twoCellAnchor>
    <xdr:from>
      <xdr:col>15</xdr:col>
      <xdr:colOff>92075</xdr:colOff>
      <xdr:row>55</xdr:row>
      <xdr:rowOff>103725</xdr:rowOff>
    </xdr:from>
    <xdr:to>
      <xdr:col>15</xdr:col>
      <xdr:colOff>269875</xdr:colOff>
      <xdr:row>55</xdr:row>
      <xdr:rowOff>103725</xdr:rowOff>
    </xdr:to>
    <xdr:cxnSp macro="">
      <xdr:nvCxnSpPr>
        <xdr:cNvPr id="180" name="直線コネクタ 179"/>
        <xdr:cNvCxnSpPr/>
      </xdr:nvCxnSpPr>
      <xdr:spPr>
        <a:xfrm>
          <a:off x="10388600" y="953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160414</xdr:rowOff>
    </xdr:from>
    <xdr:ext cx="599010" cy="259045"/>
    <xdr:sp macro="" textlink="">
      <xdr:nvSpPr>
        <xdr:cNvPr id="181" name="【橋りょう・トンネル】&#10;一人当たり有形固定資産（償却資産）額平均値テキスト"/>
        <xdr:cNvSpPr txBox="1"/>
      </xdr:nvSpPr>
      <xdr:spPr>
        <a:xfrm>
          <a:off x="10566400" y="10618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252,436</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10537</xdr:rowOff>
    </xdr:from>
    <xdr:to>
      <xdr:col>15</xdr:col>
      <xdr:colOff>231775</xdr:colOff>
      <xdr:row>62</xdr:row>
      <xdr:rowOff>112137</xdr:rowOff>
    </xdr:to>
    <xdr:sp macro="" textlink="">
      <xdr:nvSpPr>
        <xdr:cNvPr id="182" name="フローチャート : 判断 181"/>
        <xdr:cNvSpPr/>
      </xdr:nvSpPr>
      <xdr:spPr>
        <a:xfrm>
          <a:off x="10426700" y="1064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205</xdr:rowOff>
    </xdr:from>
    <xdr:to>
      <xdr:col>14</xdr:col>
      <xdr:colOff>79375</xdr:colOff>
      <xdr:row>62</xdr:row>
      <xdr:rowOff>101805</xdr:rowOff>
    </xdr:to>
    <xdr:sp macro="" textlink="">
      <xdr:nvSpPr>
        <xdr:cNvPr id="183" name="フローチャート : 判断 182"/>
        <xdr:cNvSpPr/>
      </xdr:nvSpPr>
      <xdr:spPr>
        <a:xfrm>
          <a:off x="9588500" y="106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4" name="テキスト ボックス 18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5" name="テキスト ボックス 18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6" name="テキスト ボックス 18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7" name="テキスト ボックス 18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8" name="テキスト ボックス 18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15355</xdr:rowOff>
    </xdr:from>
    <xdr:to>
      <xdr:col>14</xdr:col>
      <xdr:colOff>79375</xdr:colOff>
      <xdr:row>58</xdr:row>
      <xdr:rowOff>116955</xdr:rowOff>
    </xdr:to>
    <xdr:sp macro="" textlink="">
      <xdr:nvSpPr>
        <xdr:cNvPr id="189" name="円/楕円 188"/>
        <xdr:cNvSpPr/>
      </xdr:nvSpPr>
      <xdr:spPr>
        <a:xfrm>
          <a:off x="9588500" y="995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92932</xdr:rowOff>
    </xdr:from>
    <xdr:ext cx="599010" cy="259045"/>
    <xdr:sp macro="" textlink="">
      <xdr:nvSpPr>
        <xdr:cNvPr id="190" name="n_1aveValue【橋りょう・トンネル】&#10;一人当たり有形固定資産（償却資産）額"/>
        <xdr:cNvSpPr txBox="1"/>
      </xdr:nvSpPr>
      <xdr:spPr>
        <a:xfrm>
          <a:off x="9327094" y="1072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258,763</a:t>
          </a:r>
          <a:endParaRPr kumimoji="1" lang="ja-JP" altLang="en-US" sz="1000" b="1">
            <a:solidFill>
              <a:srgbClr val="000080"/>
            </a:solidFill>
            <a:latin typeface="ＭＳ Ｐゴシック"/>
          </a:endParaRPr>
        </a:p>
      </xdr:txBody>
    </xdr:sp>
    <xdr:clientData/>
  </xdr:oneCellAnchor>
  <xdr:oneCellAnchor>
    <xdr:from>
      <xdr:col>13</xdr:col>
      <xdr:colOff>402169</xdr:colOff>
      <xdr:row>56</xdr:row>
      <xdr:rowOff>133482</xdr:rowOff>
    </xdr:from>
    <xdr:ext cx="599010" cy="259045"/>
    <xdr:sp macro="" textlink="">
      <xdr:nvSpPr>
        <xdr:cNvPr id="191" name="n_1mainValue【橋りょう・トンネル】&#10;一人当たり有形固定資産（償却資産）額"/>
        <xdr:cNvSpPr txBox="1"/>
      </xdr:nvSpPr>
      <xdr:spPr>
        <a:xfrm>
          <a:off x="9327094" y="973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669,485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2" name="テキスト ボックス 20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3" name="直線コネクタ 20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4" name="テキスト ボックス 20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5" name="直線コネクタ 20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6" name="テキスト ボックス 20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7" name="直線コネクタ 20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8" name="テキスト ボックス 20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9" name="直線コネクタ 20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0" name="テキスト ボックス 20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1" name="直線コネクタ 21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2" name="テキスト ボックス 21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4" name="テキスト ボックス 21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167639</xdr:rowOff>
    </xdr:from>
    <xdr:to>
      <xdr:col>6</xdr:col>
      <xdr:colOff>510540</xdr:colOff>
      <xdr:row>86</xdr:row>
      <xdr:rowOff>55245</xdr:rowOff>
    </xdr:to>
    <xdr:cxnSp macro="">
      <xdr:nvCxnSpPr>
        <xdr:cNvPr id="216" name="直線コネクタ 215"/>
        <xdr:cNvCxnSpPr/>
      </xdr:nvCxnSpPr>
      <xdr:spPr>
        <a:xfrm flipV="1">
          <a:off x="4634865" y="13369289"/>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59072</xdr:rowOff>
    </xdr:from>
    <xdr:ext cx="405111" cy="259045"/>
    <xdr:sp macro="" textlink="">
      <xdr:nvSpPr>
        <xdr:cNvPr id="217" name="【公営住宅】&#10;有形固定資産減価償却率最小値テキスト"/>
        <xdr:cNvSpPr txBox="1"/>
      </xdr:nvSpPr>
      <xdr:spPr>
        <a:xfrm>
          <a:off x="47244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a:t>
          </a:r>
          <a:endParaRPr kumimoji="1" lang="ja-JP" altLang="en-US" sz="1000" b="1">
            <a:latin typeface="ＭＳ Ｐゴシック"/>
          </a:endParaRPr>
        </a:p>
      </xdr:txBody>
    </xdr:sp>
    <xdr:clientData/>
  </xdr:oneCellAnchor>
  <xdr:twoCellAnchor>
    <xdr:from>
      <xdr:col>6</xdr:col>
      <xdr:colOff>422275</xdr:colOff>
      <xdr:row>86</xdr:row>
      <xdr:rowOff>55245</xdr:rowOff>
    </xdr:from>
    <xdr:to>
      <xdr:col>6</xdr:col>
      <xdr:colOff>600075</xdr:colOff>
      <xdr:row>86</xdr:row>
      <xdr:rowOff>55245</xdr:rowOff>
    </xdr:to>
    <xdr:cxnSp macro="">
      <xdr:nvCxnSpPr>
        <xdr:cNvPr id="218" name="直線コネクタ 217"/>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114316</xdr:rowOff>
    </xdr:from>
    <xdr:ext cx="405111" cy="259045"/>
    <xdr:sp macro="" textlink="">
      <xdr:nvSpPr>
        <xdr:cNvPr id="219" name="【公営住宅】&#10;有形固定資産減価償却率最大値テキスト"/>
        <xdr:cNvSpPr txBox="1"/>
      </xdr:nvSpPr>
      <xdr:spPr>
        <a:xfrm>
          <a:off x="47244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6</xdr:col>
      <xdr:colOff>422275</xdr:colOff>
      <xdr:row>77</xdr:row>
      <xdr:rowOff>167639</xdr:rowOff>
    </xdr:from>
    <xdr:to>
      <xdr:col>6</xdr:col>
      <xdr:colOff>600075</xdr:colOff>
      <xdr:row>77</xdr:row>
      <xdr:rowOff>167639</xdr:rowOff>
    </xdr:to>
    <xdr:cxnSp macro="">
      <xdr:nvCxnSpPr>
        <xdr:cNvPr id="220" name="直線コネクタ 219"/>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120032</xdr:rowOff>
    </xdr:from>
    <xdr:ext cx="405111" cy="259045"/>
    <xdr:sp macro="" textlink="">
      <xdr:nvSpPr>
        <xdr:cNvPr id="221" name="【公営住宅】&#10;有形固定資産減価償却率平均値テキスト"/>
        <xdr:cNvSpPr txBox="1"/>
      </xdr:nvSpPr>
      <xdr:spPr>
        <a:xfrm>
          <a:off x="47244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141605</xdr:rowOff>
    </xdr:from>
    <xdr:to>
      <xdr:col>6</xdr:col>
      <xdr:colOff>561975</xdr:colOff>
      <xdr:row>83</xdr:row>
      <xdr:rowOff>71755</xdr:rowOff>
    </xdr:to>
    <xdr:sp macro="" textlink="">
      <xdr:nvSpPr>
        <xdr:cNvPr id="222" name="フローチャート : 判断 221"/>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88264</xdr:rowOff>
    </xdr:from>
    <xdr:to>
      <xdr:col>5</xdr:col>
      <xdr:colOff>409575</xdr:colOff>
      <xdr:row>82</xdr:row>
      <xdr:rowOff>18414</xdr:rowOff>
    </xdr:to>
    <xdr:sp macro="" textlink="">
      <xdr:nvSpPr>
        <xdr:cNvPr id="223" name="フローチャート : 判断 222"/>
        <xdr:cNvSpPr/>
      </xdr:nvSpPr>
      <xdr:spPr>
        <a:xfrm>
          <a:off x="3746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4" name="テキスト ボックス 22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5" name="テキスト ボックス 22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6" name="テキスト ボックス 22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7" name="テキスト ボックス 22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8" name="テキスト ボックス 22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153036</xdr:rowOff>
    </xdr:from>
    <xdr:to>
      <xdr:col>5</xdr:col>
      <xdr:colOff>409575</xdr:colOff>
      <xdr:row>84</xdr:row>
      <xdr:rowOff>83186</xdr:rowOff>
    </xdr:to>
    <xdr:sp macro="" textlink="">
      <xdr:nvSpPr>
        <xdr:cNvPr id="229" name="円/楕円 228"/>
        <xdr:cNvSpPr/>
      </xdr:nvSpPr>
      <xdr:spPr>
        <a:xfrm>
          <a:off x="3746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34941</xdr:rowOff>
    </xdr:from>
    <xdr:ext cx="405111" cy="259045"/>
    <xdr:sp macro="" textlink="">
      <xdr:nvSpPr>
        <xdr:cNvPr id="230" name="n_1aveValue【公営住宅】&#10;有形固定資産減価償却率"/>
        <xdr:cNvSpPr txBox="1"/>
      </xdr:nvSpPr>
      <xdr:spPr>
        <a:xfrm>
          <a:off x="3582043"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74313</xdr:rowOff>
    </xdr:from>
    <xdr:ext cx="405111" cy="259045"/>
    <xdr:sp macro="" textlink="">
      <xdr:nvSpPr>
        <xdr:cNvPr id="231" name="n_1mainValue【公営住宅】&#10;有形固定資産減価償却率"/>
        <xdr:cNvSpPr txBox="1"/>
      </xdr:nvSpPr>
      <xdr:spPr>
        <a:xfrm>
          <a:off x="3582043"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2" name="直線コネクタ 24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3" name="テキスト ボックス 24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4" name="直線コネクタ 24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5" name="テキスト ボックス 24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6" name="直線コネクタ 24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7" name="テキスト ボックス 24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8" name="直線コネクタ 24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9" name="テキスト ボックス 24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1" name="テキスト ボックス 25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121310</xdr:rowOff>
    </xdr:from>
    <xdr:to>
      <xdr:col>15</xdr:col>
      <xdr:colOff>180340</xdr:colOff>
      <xdr:row>86</xdr:row>
      <xdr:rowOff>609</xdr:rowOff>
    </xdr:to>
    <xdr:cxnSp macro="">
      <xdr:nvCxnSpPr>
        <xdr:cNvPr id="253" name="直線コネクタ 252"/>
        <xdr:cNvCxnSpPr/>
      </xdr:nvCxnSpPr>
      <xdr:spPr>
        <a:xfrm flipV="1">
          <a:off x="10476865" y="13494410"/>
          <a:ext cx="0" cy="12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4436</xdr:rowOff>
    </xdr:from>
    <xdr:ext cx="469744" cy="259045"/>
    <xdr:sp macro="" textlink="">
      <xdr:nvSpPr>
        <xdr:cNvPr id="254" name="【公営住宅】&#10;一人当たり面積最小値テキスト"/>
        <xdr:cNvSpPr txBox="1"/>
      </xdr:nvSpPr>
      <xdr:spPr>
        <a:xfrm>
          <a:off x="10566400" y="1474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0.082</a:t>
          </a:r>
          <a:endParaRPr kumimoji="1" lang="ja-JP" altLang="en-US" sz="1000" b="1">
            <a:latin typeface="ＭＳ Ｐゴシック"/>
          </a:endParaRPr>
        </a:p>
      </xdr:txBody>
    </xdr:sp>
    <xdr:clientData/>
  </xdr:oneCellAnchor>
  <xdr:twoCellAnchor>
    <xdr:from>
      <xdr:col>15</xdr:col>
      <xdr:colOff>92075</xdr:colOff>
      <xdr:row>86</xdr:row>
      <xdr:rowOff>609</xdr:rowOff>
    </xdr:from>
    <xdr:to>
      <xdr:col>15</xdr:col>
      <xdr:colOff>269875</xdr:colOff>
      <xdr:row>86</xdr:row>
      <xdr:rowOff>609</xdr:rowOff>
    </xdr:to>
    <xdr:cxnSp macro="">
      <xdr:nvCxnSpPr>
        <xdr:cNvPr id="255" name="直線コネクタ 254"/>
        <xdr:cNvCxnSpPr/>
      </xdr:nvCxnSpPr>
      <xdr:spPr>
        <a:xfrm>
          <a:off x="10388600" y="1474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67987</xdr:rowOff>
    </xdr:from>
    <xdr:ext cx="469744" cy="259045"/>
    <xdr:sp macro="" textlink="">
      <xdr:nvSpPr>
        <xdr:cNvPr id="256" name="【公営住宅】&#10;一人当たり面積最大値テキスト"/>
        <xdr:cNvSpPr txBox="1"/>
      </xdr:nvSpPr>
      <xdr:spPr>
        <a:xfrm>
          <a:off x="10566400" y="132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2.818</a:t>
          </a:r>
          <a:endParaRPr kumimoji="1" lang="ja-JP" altLang="en-US" sz="1000" b="1">
            <a:latin typeface="ＭＳ Ｐゴシック"/>
          </a:endParaRPr>
        </a:p>
      </xdr:txBody>
    </xdr:sp>
    <xdr:clientData/>
  </xdr:oneCellAnchor>
  <xdr:twoCellAnchor>
    <xdr:from>
      <xdr:col>15</xdr:col>
      <xdr:colOff>92075</xdr:colOff>
      <xdr:row>78</xdr:row>
      <xdr:rowOff>121310</xdr:rowOff>
    </xdr:from>
    <xdr:to>
      <xdr:col>15</xdr:col>
      <xdr:colOff>269875</xdr:colOff>
      <xdr:row>78</xdr:row>
      <xdr:rowOff>121310</xdr:rowOff>
    </xdr:to>
    <xdr:cxnSp macro="">
      <xdr:nvCxnSpPr>
        <xdr:cNvPr id="257" name="直線コネクタ 256"/>
        <xdr:cNvCxnSpPr/>
      </xdr:nvCxnSpPr>
      <xdr:spPr>
        <a:xfrm>
          <a:off x="10388600" y="1349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167809</xdr:rowOff>
    </xdr:from>
    <xdr:ext cx="469744" cy="259045"/>
    <xdr:sp macro="" textlink="">
      <xdr:nvSpPr>
        <xdr:cNvPr id="258" name="【公営住宅】&#10;一人当たり面積平均値テキスト"/>
        <xdr:cNvSpPr txBox="1"/>
      </xdr:nvSpPr>
      <xdr:spPr>
        <a:xfrm>
          <a:off x="10566400" y="14226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17932</xdr:rowOff>
    </xdr:from>
    <xdr:to>
      <xdr:col>15</xdr:col>
      <xdr:colOff>231775</xdr:colOff>
      <xdr:row>83</xdr:row>
      <xdr:rowOff>119532</xdr:rowOff>
    </xdr:to>
    <xdr:sp macro="" textlink="">
      <xdr:nvSpPr>
        <xdr:cNvPr id="259" name="フローチャート : 判断 258"/>
        <xdr:cNvSpPr/>
      </xdr:nvSpPr>
      <xdr:spPr>
        <a:xfrm>
          <a:off x="10426700" y="1424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87885</xdr:rowOff>
    </xdr:from>
    <xdr:to>
      <xdr:col>14</xdr:col>
      <xdr:colOff>79375</xdr:colOff>
      <xdr:row>82</xdr:row>
      <xdr:rowOff>18035</xdr:rowOff>
    </xdr:to>
    <xdr:sp macro="" textlink="">
      <xdr:nvSpPr>
        <xdr:cNvPr id="260" name="フローチャート : 判断 259"/>
        <xdr:cNvSpPr/>
      </xdr:nvSpPr>
      <xdr:spPr>
        <a:xfrm>
          <a:off x="95885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162407</xdr:rowOff>
    </xdr:from>
    <xdr:to>
      <xdr:col>14</xdr:col>
      <xdr:colOff>79375</xdr:colOff>
      <xdr:row>85</xdr:row>
      <xdr:rowOff>92557</xdr:rowOff>
    </xdr:to>
    <xdr:sp macro="" textlink="">
      <xdr:nvSpPr>
        <xdr:cNvPr id="266" name="円/楕円 265"/>
        <xdr:cNvSpPr/>
      </xdr:nvSpPr>
      <xdr:spPr>
        <a:xfrm>
          <a:off x="9588500" y="1456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34562</xdr:rowOff>
    </xdr:from>
    <xdr:ext cx="469744" cy="259045"/>
    <xdr:sp macro="" textlink="">
      <xdr:nvSpPr>
        <xdr:cNvPr id="267" name="n_1aveValue【公営住宅】&#10;一人当たり面積"/>
        <xdr:cNvSpPr txBox="1"/>
      </xdr:nvSpPr>
      <xdr:spPr>
        <a:xfrm>
          <a:off x="9391727" y="1375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1.655</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83684</xdr:rowOff>
    </xdr:from>
    <xdr:ext cx="469744" cy="259045"/>
    <xdr:sp macro="" textlink="">
      <xdr:nvSpPr>
        <xdr:cNvPr id="268" name="n_1mainValue【公営住宅】&#10;一人当たり面積"/>
        <xdr:cNvSpPr txBox="1"/>
      </xdr:nvSpPr>
      <xdr:spPr>
        <a:xfrm>
          <a:off x="9391727" y="1465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9" name="正方形/長方形 2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0" name="正方形/長方形 2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1" name="正方形/長方形 2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2" name="正方形/長方形 2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3" name="正方形/長方形 2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4" name="正方形/長方形 2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5" name="正方形/長方形 2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6" name="正方形/長方形 27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7" name="正方形/長方形 2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8" name="正方形/長方形 2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9" name="正方形/長方形 2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0" name="正方形/長方形 2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1" name="正方形/長方形 2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2" name="正方形/長方形 2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3" name="正方形/長方形 2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4" name="正方形/長方形 28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5" name="正方形/長方形 2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6" name="正方形/長方形 2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7" name="正方形/長方形 2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8" name="正方形/長方形 2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9" name="正方形/長方形 2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0" name="正方形/長方形 2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1" name="正方形/長方形 2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2" name="正方形/長方形 2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3" name="テキスト ボックス 2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4" name="直線コネクタ 2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5" name="テキスト ボックス 29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6" name="直線コネクタ 29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7" name="テキスト ボックス 29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8" name="直線コネクタ 29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9" name="テキスト ボックス 29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00" name="直線コネクタ 29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01" name="テキスト ボックス 30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02" name="直線コネクタ 30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03" name="テキスト ボックス 30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4" name="直線コネクタ 3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5" name="テキスト ボックス 3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89916</xdr:rowOff>
    </xdr:from>
    <xdr:to>
      <xdr:col>23</xdr:col>
      <xdr:colOff>516889</xdr:colOff>
      <xdr:row>37</xdr:row>
      <xdr:rowOff>169926</xdr:rowOff>
    </xdr:to>
    <xdr:cxnSp macro="">
      <xdr:nvCxnSpPr>
        <xdr:cNvPr id="307" name="直線コネクタ 306"/>
        <xdr:cNvCxnSpPr/>
      </xdr:nvCxnSpPr>
      <xdr:spPr>
        <a:xfrm flipV="1">
          <a:off x="16318864" y="5747766"/>
          <a:ext cx="0" cy="7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2303</xdr:rowOff>
    </xdr:from>
    <xdr:ext cx="405111" cy="259045"/>
    <xdr:sp macro="" textlink="">
      <xdr:nvSpPr>
        <xdr:cNvPr id="308" name="【認定こども園・幼稚園・保育所】&#10;有形固定資産減価償却率最小値テキスト"/>
        <xdr:cNvSpPr txBox="1"/>
      </xdr:nvSpPr>
      <xdr:spPr>
        <a:xfrm>
          <a:off x="16408400" y="651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23</xdr:col>
      <xdr:colOff>428625</xdr:colOff>
      <xdr:row>37</xdr:row>
      <xdr:rowOff>169926</xdr:rowOff>
    </xdr:from>
    <xdr:to>
      <xdr:col>23</xdr:col>
      <xdr:colOff>606425</xdr:colOff>
      <xdr:row>37</xdr:row>
      <xdr:rowOff>169926</xdr:rowOff>
    </xdr:to>
    <xdr:cxnSp macro="">
      <xdr:nvCxnSpPr>
        <xdr:cNvPr id="309" name="直線コネクタ 308"/>
        <xdr:cNvCxnSpPr/>
      </xdr:nvCxnSpPr>
      <xdr:spPr>
        <a:xfrm>
          <a:off x="16230600" y="651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36593</xdr:rowOff>
    </xdr:from>
    <xdr:ext cx="405111" cy="259045"/>
    <xdr:sp macro="" textlink="">
      <xdr:nvSpPr>
        <xdr:cNvPr id="310" name="【認定こども園・幼稚園・保育所】&#10;有形固定資産減価償却率最大値テキスト"/>
        <xdr:cNvSpPr txBox="1"/>
      </xdr:nvSpPr>
      <xdr:spPr>
        <a:xfrm>
          <a:off x="164084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a:t>
          </a:r>
          <a:endParaRPr kumimoji="1" lang="ja-JP" altLang="en-US" sz="1000" b="1">
            <a:latin typeface="ＭＳ Ｐゴシック"/>
          </a:endParaRPr>
        </a:p>
      </xdr:txBody>
    </xdr:sp>
    <xdr:clientData/>
  </xdr:oneCellAnchor>
  <xdr:twoCellAnchor>
    <xdr:from>
      <xdr:col>23</xdr:col>
      <xdr:colOff>428625</xdr:colOff>
      <xdr:row>33</xdr:row>
      <xdr:rowOff>89916</xdr:rowOff>
    </xdr:from>
    <xdr:to>
      <xdr:col>23</xdr:col>
      <xdr:colOff>606425</xdr:colOff>
      <xdr:row>33</xdr:row>
      <xdr:rowOff>89916</xdr:rowOff>
    </xdr:to>
    <xdr:cxnSp macro="">
      <xdr:nvCxnSpPr>
        <xdr:cNvPr id="311" name="直線コネクタ 310"/>
        <xdr:cNvCxnSpPr/>
      </xdr:nvCxnSpPr>
      <xdr:spPr>
        <a:xfrm>
          <a:off x="16230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70121</xdr:rowOff>
    </xdr:from>
    <xdr:ext cx="405111" cy="259045"/>
    <xdr:sp macro="" textlink="">
      <xdr:nvSpPr>
        <xdr:cNvPr id="312" name="【認定こども園・幼稚園・保育所】&#10;有形固定資産減価償却率平均値テキスト"/>
        <xdr:cNvSpPr txBox="1"/>
      </xdr:nvSpPr>
      <xdr:spPr>
        <a:xfrm>
          <a:off x="16408400" y="62423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91694</xdr:rowOff>
    </xdr:from>
    <xdr:to>
      <xdr:col>23</xdr:col>
      <xdr:colOff>568325</xdr:colOff>
      <xdr:row>37</xdr:row>
      <xdr:rowOff>21844</xdr:rowOff>
    </xdr:to>
    <xdr:sp macro="" textlink="">
      <xdr:nvSpPr>
        <xdr:cNvPr id="313" name="フローチャート : 判断 312"/>
        <xdr:cNvSpPr/>
      </xdr:nvSpPr>
      <xdr:spPr>
        <a:xfrm>
          <a:off x="16268700" y="626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9398</xdr:rowOff>
    </xdr:from>
    <xdr:to>
      <xdr:col>22</xdr:col>
      <xdr:colOff>415925</xdr:colOff>
      <xdr:row>37</xdr:row>
      <xdr:rowOff>110998</xdr:rowOff>
    </xdr:to>
    <xdr:sp macro="" textlink="">
      <xdr:nvSpPr>
        <xdr:cNvPr id="314" name="フローチャート : 判断 313"/>
        <xdr:cNvSpPr/>
      </xdr:nvSpPr>
      <xdr:spPr>
        <a:xfrm>
          <a:off x="15430500" y="635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5" name="テキスト ボックス 3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6" name="テキスト ボックス 3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7" name="テキスト ボックス 3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8" name="テキスト ボックス 3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9" name="テキスト ボックス 3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87122</xdr:rowOff>
    </xdr:from>
    <xdr:to>
      <xdr:col>22</xdr:col>
      <xdr:colOff>415925</xdr:colOff>
      <xdr:row>41</xdr:row>
      <xdr:rowOff>17272</xdr:rowOff>
    </xdr:to>
    <xdr:sp macro="" textlink="">
      <xdr:nvSpPr>
        <xdr:cNvPr id="320" name="円/楕円 319"/>
        <xdr:cNvSpPr/>
      </xdr:nvSpPr>
      <xdr:spPr>
        <a:xfrm>
          <a:off x="15430500" y="69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127525</xdr:rowOff>
    </xdr:from>
    <xdr:ext cx="405111" cy="259045"/>
    <xdr:sp macro="" textlink="">
      <xdr:nvSpPr>
        <xdr:cNvPr id="321" name="n_1aveValue【認定こども園・幼稚園・保育所】&#10;有形固定資産減価償却率"/>
        <xdr:cNvSpPr txBox="1"/>
      </xdr:nvSpPr>
      <xdr:spPr>
        <a:xfrm>
          <a:off x="15266043" y="612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8399</xdr:rowOff>
    </xdr:from>
    <xdr:ext cx="405111" cy="259045"/>
    <xdr:sp macro="" textlink="">
      <xdr:nvSpPr>
        <xdr:cNvPr id="322" name="n_1mainValue【認定こども園・幼稚園・保育所】&#10;有形固定資産減価償却率"/>
        <xdr:cNvSpPr txBox="1"/>
      </xdr:nvSpPr>
      <xdr:spPr>
        <a:xfrm>
          <a:off x="15266043" y="703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3" name="正方形/長方形 3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4" name="正方形/長方形 3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5" name="正方形/長方形 3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6" name="正方形/長方形 3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7" name="正方形/長方形 3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8" name="正方形/長方形 3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9" name="正方形/長方形 3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0" name="正方形/長方形 3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1" name="テキスト ボックス 3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2" name="直線コネクタ 3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33" name="テキスト ボックス 332"/>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334" name="直線コネクタ 33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5" name="テキスト ボックス 33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6" name="直線コネクタ 33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7" name="テキスト ボックス 33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8" name="直線コネクタ 33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9" name="テキスト ボックス 33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0" name="直線コネクタ 33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41" name="テキスト ボックス 34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2" name="直線コネクタ 3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3" name="テキスト ボックス 3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12192</xdr:rowOff>
    </xdr:from>
    <xdr:to>
      <xdr:col>32</xdr:col>
      <xdr:colOff>186689</xdr:colOff>
      <xdr:row>41</xdr:row>
      <xdr:rowOff>23622</xdr:rowOff>
    </xdr:to>
    <xdr:cxnSp macro="">
      <xdr:nvCxnSpPr>
        <xdr:cNvPr id="345" name="直線コネクタ 344"/>
        <xdr:cNvCxnSpPr/>
      </xdr:nvCxnSpPr>
      <xdr:spPr>
        <a:xfrm flipV="1">
          <a:off x="22160864" y="5841492"/>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27449</xdr:rowOff>
    </xdr:from>
    <xdr:ext cx="469744" cy="259045"/>
    <xdr:sp macro="" textlink="">
      <xdr:nvSpPr>
        <xdr:cNvPr id="346" name="【認定こども園・幼稚園・保育所】&#10;一人当たり面積最小値テキスト"/>
        <xdr:cNvSpPr txBox="1"/>
      </xdr:nvSpPr>
      <xdr:spPr>
        <a:xfrm>
          <a:off x="222504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0.124</a:t>
          </a:r>
          <a:endParaRPr kumimoji="1" lang="ja-JP" altLang="en-US" sz="1000" b="1">
            <a:latin typeface="ＭＳ Ｐゴシック"/>
          </a:endParaRPr>
        </a:p>
      </xdr:txBody>
    </xdr:sp>
    <xdr:clientData/>
  </xdr:oneCellAnchor>
  <xdr:twoCellAnchor>
    <xdr:from>
      <xdr:col>32</xdr:col>
      <xdr:colOff>98425</xdr:colOff>
      <xdr:row>41</xdr:row>
      <xdr:rowOff>23622</xdr:rowOff>
    </xdr:from>
    <xdr:to>
      <xdr:col>32</xdr:col>
      <xdr:colOff>276225</xdr:colOff>
      <xdr:row>41</xdr:row>
      <xdr:rowOff>23622</xdr:rowOff>
    </xdr:to>
    <xdr:cxnSp macro="">
      <xdr:nvCxnSpPr>
        <xdr:cNvPr id="347" name="直線コネクタ 346"/>
        <xdr:cNvCxnSpPr/>
      </xdr:nvCxnSpPr>
      <xdr:spPr>
        <a:xfrm>
          <a:off x="22072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130319</xdr:rowOff>
    </xdr:from>
    <xdr:ext cx="469744" cy="259045"/>
    <xdr:sp macro="" textlink="">
      <xdr:nvSpPr>
        <xdr:cNvPr id="348" name="【認定こども園・幼稚園・保育所】&#10;一人当たり面積最大値テキスト"/>
        <xdr:cNvSpPr txBox="1"/>
      </xdr:nvSpPr>
      <xdr:spPr>
        <a:xfrm>
          <a:off x="22250400" y="561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0.389</a:t>
          </a:r>
          <a:endParaRPr kumimoji="1" lang="ja-JP" altLang="en-US" sz="1000" b="1">
            <a:latin typeface="ＭＳ Ｐゴシック"/>
          </a:endParaRPr>
        </a:p>
      </xdr:txBody>
    </xdr:sp>
    <xdr:clientData/>
  </xdr:oneCellAnchor>
  <xdr:twoCellAnchor>
    <xdr:from>
      <xdr:col>32</xdr:col>
      <xdr:colOff>98425</xdr:colOff>
      <xdr:row>34</xdr:row>
      <xdr:rowOff>12192</xdr:rowOff>
    </xdr:from>
    <xdr:to>
      <xdr:col>32</xdr:col>
      <xdr:colOff>276225</xdr:colOff>
      <xdr:row>34</xdr:row>
      <xdr:rowOff>12192</xdr:rowOff>
    </xdr:to>
    <xdr:cxnSp macro="">
      <xdr:nvCxnSpPr>
        <xdr:cNvPr id="349" name="直線コネクタ 348"/>
        <xdr:cNvCxnSpPr/>
      </xdr:nvCxnSpPr>
      <xdr:spPr>
        <a:xfrm>
          <a:off x="22072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24401</xdr:rowOff>
    </xdr:from>
    <xdr:ext cx="469744" cy="259045"/>
    <xdr:sp macro="" textlink="">
      <xdr:nvSpPr>
        <xdr:cNvPr id="350" name="【認定こども園・幼稚園・保育所】&#10;一人当たり面積平均値テキスト"/>
        <xdr:cNvSpPr txBox="1"/>
      </xdr:nvSpPr>
      <xdr:spPr>
        <a:xfrm>
          <a:off x="22250400" y="6368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45974</xdr:rowOff>
    </xdr:from>
    <xdr:to>
      <xdr:col>32</xdr:col>
      <xdr:colOff>238125</xdr:colOff>
      <xdr:row>37</xdr:row>
      <xdr:rowOff>147574</xdr:rowOff>
    </xdr:to>
    <xdr:sp macro="" textlink="">
      <xdr:nvSpPr>
        <xdr:cNvPr id="351" name="フローチャート : 判断 350"/>
        <xdr:cNvSpPr/>
      </xdr:nvSpPr>
      <xdr:spPr>
        <a:xfrm>
          <a:off x="221107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155702</xdr:rowOff>
    </xdr:from>
    <xdr:to>
      <xdr:col>31</xdr:col>
      <xdr:colOff>85725</xdr:colOff>
      <xdr:row>36</xdr:row>
      <xdr:rowOff>85852</xdr:rowOff>
    </xdr:to>
    <xdr:sp macro="" textlink="">
      <xdr:nvSpPr>
        <xdr:cNvPr id="352" name="フローチャート : 判断 351"/>
        <xdr:cNvSpPr/>
      </xdr:nvSpPr>
      <xdr:spPr>
        <a:xfrm>
          <a:off x="21272500" y="615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3" name="テキスト ボックス 3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4" name="テキスト ボックス 3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5" name="テキスト ボックス 3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6" name="テキスト ボックス 3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7" name="テキスト ボックス 3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96266</xdr:rowOff>
    </xdr:from>
    <xdr:to>
      <xdr:col>31</xdr:col>
      <xdr:colOff>85725</xdr:colOff>
      <xdr:row>40</xdr:row>
      <xdr:rowOff>26416</xdr:rowOff>
    </xdr:to>
    <xdr:sp macro="" textlink="">
      <xdr:nvSpPr>
        <xdr:cNvPr id="358" name="円/楕円 357"/>
        <xdr:cNvSpPr/>
      </xdr:nvSpPr>
      <xdr:spPr>
        <a:xfrm>
          <a:off x="21272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34</xdr:row>
      <xdr:rowOff>102379</xdr:rowOff>
    </xdr:from>
    <xdr:ext cx="469744" cy="259045"/>
    <xdr:sp macro="" textlink="">
      <xdr:nvSpPr>
        <xdr:cNvPr id="359" name="n_1aveValue【認定こども園・幼稚園・保育所】&#10;一人当たり面積"/>
        <xdr:cNvSpPr txBox="1"/>
      </xdr:nvSpPr>
      <xdr:spPr>
        <a:xfrm>
          <a:off x="21075727" y="593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0.309</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17543</xdr:rowOff>
    </xdr:from>
    <xdr:ext cx="469744" cy="259045"/>
    <xdr:sp macro="" textlink="">
      <xdr:nvSpPr>
        <xdr:cNvPr id="360" name="n_1mainValue【認定こども園・幼稚園・保育所】&#10;一人当たり面積"/>
        <xdr:cNvSpPr txBox="1"/>
      </xdr:nvSpPr>
      <xdr:spPr>
        <a:xfrm>
          <a:off x="210757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71" name="直線コネクタ 3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72" name="テキスト ボックス 37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3" name="直線コネクタ 3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4" name="テキスト ボックス 3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5" name="直線コネクタ 3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6" name="テキスト ボックス 3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7" name="直線コネクタ 3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8" name="テキスト ボックス 3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9" name="直線コネクタ 3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0" name="テキスト ボックス 3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2" name="テキスト ボックス 3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66675</xdr:rowOff>
    </xdr:from>
    <xdr:to>
      <xdr:col>23</xdr:col>
      <xdr:colOff>516889</xdr:colOff>
      <xdr:row>64</xdr:row>
      <xdr:rowOff>57150</xdr:rowOff>
    </xdr:to>
    <xdr:cxnSp macro="">
      <xdr:nvCxnSpPr>
        <xdr:cNvPr id="384" name="直線コネクタ 383"/>
        <xdr:cNvCxnSpPr/>
      </xdr:nvCxnSpPr>
      <xdr:spPr>
        <a:xfrm flipV="1">
          <a:off x="16318864" y="949642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60977</xdr:rowOff>
    </xdr:from>
    <xdr:ext cx="340478" cy="259045"/>
    <xdr:sp macro="" textlink="">
      <xdr:nvSpPr>
        <xdr:cNvPr id="385" name="【学校施設】&#10;有形固定資産減価償却率最小値テキスト"/>
        <xdr:cNvSpPr txBox="1"/>
      </xdr:nvSpPr>
      <xdr:spPr>
        <a:xfrm>
          <a:off x="16408400" y="1103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23</xdr:col>
      <xdr:colOff>428625</xdr:colOff>
      <xdr:row>64</xdr:row>
      <xdr:rowOff>57150</xdr:rowOff>
    </xdr:from>
    <xdr:to>
      <xdr:col>23</xdr:col>
      <xdr:colOff>606425</xdr:colOff>
      <xdr:row>64</xdr:row>
      <xdr:rowOff>57150</xdr:rowOff>
    </xdr:to>
    <xdr:cxnSp macro="">
      <xdr:nvCxnSpPr>
        <xdr:cNvPr id="386" name="直線コネクタ 385"/>
        <xdr:cNvCxnSpPr/>
      </xdr:nvCxnSpPr>
      <xdr:spPr>
        <a:xfrm>
          <a:off x="16230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13352</xdr:rowOff>
    </xdr:from>
    <xdr:ext cx="405111" cy="259045"/>
    <xdr:sp macro="" textlink="">
      <xdr:nvSpPr>
        <xdr:cNvPr id="387" name="【学校施設】&#10;有形固定資産減価償却率最大値テキスト"/>
        <xdr:cNvSpPr txBox="1"/>
      </xdr:nvSpPr>
      <xdr:spPr>
        <a:xfrm>
          <a:off x="16408400" y="927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55</xdr:row>
      <xdr:rowOff>66675</xdr:rowOff>
    </xdr:from>
    <xdr:to>
      <xdr:col>23</xdr:col>
      <xdr:colOff>606425</xdr:colOff>
      <xdr:row>55</xdr:row>
      <xdr:rowOff>66675</xdr:rowOff>
    </xdr:to>
    <xdr:cxnSp macro="">
      <xdr:nvCxnSpPr>
        <xdr:cNvPr id="388" name="直線コネクタ 387"/>
        <xdr:cNvCxnSpPr/>
      </xdr:nvCxnSpPr>
      <xdr:spPr>
        <a:xfrm>
          <a:off x="16230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68597</xdr:rowOff>
    </xdr:from>
    <xdr:ext cx="405111" cy="259045"/>
    <xdr:sp macro="" textlink="">
      <xdr:nvSpPr>
        <xdr:cNvPr id="389" name="【学校施設】&#10;有形固定資産減価償却率平均値テキスト"/>
        <xdr:cNvSpPr txBox="1"/>
      </xdr:nvSpPr>
      <xdr:spPr>
        <a:xfrm>
          <a:off x="16408400" y="984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90170</xdr:rowOff>
    </xdr:from>
    <xdr:to>
      <xdr:col>23</xdr:col>
      <xdr:colOff>568325</xdr:colOff>
      <xdr:row>58</xdr:row>
      <xdr:rowOff>20320</xdr:rowOff>
    </xdr:to>
    <xdr:sp macro="" textlink="">
      <xdr:nvSpPr>
        <xdr:cNvPr id="390" name="フローチャート : 判断 389"/>
        <xdr:cNvSpPr/>
      </xdr:nvSpPr>
      <xdr:spPr>
        <a:xfrm>
          <a:off x="162687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38735</xdr:rowOff>
    </xdr:from>
    <xdr:to>
      <xdr:col>22</xdr:col>
      <xdr:colOff>415925</xdr:colOff>
      <xdr:row>57</xdr:row>
      <xdr:rowOff>140335</xdr:rowOff>
    </xdr:to>
    <xdr:sp macro="" textlink="">
      <xdr:nvSpPr>
        <xdr:cNvPr id="391" name="フローチャート : 判断 390"/>
        <xdr:cNvSpPr/>
      </xdr:nvSpPr>
      <xdr:spPr>
        <a:xfrm>
          <a:off x="154305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2" name="テキスト ボックス 3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3" name="テキスト ボックス 3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4" name="テキスト ボックス 3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5" name="テキスト ボックス 3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6" name="テキスト ボックス 3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23495</xdr:rowOff>
    </xdr:from>
    <xdr:to>
      <xdr:col>22</xdr:col>
      <xdr:colOff>415925</xdr:colOff>
      <xdr:row>60</xdr:row>
      <xdr:rowOff>125095</xdr:rowOff>
    </xdr:to>
    <xdr:sp macro="" textlink="">
      <xdr:nvSpPr>
        <xdr:cNvPr id="397" name="円/楕円 396"/>
        <xdr:cNvSpPr/>
      </xdr:nvSpPr>
      <xdr:spPr>
        <a:xfrm>
          <a:off x="15430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55</xdr:row>
      <xdr:rowOff>156862</xdr:rowOff>
    </xdr:from>
    <xdr:ext cx="405111" cy="259045"/>
    <xdr:sp macro="" textlink="">
      <xdr:nvSpPr>
        <xdr:cNvPr id="398" name="n_1aveValue【学校施設】&#10;有形固定資産減価償却率"/>
        <xdr:cNvSpPr txBox="1"/>
      </xdr:nvSpPr>
      <xdr:spPr>
        <a:xfrm>
          <a:off x="15266043" y="958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116222</xdr:rowOff>
    </xdr:from>
    <xdr:ext cx="405111" cy="259045"/>
    <xdr:sp macro="" textlink="">
      <xdr:nvSpPr>
        <xdr:cNvPr id="399" name="n_1mainValue【学校施設】&#10;有形固定資産減価償却率"/>
        <xdr:cNvSpPr txBox="1"/>
      </xdr:nvSpPr>
      <xdr:spPr>
        <a:xfrm>
          <a:off x="15266043"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0" name="テキスト ボックス 4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11" name="直線コネクタ 41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2" name="テキスト ボックス 41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3" name="直線コネクタ 41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4" name="テキスト ボックス 41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5" name="直線コネクタ 41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6" name="テキスト ボックス 41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7" name="直線コネクタ 41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8" name="テキスト ボックス 41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9" name="直線コネクタ 4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0" name="テキスト ボックス 4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113843</xdr:rowOff>
    </xdr:from>
    <xdr:to>
      <xdr:col>32</xdr:col>
      <xdr:colOff>186689</xdr:colOff>
      <xdr:row>63</xdr:row>
      <xdr:rowOff>103784</xdr:rowOff>
    </xdr:to>
    <xdr:cxnSp macro="">
      <xdr:nvCxnSpPr>
        <xdr:cNvPr id="422" name="直線コネクタ 421"/>
        <xdr:cNvCxnSpPr/>
      </xdr:nvCxnSpPr>
      <xdr:spPr>
        <a:xfrm flipV="1">
          <a:off x="22160864" y="9886493"/>
          <a:ext cx="0" cy="10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107611</xdr:rowOff>
    </xdr:from>
    <xdr:ext cx="469744" cy="259045"/>
    <xdr:sp macro="" textlink="">
      <xdr:nvSpPr>
        <xdr:cNvPr id="423" name="【学校施設】&#10;一人当たり面積最小値テキスト"/>
        <xdr:cNvSpPr txBox="1"/>
      </xdr:nvSpPr>
      <xdr:spPr>
        <a:xfrm>
          <a:off x="22250400" y="10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1.148</a:t>
          </a:r>
          <a:endParaRPr kumimoji="1" lang="ja-JP" altLang="en-US" sz="1000" b="1">
            <a:latin typeface="ＭＳ Ｐゴシック"/>
          </a:endParaRPr>
        </a:p>
      </xdr:txBody>
    </xdr:sp>
    <xdr:clientData/>
  </xdr:oneCellAnchor>
  <xdr:twoCellAnchor>
    <xdr:from>
      <xdr:col>32</xdr:col>
      <xdr:colOff>98425</xdr:colOff>
      <xdr:row>63</xdr:row>
      <xdr:rowOff>103784</xdr:rowOff>
    </xdr:from>
    <xdr:to>
      <xdr:col>32</xdr:col>
      <xdr:colOff>276225</xdr:colOff>
      <xdr:row>63</xdr:row>
      <xdr:rowOff>103784</xdr:rowOff>
    </xdr:to>
    <xdr:cxnSp macro="">
      <xdr:nvCxnSpPr>
        <xdr:cNvPr id="424" name="直線コネクタ 423"/>
        <xdr:cNvCxnSpPr/>
      </xdr:nvCxnSpPr>
      <xdr:spPr>
        <a:xfrm>
          <a:off x="22072600" y="109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60520</xdr:rowOff>
    </xdr:from>
    <xdr:ext cx="469744" cy="259045"/>
    <xdr:sp macro="" textlink="">
      <xdr:nvSpPr>
        <xdr:cNvPr id="425" name="【学校施設】&#10;一人当たり面積最大値テキスト"/>
        <xdr:cNvSpPr txBox="1"/>
      </xdr:nvSpPr>
      <xdr:spPr>
        <a:xfrm>
          <a:off x="22250400" y="966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3.376</a:t>
          </a:r>
          <a:endParaRPr kumimoji="1" lang="ja-JP" altLang="en-US" sz="1000" b="1">
            <a:latin typeface="ＭＳ Ｐゴシック"/>
          </a:endParaRPr>
        </a:p>
      </xdr:txBody>
    </xdr:sp>
    <xdr:clientData/>
  </xdr:oneCellAnchor>
  <xdr:twoCellAnchor>
    <xdr:from>
      <xdr:col>32</xdr:col>
      <xdr:colOff>98425</xdr:colOff>
      <xdr:row>57</xdr:row>
      <xdr:rowOff>113843</xdr:rowOff>
    </xdr:from>
    <xdr:to>
      <xdr:col>32</xdr:col>
      <xdr:colOff>276225</xdr:colOff>
      <xdr:row>57</xdr:row>
      <xdr:rowOff>113843</xdr:rowOff>
    </xdr:to>
    <xdr:cxnSp macro="">
      <xdr:nvCxnSpPr>
        <xdr:cNvPr id="426" name="直線コネクタ 425"/>
        <xdr:cNvCxnSpPr/>
      </xdr:nvCxnSpPr>
      <xdr:spPr>
        <a:xfrm>
          <a:off x="22072600" y="988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118280</xdr:rowOff>
    </xdr:from>
    <xdr:ext cx="469744" cy="259045"/>
    <xdr:sp macro="" textlink="">
      <xdr:nvSpPr>
        <xdr:cNvPr id="427" name="【学校施設】&#10;一人当たり面積平均値テキスト"/>
        <xdr:cNvSpPr txBox="1"/>
      </xdr:nvSpPr>
      <xdr:spPr>
        <a:xfrm>
          <a:off x="22250400" y="10405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139853</xdr:rowOff>
    </xdr:from>
    <xdr:to>
      <xdr:col>32</xdr:col>
      <xdr:colOff>238125</xdr:colOff>
      <xdr:row>61</xdr:row>
      <xdr:rowOff>70003</xdr:rowOff>
    </xdr:to>
    <xdr:sp macro="" textlink="">
      <xdr:nvSpPr>
        <xdr:cNvPr id="428" name="フローチャート : 判断 427"/>
        <xdr:cNvSpPr/>
      </xdr:nvSpPr>
      <xdr:spPr>
        <a:xfrm>
          <a:off x="221107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70815</xdr:rowOff>
    </xdr:from>
    <xdr:to>
      <xdr:col>31</xdr:col>
      <xdr:colOff>85725</xdr:colOff>
      <xdr:row>61</xdr:row>
      <xdr:rowOff>965</xdr:rowOff>
    </xdr:to>
    <xdr:sp macro="" textlink="">
      <xdr:nvSpPr>
        <xdr:cNvPr id="429" name="フローチャート : 判断 428"/>
        <xdr:cNvSpPr/>
      </xdr:nvSpPr>
      <xdr:spPr>
        <a:xfrm>
          <a:off x="21272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136195</xdr:rowOff>
    </xdr:from>
    <xdr:to>
      <xdr:col>31</xdr:col>
      <xdr:colOff>85725</xdr:colOff>
      <xdr:row>61</xdr:row>
      <xdr:rowOff>66345</xdr:rowOff>
    </xdr:to>
    <xdr:sp macro="" textlink="">
      <xdr:nvSpPr>
        <xdr:cNvPr id="435" name="円/楕円 434"/>
        <xdr:cNvSpPr/>
      </xdr:nvSpPr>
      <xdr:spPr>
        <a:xfrm>
          <a:off x="21272500" y="104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17492</xdr:rowOff>
    </xdr:from>
    <xdr:ext cx="469744" cy="259045"/>
    <xdr:sp macro="" textlink="">
      <xdr:nvSpPr>
        <xdr:cNvPr id="436" name="n_1aveValue【学校施設】&#10;一人当たり面積"/>
        <xdr:cNvSpPr txBox="1"/>
      </xdr:nvSpPr>
      <xdr:spPr>
        <a:xfrm>
          <a:off x="210757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57472</xdr:rowOff>
    </xdr:from>
    <xdr:ext cx="469744" cy="259045"/>
    <xdr:sp macro="" textlink="">
      <xdr:nvSpPr>
        <xdr:cNvPr id="437" name="n_1mainValue【学校施設】&#10;一人当たり面積"/>
        <xdr:cNvSpPr txBox="1"/>
      </xdr:nvSpPr>
      <xdr:spPr>
        <a:xfrm>
          <a:off x="21075727" y="1051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6" name="正方形/長方形 4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7" name="正方形/長方形 4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8" name="正方形/長方形 4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9" name="正方形/長方形 4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0" name="正方形/長方形 4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1" name="正方形/長方形 4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2" name="正方形/長方形 4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3" name="正方形/長方形 45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2" name="テキスト ボックス 4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3" name="直線コネクタ 4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4" name="テキスト ボックス 46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5" name="直線コネクタ 46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6" name="テキスト ボックス 46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7" name="直線コネクタ 46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68" name="テキスト ボックス 46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9" name="直線コネクタ 46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0" name="テキスト ボックス 46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1" name="直線コネクタ 47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2" name="テキスト ボックス 47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3" name="直線コネクタ 47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74" name="テキスト ボックス 47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5" name="直線コネクタ 4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76" name="テキスト ボックス 475"/>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60961</xdr:rowOff>
    </xdr:from>
    <xdr:to>
      <xdr:col>23</xdr:col>
      <xdr:colOff>516889</xdr:colOff>
      <xdr:row>108</xdr:row>
      <xdr:rowOff>72389</xdr:rowOff>
    </xdr:to>
    <xdr:cxnSp macro="">
      <xdr:nvCxnSpPr>
        <xdr:cNvPr id="478" name="直線コネクタ 477"/>
        <xdr:cNvCxnSpPr/>
      </xdr:nvCxnSpPr>
      <xdr:spPr>
        <a:xfrm flipV="1">
          <a:off x="16318864" y="17205961"/>
          <a:ext cx="0" cy="1383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76216</xdr:rowOff>
    </xdr:from>
    <xdr:ext cx="405111" cy="259045"/>
    <xdr:sp macro="" textlink="">
      <xdr:nvSpPr>
        <xdr:cNvPr id="479" name="【公民館】&#10;有形固定資産減価償却率最小値テキスト"/>
        <xdr:cNvSpPr txBox="1"/>
      </xdr:nvSpPr>
      <xdr:spPr>
        <a:xfrm>
          <a:off x="16408400"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23</xdr:col>
      <xdr:colOff>428625</xdr:colOff>
      <xdr:row>108</xdr:row>
      <xdr:rowOff>72389</xdr:rowOff>
    </xdr:from>
    <xdr:to>
      <xdr:col>23</xdr:col>
      <xdr:colOff>606425</xdr:colOff>
      <xdr:row>108</xdr:row>
      <xdr:rowOff>72389</xdr:rowOff>
    </xdr:to>
    <xdr:cxnSp macro="">
      <xdr:nvCxnSpPr>
        <xdr:cNvPr id="480" name="直線コネクタ 479"/>
        <xdr:cNvCxnSpPr/>
      </xdr:nvCxnSpPr>
      <xdr:spPr>
        <a:xfrm>
          <a:off x="16230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7638</xdr:rowOff>
    </xdr:from>
    <xdr:ext cx="405111" cy="259045"/>
    <xdr:sp macro="" textlink="">
      <xdr:nvSpPr>
        <xdr:cNvPr id="481" name="【公民館】&#10;有形固定資産減価償却率最大値テキスト"/>
        <xdr:cNvSpPr txBox="1"/>
      </xdr:nvSpPr>
      <xdr:spPr>
        <a:xfrm>
          <a:off x="16408400" y="1698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a:t>
          </a:r>
          <a:endParaRPr kumimoji="1" lang="ja-JP" altLang="en-US" sz="1000" b="1">
            <a:latin typeface="ＭＳ Ｐゴシック"/>
          </a:endParaRPr>
        </a:p>
      </xdr:txBody>
    </xdr:sp>
    <xdr:clientData/>
  </xdr:oneCellAnchor>
  <xdr:twoCellAnchor>
    <xdr:from>
      <xdr:col>23</xdr:col>
      <xdr:colOff>428625</xdr:colOff>
      <xdr:row>100</xdr:row>
      <xdr:rowOff>60961</xdr:rowOff>
    </xdr:from>
    <xdr:to>
      <xdr:col>23</xdr:col>
      <xdr:colOff>606425</xdr:colOff>
      <xdr:row>100</xdr:row>
      <xdr:rowOff>60961</xdr:rowOff>
    </xdr:to>
    <xdr:cxnSp macro="">
      <xdr:nvCxnSpPr>
        <xdr:cNvPr id="482" name="直線コネクタ 481"/>
        <xdr:cNvCxnSpPr/>
      </xdr:nvCxnSpPr>
      <xdr:spPr>
        <a:xfrm>
          <a:off x="16230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57166</xdr:rowOff>
    </xdr:from>
    <xdr:ext cx="405111" cy="259045"/>
    <xdr:sp macro="" textlink="">
      <xdr:nvSpPr>
        <xdr:cNvPr id="483" name="【公民館】&#10;有形固定資産減価償却率平均値テキスト"/>
        <xdr:cNvSpPr txBox="1"/>
      </xdr:nvSpPr>
      <xdr:spPr>
        <a:xfrm>
          <a:off x="16408400" y="1788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78739</xdr:rowOff>
    </xdr:from>
    <xdr:to>
      <xdr:col>23</xdr:col>
      <xdr:colOff>568325</xdr:colOff>
      <xdr:row>105</xdr:row>
      <xdr:rowOff>8889</xdr:rowOff>
    </xdr:to>
    <xdr:sp macro="" textlink="">
      <xdr:nvSpPr>
        <xdr:cNvPr id="484" name="フローチャート : 判断 483"/>
        <xdr:cNvSpPr/>
      </xdr:nvSpPr>
      <xdr:spPr>
        <a:xfrm>
          <a:off x="16268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154939</xdr:rowOff>
    </xdr:from>
    <xdr:to>
      <xdr:col>22</xdr:col>
      <xdr:colOff>415925</xdr:colOff>
      <xdr:row>103</xdr:row>
      <xdr:rowOff>85089</xdr:rowOff>
    </xdr:to>
    <xdr:sp macro="" textlink="">
      <xdr:nvSpPr>
        <xdr:cNvPr id="485" name="フローチャート : 判断 484"/>
        <xdr:cNvSpPr/>
      </xdr:nvSpPr>
      <xdr:spPr>
        <a:xfrm>
          <a:off x="15430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6" name="テキスト ボックス 4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7" name="テキスト ボックス 4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8" name="テキスト ボックス 4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9" name="テキスト ボックス 4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0" name="テキスト ボックス 4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17780</xdr:rowOff>
    </xdr:from>
    <xdr:to>
      <xdr:col>22</xdr:col>
      <xdr:colOff>415925</xdr:colOff>
      <xdr:row>106</xdr:row>
      <xdr:rowOff>119380</xdr:rowOff>
    </xdr:to>
    <xdr:sp macro="" textlink="">
      <xdr:nvSpPr>
        <xdr:cNvPr id="491" name="円/楕円 490"/>
        <xdr:cNvSpPr/>
      </xdr:nvSpPr>
      <xdr:spPr>
        <a:xfrm>
          <a:off x="15430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101616</xdr:rowOff>
    </xdr:from>
    <xdr:ext cx="405111" cy="259045"/>
    <xdr:sp macro="" textlink="">
      <xdr:nvSpPr>
        <xdr:cNvPr id="492" name="n_1aveValue【公民館】&#10;有形固定資産減価償却率"/>
        <xdr:cNvSpPr txBox="1"/>
      </xdr:nvSpPr>
      <xdr:spPr>
        <a:xfrm>
          <a:off x="15266043"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110507</xdr:rowOff>
    </xdr:from>
    <xdr:ext cx="405111" cy="259045"/>
    <xdr:sp macro="" textlink="">
      <xdr:nvSpPr>
        <xdr:cNvPr id="493" name="n_1mainValue【公民館】&#10;有形固定資産減価償却率"/>
        <xdr:cNvSpPr txBox="1"/>
      </xdr:nvSpPr>
      <xdr:spPr>
        <a:xfrm>
          <a:off x="15266043"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4" name="正方形/長方形 4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5" name="正方形/長方形 4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6" name="正方形/長方形 4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7" name="正方形/長方形 4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8" name="正方形/長方形 4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9" name="正方形/長方形 4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0" name="正方形/長方形 4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1" name="正方形/長方形 5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2" name="テキスト ボックス 5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3" name="直線コネクタ 5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76200</xdr:rowOff>
    </xdr:from>
    <xdr:to>
      <xdr:col>33</xdr:col>
      <xdr:colOff>314325</xdr:colOff>
      <xdr:row>109</xdr:row>
      <xdr:rowOff>76200</xdr:rowOff>
    </xdr:to>
    <xdr:cxnSp macro="">
      <xdr:nvCxnSpPr>
        <xdr:cNvPr id="504" name="直線コネクタ 503"/>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105427</xdr:rowOff>
    </xdr:from>
    <xdr:ext cx="467179" cy="259045"/>
    <xdr:sp macro="" textlink="">
      <xdr:nvSpPr>
        <xdr:cNvPr id="505" name="テキスト ボックス 504"/>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506" name="直線コネクタ 505"/>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507" name="テキスト ボックス 506"/>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19050</xdr:rowOff>
    </xdr:from>
    <xdr:to>
      <xdr:col>33</xdr:col>
      <xdr:colOff>314325</xdr:colOff>
      <xdr:row>106</xdr:row>
      <xdr:rowOff>19050</xdr:rowOff>
    </xdr:to>
    <xdr:cxnSp macro="">
      <xdr:nvCxnSpPr>
        <xdr:cNvPr id="508" name="直線コネクタ 507"/>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48277</xdr:rowOff>
    </xdr:from>
    <xdr:ext cx="467179" cy="259045"/>
    <xdr:sp macro="" textlink="">
      <xdr:nvSpPr>
        <xdr:cNvPr id="509" name="テキスト ボックス 508"/>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0" name="直線コネクタ 5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1" name="テキスト ボックス 5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133350</xdr:rowOff>
    </xdr:from>
    <xdr:to>
      <xdr:col>33</xdr:col>
      <xdr:colOff>314325</xdr:colOff>
      <xdr:row>102</xdr:row>
      <xdr:rowOff>133350</xdr:rowOff>
    </xdr:to>
    <xdr:cxnSp macro="">
      <xdr:nvCxnSpPr>
        <xdr:cNvPr id="512" name="直線コネクタ 511"/>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162577</xdr:rowOff>
    </xdr:from>
    <xdr:ext cx="467179" cy="259045"/>
    <xdr:sp macro="" textlink="">
      <xdr:nvSpPr>
        <xdr:cNvPr id="513" name="テキスト ボックス 512"/>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514" name="直線コネクタ 513"/>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515" name="テキスト ボックス 514"/>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76200</xdr:rowOff>
    </xdr:from>
    <xdr:to>
      <xdr:col>33</xdr:col>
      <xdr:colOff>314325</xdr:colOff>
      <xdr:row>99</xdr:row>
      <xdr:rowOff>76200</xdr:rowOff>
    </xdr:to>
    <xdr:cxnSp macro="">
      <xdr:nvCxnSpPr>
        <xdr:cNvPr id="516" name="直線コネクタ 515"/>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105427</xdr:rowOff>
    </xdr:from>
    <xdr:ext cx="467179" cy="259045"/>
    <xdr:sp macro="" textlink="">
      <xdr:nvSpPr>
        <xdr:cNvPr id="517" name="テキスト ボックス 516"/>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8" name="直線コネクタ 5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9" name="テキスト ボックス 5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61913</xdr:rowOff>
    </xdr:from>
    <xdr:to>
      <xdr:col>32</xdr:col>
      <xdr:colOff>186689</xdr:colOff>
      <xdr:row>108</xdr:row>
      <xdr:rowOff>67627</xdr:rowOff>
    </xdr:to>
    <xdr:cxnSp macro="">
      <xdr:nvCxnSpPr>
        <xdr:cNvPr id="521" name="直線コネクタ 520"/>
        <xdr:cNvCxnSpPr/>
      </xdr:nvCxnSpPr>
      <xdr:spPr>
        <a:xfrm flipV="1">
          <a:off x="22160864" y="17206913"/>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71454</xdr:rowOff>
    </xdr:from>
    <xdr:ext cx="469744" cy="259045"/>
    <xdr:sp macro="" textlink="">
      <xdr:nvSpPr>
        <xdr:cNvPr id="522" name="【公民館】&#10;一人当たり面積最小値テキスト"/>
        <xdr:cNvSpPr txBox="1"/>
      </xdr:nvSpPr>
      <xdr:spPr>
        <a:xfrm>
          <a:off x="22250400" y="1858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108</xdr:row>
      <xdr:rowOff>67627</xdr:rowOff>
    </xdr:from>
    <xdr:to>
      <xdr:col>32</xdr:col>
      <xdr:colOff>276225</xdr:colOff>
      <xdr:row>108</xdr:row>
      <xdr:rowOff>67627</xdr:rowOff>
    </xdr:to>
    <xdr:cxnSp macro="">
      <xdr:nvCxnSpPr>
        <xdr:cNvPr id="523" name="直線コネクタ 522"/>
        <xdr:cNvCxnSpPr/>
      </xdr:nvCxnSpPr>
      <xdr:spPr>
        <a:xfrm>
          <a:off x="22072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8590</xdr:rowOff>
    </xdr:from>
    <xdr:ext cx="469744" cy="259045"/>
    <xdr:sp macro="" textlink="">
      <xdr:nvSpPr>
        <xdr:cNvPr id="524" name="【公民館】&#10;一人当たり面積最大値テキスト"/>
        <xdr:cNvSpPr txBox="1"/>
      </xdr:nvSpPr>
      <xdr:spPr>
        <a:xfrm>
          <a:off x="22250400" y="1698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0.545</a:t>
          </a:r>
          <a:endParaRPr kumimoji="1" lang="ja-JP" altLang="en-US" sz="1000" b="1">
            <a:latin typeface="ＭＳ Ｐゴシック"/>
          </a:endParaRPr>
        </a:p>
      </xdr:txBody>
    </xdr:sp>
    <xdr:clientData/>
  </xdr:oneCellAnchor>
  <xdr:twoCellAnchor>
    <xdr:from>
      <xdr:col>32</xdr:col>
      <xdr:colOff>98425</xdr:colOff>
      <xdr:row>100</xdr:row>
      <xdr:rowOff>61913</xdr:rowOff>
    </xdr:from>
    <xdr:to>
      <xdr:col>32</xdr:col>
      <xdr:colOff>276225</xdr:colOff>
      <xdr:row>100</xdr:row>
      <xdr:rowOff>61913</xdr:rowOff>
    </xdr:to>
    <xdr:cxnSp macro="">
      <xdr:nvCxnSpPr>
        <xdr:cNvPr id="525" name="直線コネクタ 524"/>
        <xdr:cNvCxnSpPr/>
      </xdr:nvCxnSpPr>
      <xdr:spPr>
        <a:xfrm>
          <a:off x="22072600" y="1720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69550</xdr:rowOff>
    </xdr:from>
    <xdr:ext cx="469744" cy="259045"/>
    <xdr:sp macro="" textlink="">
      <xdr:nvSpPr>
        <xdr:cNvPr id="526" name="【公民館】&#10;一人当たり面積平均値テキスト"/>
        <xdr:cNvSpPr txBox="1"/>
      </xdr:nvSpPr>
      <xdr:spPr>
        <a:xfrm>
          <a:off x="22250400" y="17900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91123</xdr:rowOff>
    </xdr:from>
    <xdr:to>
      <xdr:col>32</xdr:col>
      <xdr:colOff>238125</xdr:colOff>
      <xdr:row>105</xdr:row>
      <xdr:rowOff>21273</xdr:rowOff>
    </xdr:to>
    <xdr:sp macro="" textlink="">
      <xdr:nvSpPr>
        <xdr:cNvPr id="527" name="フローチャート : 判断 526"/>
        <xdr:cNvSpPr/>
      </xdr:nvSpPr>
      <xdr:spPr>
        <a:xfrm>
          <a:off x="22110700" y="1792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528" name="フローチャート : 判断 527"/>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9" name="テキスト ボックス 5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0" name="テキスト ボックス 5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1" name="テキスト ボックス 5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2" name="テキスト ボックス 5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3" name="テキスト ボックス 5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36830</xdr:rowOff>
    </xdr:from>
    <xdr:to>
      <xdr:col>31</xdr:col>
      <xdr:colOff>85725</xdr:colOff>
      <xdr:row>103</xdr:row>
      <xdr:rowOff>138430</xdr:rowOff>
    </xdr:to>
    <xdr:sp macro="" textlink="">
      <xdr:nvSpPr>
        <xdr:cNvPr id="534" name="円/楕円 533"/>
        <xdr:cNvSpPr/>
      </xdr:nvSpPr>
      <xdr:spPr>
        <a:xfrm>
          <a:off x="21272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49547</xdr:rowOff>
    </xdr:from>
    <xdr:ext cx="469744" cy="259045"/>
    <xdr:sp macro="" textlink="">
      <xdr:nvSpPr>
        <xdr:cNvPr id="535" name="n_1aveValue【公民館】&#10;一人当たり面積"/>
        <xdr:cNvSpPr txBox="1"/>
      </xdr:nvSpPr>
      <xdr:spPr>
        <a:xfrm>
          <a:off x="21075727"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0.264</a:t>
          </a:r>
          <a:endParaRPr kumimoji="1" lang="ja-JP" altLang="en-US" sz="1000" b="1">
            <a:solidFill>
              <a:srgbClr val="000080"/>
            </a:solidFill>
            <a:latin typeface="ＭＳ Ｐゴシック"/>
          </a:endParaRPr>
        </a:p>
      </xdr:txBody>
    </xdr:sp>
    <xdr:clientData/>
  </xdr:oneCellAnchor>
  <xdr:oneCellAnchor>
    <xdr:from>
      <xdr:col>30</xdr:col>
      <xdr:colOff>473152</xdr:colOff>
      <xdr:row>101</xdr:row>
      <xdr:rowOff>154957</xdr:rowOff>
    </xdr:from>
    <xdr:ext cx="469744" cy="259045"/>
    <xdr:sp macro="" textlink="">
      <xdr:nvSpPr>
        <xdr:cNvPr id="536" name="n_1mainValue【公民館】&#10;一人当たり面積"/>
        <xdr:cNvSpPr txBox="1"/>
      </xdr:nvSpPr>
      <xdr:spPr>
        <a:xfrm>
          <a:off x="210757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0.356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7" name="正方形/長方形 5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8" name="正方形/長方形 5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9" name="テキスト ボックス 5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すべての施設において、有形固定資産減価償却率は県平均、類似団体を上回っている。今後は、橋梁長寿命化修繕計画、公共施設総合監理監理計画の基づき、施設の建替えや統合等も含め適切に進めていく。</a:t>
          </a: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兵庫県神河町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11,855
11,820
202.23
8,767,648
8,537,914
222,774
5,186,806
10,904,751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34.7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97155</xdr:rowOff>
    </xdr:to>
    <xdr:cxnSp macro="">
      <xdr:nvCxnSpPr>
        <xdr:cNvPr id="73" name="直線コネクタ 72"/>
        <xdr:cNvCxnSpPr/>
      </xdr:nvCxnSpPr>
      <xdr:spPr>
        <a:xfrm flipV="1">
          <a:off x="4634865" y="953833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100982</xdr:rowOff>
    </xdr:from>
    <xdr:ext cx="405111" cy="259045"/>
    <xdr:sp macro="" textlink="">
      <xdr:nvSpPr>
        <xdr:cNvPr id="74" name="【体育館・プール】&#10;有形固定資産減価償却率最小値テキスト"/>
        <xdr:cNvSpPr txBox="1"/>
      </xdr:nvSpPr>
      <xdr:spPr>
        <a:xfrm>
          <a:off x="47244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6</xdr:col>
      <xdr:colOff>422275</xdr:colOff>
      <xdr:row>63</xdr:row>
      <xdr:rowOff>97155</xdr:rowOff>
    </xdr:from>
    <xdr:to>
      <xdr:col>6</xdr:col>
      <xdr:colOff>600075</xdr:colOff>
      <xdr:row>63</xdr:row>
      <xdr:rowOff>97155</xdr:rowOff>
    </xdr:to>
    <xdr:cxnSp macro="">
      <xdr:nvCxnSpPr>
        <xdr:cNvPr id="75" name="直線コネクタ 74"/>
        <xdr:cNvCxnSpPr/>
      </xdr:nvCxnSpPr>
      <xdr:spPr>
        <a:xfrm>
          <a:off x="4546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76" name="【体育館・プー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77" name="直線コネクタ 76"/>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9542</xdr:rowOff>
    </xdr:from>
    <xdr:ext cx="405111" cy="259045"/>
    <xdr:sp macro="" textlink="">
      <xdr:nvSpPr>
        <xdr:cNvPr id="78" name="【体育館・プール】&#10;有形固定資産減価償却率平均値テキスト"/>
        <xdr:cNvSpPr txBox="1"/>
      </xdr:nvSpPr>
      <xdr:spPr>
        <a:xfrm>
          <a:off x="47244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31115</xdr:rowOff>
    </xdr:from>
    <xdr:to>
      <xdr:col>6</xdr:col>
      <xdr:colOff>561975</xdr:colOff>
      <xdr:row>60</xdr:row>
      <xdr:rowOff>132715</xdr:rowOff>
    </xdr:to>
    <xdr:sp macro="" textlink="">
      <xdr:nvSpPr>
        <xdr:cNvPr id="79" name="フローチャート : 判断 78"/>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118745</xdr:rowOff>
    </xdr:from>
    <xdr:to>
      <xdr:col>5</xdr:col>
      <xdr:colOff>409575</xdr:colOff>
      <xdr:row>60</xdr:row>
      <xdr:rowOff>48895</xdr:rowOff>
    </xdr:to>
    <xdr:sp macro="" textlink="">
      <xdr:nvSpPr>
        <xdr:cNvPr id="80" name="フローチャート : 判断 79"/>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65422</xdr:rowOff>
    </xdr:from>
    <xdr:ext cx="405111" cy="259045"/>
    <xdr:sp macro="" textlink="">
      <xdr:nvSpPr>
        <xdr:cNvPr id="81" name="n_1aveValue【体育館・プール】&#10;有形固定資産減価償却率"/>
        <xdr:cNvSpPr txBox="1"/>
      </xdr:nvSpPr>
      <xdr:spPr>
        <a:xfrm>
          <a:off x="3582043"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135890</xdr:rowOff>
    </xdr:from>
    <xdr:to>
      <xdr:col>5</xdr:col>
      <xdr:colOff>409575</xdr:colOff>
      <xdr:row>60</xdr:row>
      <xdr:rowOff>66040</xdr:rowOff>
    </xdr:to>
    <xdr:sp macro="" textlink="">
      <xdr:nvSpPr>
        <xdr:cNvPr id="87" name="円/楕円 86"/>
        <xdr:cNvSpPr/>
      </xdr:nvSpPr>
      <xdr:spPr>
        <a:xfrm>
          <a:off x="3746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57167</xdr:rowOff>
    </xdr:from>
    <xdr:ext cx="405111" cy="259045"/>
    <xdr:sp macro="" textlink="">
      <xdr:nvSpPr>
        <xdr:cNvPr id="88" name="n_1mainValue【体育館・プール】&#10;有形固定資産減価償却率"/>
        <xdr:cNvSpPr txBox="1"/>
      </xdr:nvSpPr>
      <xdr:spPr>
        <a:xfrm>
          <a:off x="3582043"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9" name="正方形/長方形 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0" name="正方形/長方形 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1" name="正方形/長方形 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2" name="正方形/長方形 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3" name="正方形/長方形 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4" name="正方形/長方形 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5" name="正方形/長方形 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6" name="正方形/長方形 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7" name="テキスト ボックス 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8" name="直線コネクタ 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99" name="テキスト ボックス 9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00" name="直線コネクタ 9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01" name="テキスト ボックス 10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02" name="直線コネクタ 10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03" name="テキスト ボックス 10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04" name="直線コネクタ 10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05" name="テキスト ボックス 10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06" name="直線コネクタ 10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07" name="テキスト ボックス 10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8" name="直線コネクタ 1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9" name="テキスト ボックス 1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18288</xdr:rowOff>
    </xdr:from>
    <xdr:to>
      <xdr:col>15</xdr:col>
      <xdr:colOff>180340</xdr:colOff>
      <xdr:row>64</xdr:row>
      <xdr:rowOff>77724</xdr:rowOff>
    </xdr:to>
    <xdr:cxnSp macro="">
      <xdr:nvCxnSpPr>
        <xdr:cNvPr id="111" name="直線コネクタ 110"/>
        <xdr:cNvCxnSpPr/>
      </xdr:nvCxnSpPr>
      <xdr:spPr>
        <a:xfrm flipV="1">
          <a:off x="10476865" y="9790938"/>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81551</xdr:rowOff>
    </xdr:from>
    <xdr:ext cx="469744" cy="259045"/>
    <xdr:sp macro="" textlink="">
      <xdr:nvSpPr>
        <xdr:cNvPr id="112" name="【体育館・プール】&#10;一人当たり面積最小値テキスト"/>
        <xdr:cNvSpPr txBox="1"/>
      </xdr:nvSpPr>
      <xdr:spPr>
        <a:xfrm>
          <a:off x="10566400"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15</xdr:col>
      <xdr:colOff>92075</xdr:colOff>
      <xdr:row>64</xdr:row>
      <xdr:rowOff>77724</xdr:rowOff>
    </xdr:from>
    <xdr:to>
      <xdr:col>15</xdr:col>
      <xdr:colOff>269875</xdr:colOff>
      <xdr:row>64</xdr:row>
      <xdr:rowOff>77724</xdr:rowOff>
    </xdr:to>
    <xdr:cxnSp macro="">
      <xdr:nvCxnSpPr>
        <xdr:cNvPr id="113" name="直線コネクタ 112"/>
        <xdr:cNvCxnSpPr/>
      </xdr:nvCxnSpPr>
      <xdr:spPr>
        <a:xfrm>
          <a:off x="10388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136415</xdr:rowOff>
    </xdr:from>
    <xdr:ext cx="469744" cy="259045"/>
    <xdr:sp macro="" textlink="">
      <xdr:nvSpPr>
        <xdr:cNvPr id="114" name="【体育館・プール】&#10;一人当たり面積最大値テキスト"/>
        <xdr:cNvSpPr txBox="1"/>
      </xdr:nvSpPr>
      <xdr:spPr>
        <a:xfrm>
          <a:off x="105664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0.717</a:t>
          </a:r>
          <a:endParaRPr kumimoji="1" lang="ja-JP" altLang="en-US" sz="1000" b="1">
            <a:latin typeface="ＭＳ Ｐゴシック"/>
          </a:endParaRPr>
        </a:p>
      </xdr:txBody>
    </xdr:sp>
    <xdr:clientData/>
  </xdr:oneCellAnchor>
  <xdr:twoCellAnchor>
    <xdr:from>
      <xdr:col>15</xdr:col>
      <xdr:colOff>92075</xdr:colOff>
      <xdr:row>57</xdr:row>
      <xdr:rowOff>18288</xdr:rowOff>
    </xdr:from>
    <xdr:to>
      <xdr:col>15</xdr:col>
      <xdr:colOff>269875</xdr:colOff>
      <xdr:row>57</xdr:row>
      <xdr:rowOff>18288</xdr:rowOff>
    </xdr:to>
    <xdr:cxnSp macro="">
      <xdr:nvCxnSpPr>
        <xdr:cNvPr id="115" name="直線コネクタ 114"/>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128795</xdr:rowOff>
    </xdr:from>
    <xdr:ext cx="469744" cy="259045"/>
    <xdr:sp macro="" textlink="">
      <xdr:nvSpPr>
        <xdr:cNvPr id="116" name="【体育館・プール】&#10;一人当たり面積平均値テキスト"/>
        <xdr:cNvSpPr txBox="1"/>
      </xdr:nvSpPr>
      <xdr:spPr>
        <a:xfrm>
          <a:off x="10566400" y="10244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150368</xdr:rowOff>
    </xdr:from>
    <xdr:to>
      <xdr:col>15</xdr:col>
      <xdr:colOff>231775</xdr:colOff>
      <xdr:row>60</xdr:row>
      <xdr:rowOff>80518</xdr:rowOff>
    </xdr:to>
    <xdr:sp macro="" textlink="">
      <xdr:nvSpPr>
        <xdr:cNvPr id="117" name="フローチャート : 判断 116"/>
        <xdr:cNvSpPr/>
      </xdr:nvSpPr>
      <xdr:spPr>
        <a:xfrm>
          <a:off x="10426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116078</xdr:rowOff>
    </xdr:from>
    <xdr:to>
      <xdr:col>14</xdr:col>
      <xdr:colOff>79375</xdr:colOff>
      <xdr:row>62</xdr:row>
      <xdr:rowOff>46228</xdr:rowOff>
    </xdr:to>
    <xdr:sp macro="" textlink="">
      <xdr:nvSpPr>
        <xdr:cNvPr id="118" name="フローチャート : 判断 117"/>
        <xdr:cNvSpPr/>
      </xdr:nvSpPr>
      <xdr:spPr>
        <a:xfrm>
          <a:off x="9588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37355</xdr:rowOff>
    </xdr:from>
    <xdr:ext cx="469744" cy="259045"/>
    <xdr:sp macro="" textlink="">
      <xdr:nvSpPr>
        <xdr:cNvPr id="119" name="n_1aveValue【体育館・プール】&#10;一人当たり面積"/>
        <xdr:cNvSpPr txBox="1"/>
      </xdr:nvSpPr>
      <xdr:spPr>
        <a:xfrm>
          <a:off x="93917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0" name="テキスト ボックス 1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1" name="テキスト ボックス 1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2" name="テキスト ボックス 1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3" name="テキスト ボックス 1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4" name="テキスト ボックス 1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145796</xdr:rowOff>
    </xdr:from>
    <xdr:to>
      <xdr:col>14</xdr:col>
      <xdr:colOff>79375</xdr:colOff>
      <xdr:row>60</xdr:row>
      <xdr:rowOff>75946</xdr:rowOff>
    </xdr:to>
    <xdr:sp macro="" textlink="">
      <xdr:nvSpPr>
        <xdr:cNvPr id="125" name="円/楕円 124"/>
        <xdr:cNvSpPr/>
      </xdr:nvSpPr>
      <xdr:spPr>
        <a:xfrm>
          <a:off x="9588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92473</xdr:rowOff>
    </xdr:from>
    <xdr:ext cx="469744" cy="259045"/>
    <xdr:sp macro="" textlink="">
      <xdr:nvSpPr>
        <xdr:cNvPr id="126" name="n_1mainValue【体育館・プール】&#10;一人当たり面積"/>
        <xdr:cNvSpPr txBox="1"/>
      </xdr:nvSpPr>
      <xdr:spPr>
        <a:xfrm>
          <a:off x="9391727" y="1003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0.489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7" name="正方形/長方形 1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8" name="正方形/長方形 1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9" name="正方形/長方形 1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0" name="正方形/長方形 1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1" name="正方形/長方形 1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2" name="正方形/長方形 1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3" name="正方形/長方形 1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4" name="正方形/長方形 13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35" name="正方形/長方形 13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36" name="正方形/長方形 13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37" name="正方形/長方形 13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38" name="正方形/長方形 13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39" name="正方形/長方形 13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40" name="正方形/長方形 13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41" name="正方形/長方形 14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2" name="正方形/長方形 14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43" name="正方形/長方形 1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44" name="正方形/長方形 1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45" name="正方形/長方形 1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46" name="正方形/長方形 1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47" name="正方形/長方形 1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48" name="正方形/長方形 1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49" name="正方形/長方形 1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0" name="正方形/長方形 14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151" name="正方形/長方形 15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52" name="正方形/長方形 15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53" name="正方形/長方形 15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54" name="正方形/長方形 15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55" name="正方形/長方形 15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56" name="正方形/長方形 15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57" name="正方形/長方形 15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58" name="正方形/長方形 15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159" name="正方形/長方形 1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160" name="正方形/長方形 1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161" name="正方形/長方形 1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162" name="正方形/長方形 1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163" name="正方形/長方形 1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164" name="正方形/長方形 1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165" name="正方形/長方形 1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166" name="正方形/長方形 16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167" name="正方形/長方形 16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168" name="正方形/長方形 16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169" name="正方形/長方形 16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170" name="正方形/長方形 16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171" name="正方形/長方形 17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172" name="正方形/長方形 17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173" name="正方形/長方形 17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174" name="正方形/長方形 17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175" name="正方形/長方形 1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176" name="正方形/長方形 1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177" name="正方形/長方形 1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178" name="正方形/長方形 1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179" name="正方形/長方形 1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180" name="正方形/長方形 1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181" name="正方形/長方形 1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182" name="正方形/長方形 1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183" name="テキスト ボックス 1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184" name="直線コネクタ 1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185" name="テキスト ボックス 18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186" name="直線コネクタ 18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187" name="テキスト ボックス 18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188" name="直線コネクタ 18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189" name="テキスト ボックス 18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190" name="直線コネクタ 18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191" name="テキスト ボックス 19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192" name="直線コネクタ 19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193" name="テキスト ボックス 19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194" name="直線コネクタ 19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195" name="テキスト ボックス 19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196" name="直線コネクタ 1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197" name="テキスト ボックス 19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19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125730</xdr:rowOff>
    </xdr:from>
    <xdr:to>
      <xdr:col>23</xdr:col>
      <xdr:colOff>516889</xdr:colOff>
      <xdr:row>63</xdr:row>
      <xdr:rowOff>87630</xdr:rowOff>
    </xdr:to>
    <xdr:cxnSp macro="">
      <xdr:nvCxnSpPr>
        <xdr:cNvPr id="199" name="直線コネクタ 198"/>
        <xdr:cNvCxnSpPr/>
      </xdr:nvCxnSpPr>
      <xdr:spPr>
        <a:xfrm flipV="1">
          <a:off x="16318864" y="97269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91457</xdr:rowOff>
    </xdr:from>
    <xdr:ext cx="405111" cy="259045"/>
    <xdr:sp macro="" textlink="">
      <xdr:nvSpPr>
        <xdr:cNvPr id="200" name="【保健センター・保健所】&#10;有形固定資産減価償却率最小値テキスト"/>
        <xdr:cNvSpPr txBox="1"/>
      </xdr:nvSpPr>
      <xdr:spPr>
        <a:xfrm>
          <a:off x="164084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23</xdr:col>
      <xdr:colOff>428625</xdr:colOff>
      <xdr:row>63</xdr:row>
      <xdr:rowOff>87630</xdr:rowOff>
    </xdr:from>
    <xdr:to>
      <xdr:col>23</xdr:col>
      <xdr:colOff>606425</xdr:colOff>
      <xdr:row>63</xdr:row>
      <xdr:rowOff>87630</xdr:rowOff>
    </xdr:to>
    <xdr:cxnSp macro="">
      <xdr:nvCxnSpPr>
        <xdr:cNvPr id="201" name="直線コネクタ 200"/>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72407</xdr:rowOff>
    </xdr:from>
    <xdr:ext cx="405111" cy="259045"/>
    <xdr:sp macro="" textlink="">
      <xdr:nvSpPr>
        <xdr:cNvPr id="202" name="【保健センター・保健所】&#10;有形固定資産減価償却率最大値テキスト"/>
        <xdr:cNvSpPr txBox="1"/>
      </xdr:nvSpPr>
      <xdr:spPr>
        <a:xfrm>
          <a:off x="164084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428625</xdr:colOff>
      <xdr:row>56</xdr:row>
      <xdr:rowOff>125730</xdr:rowOff>
    </xdr:from>
    <xdr:to>
      <xdr:col>23</xdr:col>
      <xdr:colOff>606425</xdr:colOff>
      <xdr:row>56</xdr:row>
      <xdr:rowOff>125730</xdr:rowOff>
    </xdr:to>
    <xdr:cxnSp macro="">
      <xdr:nvCxnSpPr>
        <xdr:cNvPr id="203" name="直線コネクタ 202"/>
        <xdr:cNvCxnSpPr/>
      </xdr:nvCxnSpPr>
      <xdr:spPr>
        <a:xfrm>
          <a:off x="16230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3827</xdr:rowOff>
    </xdr:from>
    <xdr:ext cx="405111" cy="259045"/>
    <xdr:sp macro="" textlink="">
      <xdr:nvSpPr>
        <xdr:cNvPr id="204" name="【保健センター・保健所】&#10;有形固定資産減価償却率平均値テキスト"/>
        <xdr:cNvSpPr txBox="1"/>
      </xdr:nvSpPr>
      <xdr:spPr>
        <a:xfrm>
          <a:off x="16408400" y="9776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25400</xdr:rowOff>
    </xdr:from>
    <xdr:to>
      <xdr:col>23</xdr:col>
      <xdr:colOff>568325</xdr:colOff>
      <xdr:row>57</xdr:row>
      <xdr:rowOff>127000</xdr:rowOff>
    </xdr:to>
    <xdr:sp macro="" textlink="">
      <xdr:nvSpPr>
        <xdr:cNvPr id="205" name="フローチャート : 判断 204"/>
        <xdr:cNvSpPr/>
      </xdr:nvSpPr>
      <xdr:spPr>
        <a:xfrm>
          <a:off x="162687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128270</xdr:rowOff>
    </xdr:from>
    <xdr:to>
      <xdr:col>22</xdr:col>
      <xdr:colOff>415925</xdr:colOff>
      <xdr:row>61</xdr:row>
      <xdr:rowOff>58420</xdr:rowOff>
    </xdr:to>
    <xdr:sp macro="" textlink="">
      <xdr:nvSpPr>
        <xdr:cNvPr id="206" name="フローチャート : 判断 205"/>
        <xdr:cNvSpPr/>
      </xdr:nvSpPr>
      <xdr:spPr>
        <a:xfrm>
          <a:off x="15430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74947</xdr:rowOff>
    </xdr:from>
    <xdr:ext cx="405111" cy="259045"/>
    <xdr:sp macro="" textlink="">
      <xdr:nvSpPr>
        <xdr:cNvPr id="207" name="n_1aveValue【保健センター・保健所】&#10;有形固定資産減価償却率"/>
        <xdr:cNvSpPr txBox="1"/>
      </xdr:nvSpPr>
      <xdr:spPr>
        <a:xfrm>
          <a:off x="15266043"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08" name="テキスト ボックス 2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09" name="テキスト ボックス 2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10" name="テキスト ボックス 2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11" name="テキスト ボックス 2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12" name="テキスト ボックス 2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13970</xdr:rowOff>
    </xdr:from>
    <xdr:to>
      <xdr:col>22</xdr:col>
      <xdr:colOff>415925</xdr:colOff>
      <xdr:row>62</xdr:row>
      <xdr:rowOff>115570</xdr:rowOff>
    </xdr:to>
    <xdr:sp macro="" textlink="">
      <xdr:nvSpPr>
        <xdr:cNvPr id="213" name="円/楕円 212"/>
        <xdr:cNvSpPr/>
      </xdr:nvSpPr>
      <xdr:spPr>
        <a:xfrm>
          <a:off x="15430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106697</xdr:rowOff>
    </xdr:from>
    <xdr:ext cx="405111" cy="259045"/>
    <xdr:sp macro="" textlink="">
      <xdr:nvSpPr>
        <xdr:cNvPr id="214" name="n_1mainValue【保健センター・保健所】&#10;有形固定資産減価償却率"/>
        <xdr:cNvSpPr txBox="1"/>
      </xdr:nvSpPr>
      <xdr:spPr>
        <a:xfrm>
          <a:off x="15266043"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15" name="正方形/長方形 2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16" name="正方形/長方形 2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17" name="正方形/長方形 2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18" name="正方形/長方形 2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19" name="正方形/長方形 2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20" name="正方形/長方形 2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21" name="正方形/長方形 2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22" name="正方形/長方形 2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23" name="テキスト ボックス 2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24" name="直線コネクタ 2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225" name="テキスト ボックス 22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226" name="直線コネクタ 22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227" name="テキスト ボックス 22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228" name="直線コネクタ 22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229" name="テキスト ボックス 22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230" name="直線コネクタ 22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231" name="テキスト ボックス 23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232" name="直線コネクタ 23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233" name="テキスト ボックス 23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234" name="直線コネクタ 23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235" name="テキスト ボックス 23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36" name="直線コネクタ 23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237" name="テキスト ボックス 23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23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148590</xdr:rowOff>
    </xdr:from>
    <xdr:to>
      <xdr:col>32</xdr:col>
      <xdr:colOff>186689</xdr:colOff>
      <xdr:row>64</xdr:row>
      <xdr:rowOff>106680</xdr:rowOff>
    </xdr:to>
    <xdr:cxnSp macro="">
      <xdr:nvCxnSpPr>
        <xdr:cNvPr id="239" name="直線コネクタ 238"/>
        <xdr:cNvCxnSpPr/>
      </xdr:nvCxnSpPr>
      <xdr:spPr>
        <a:xfrm flipV="1">
          <a:off x="22160864" y="95783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110507</xdr:rowOff>
    </xdr:from>
    <xdr:ext cx="469744" cy="259045"/>
    <xdr:sp macro="" textlink="">
      <xdr:nvSpPr>
        <xdr:cNvPr id="240" name="【保健センター・保健所】&#10;一人当たり面積最小値テキスト"/>
        <xdr:cNvSpPr txBox="1"/>
      </xdr:nvSpPr>
      <xdr:spPr>
        <a:xfrm>
          <a:off x="22250400"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64</xdr:row>
      <xdr:rowOff>106680</xdr:rowOff>
    </xdr:from>
    <xdr:to>
      <xdr:col>32</xdr:col>
      <xdr:colOff>276225</xdr:colOff>
      <xdr:row>64</xdr:row>
      <xdr:rowOff>106680</xdr:rowOff>
    </xdr:to>
    <xdr:cxnSp macro="">
      <xdr:nvCxnSpPr>
        <xdr:cNvPr id="241" name="直線コネクタ 240"/>
        <xdr:cNvCxnSpPr/>
      </xdr:nvCxnSpPr>
      <xdr:spPr>
        <a:xfrm>
          <a:off x="22072600" y="110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95267</xdr:rowOff>
    </xdr:from>
    <xdr:ext cx="469744" cy="259045"/>
    <xdr:sp macro="" textlink="">
      <xdr:nvSpPr>
        <xdr:cNvPr id="242" name="【保健センター・保健所】&#10;一人当たり面積最大値テキスト"/>
        <xdr:cNvSpPr txBox="1"/>
      </xdr:nvSpPr>
      <xdr:spPr>
        <a:xfrm>
          <a:off x="222504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0.243</a:t>
          </a:r>
          <a:endParaRPr kumimoji="1" lang="ja-JP" altLang="en-US" sz="1000" b="1">
            <a:latin typeface="ＭＳ Ｐゴシック"/>
          </a:endParaRPr>
        </a:p>
      </xdr:txBody>
    </xdr:sp>
    <xdr:clientData/>
  </xdr:oneCellAnchor>
  <xdr:twoCellAnchor>
    <xdr:from>
      <xdr:col>32</xdr:col>
      <xdr:colOff>98425</xdr:colOff>
      <xdr:row>55</xdr:row>
      <xdr:rowOff>148590</xdr:rowOff>
    </xdr:from>
    <xdr:to>
      <xdr:col>32</xdr:col>
      <xdr:colOff>276225</xdr:colOff>
      <xdr:row>55</xdr:row>
      <xdr:rowOff>148590</xdr:rowOff>
    </xdr:to>
    <xdr:cxnSp macro="">
      <xdr:nvCxnSpPr>
        <xdr:cNvPr id="243" name="直線コネクタ 242"/>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22877</xdr:rowOff>
    </xdr:from>
    <xdr:ext cx="469744" cy="259045"/>
    <xdr:sp macro="" textlink="">
      <xdr:nvSpPr>
        <xdr:cNvPr id="244" name="【保健センター・保健所】&#10;一人当たり面積平均値テキスト"/>
        <xdr:cNvSpPr txBox="1"/>
      </xdr:nvSpPr>
      <xdr:spPr>
        <a:xfrm>
          <a:off x="222504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0.115</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44450</xdr:rowOff>
    </xdr:from>
    <xdr:to>
      <xdr:col>32</xdr:col>
      <xdr:colOff>238125</xdr:colOff>
      <xdr:row>61</xdr:row>
      <xdr:rowOff>146050</xdr:rowOff>
    </xdr:to>
    <xdr:sp macro="" textlink="">
      <xdr:nvSpPr>
        <xdr:cNvPr id="245" name="フローチャート : 判断 244"/>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166370</xdr:rowOff>
    </xdr:from>
    <xdr:to>
      <xdr:col>31</xdr:col>
      <xdr:colOff>85725</xdr:colOff>
      <xdr:row>60</xdr:row>
      <xdr:rowOff>96520</xdr:rowOff>
    </xdr:to>
    <xdr:sp macro="" textlink="">
      <xdr:nvSpPr>
        <xdr:cNvPr id="246" name="フローチャート : 判断 245"/>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87647</xdr:rowOff>
    </xdr:from>
    <xdr:ext cx="469744" cy="259045"/>
    <xdr:sp macro="" textlink="">
      <xdr:nvSpPr>
        <xdr:cNvPr id="247" name="n_1aveValue【保健センター・保健所】&#10;一人当たり面積"/>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248" name="テキスト ボックス 2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249" name="テキスト ボックス 2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250" name="テキスト ボックス 2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251" name="テキスト ボックス 2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252" name="テキスト ボックス 2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101600</xdr:rowOff>
    </xdr:from>
    <xdr:to>
      <xdr:col>31</xdr:col>
      <xdr:colOff>85725</xdr:colOff>
      <xdr:row>59</xdr:row>
      <xdr:rowOff>31750</xdr:rowOff>
    </xdr:to>
    <xdr:sp macro="" textlink="">
      <xdr:nvSpPr>
        <xdr:cNvPr id="253" name="円/楕円 252"/>
        <xdr:cNvSpPr/>
      </xdr:nvSpPr>
      <xdr:spPr>
        <a:xfrm>
          <a:off x="21272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48277</xdr:rowOff>
    </xdr:from>
    <xdr:ext cx="469744" cy="259045"/>
    <xdr:sp macro="" textlink="">
      <xdr:nvSpPr>
        <xdr:cNvPr id="254" name="n_1mainValue【保健センター・保健所】&#10;一人当たり面積"/>
        <xdr:cNvSpPr txBox="1"/>
      </xdr:nvSpPr>
      <xdr:spPr>
        <a:xfrm>
          <a:off x="210757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255" name="正方形/長方形 25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56" name="正方形/長方形 25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57" name="正方形/長方形 25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58" name="正方形/長方形 25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59" name="正方形/長方形 25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60" name="正方形/長方形 25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61" name="正方形/長方形 26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262" name="正方形/長方形 26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263" name="テキスト ボックス 26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264" name="直線コネクタ 26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265" name="直線コネクタ 26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266" name="テキスト ボックス 265"/>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267" name="直線コネクタ 26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268" name="テキスト ボックス 26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269" name="直線コネクタ 26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270" name="テキスト ボックス 26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271" name="直線コネクタ 27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272" name="テキスト ボックス 27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273" name="直線コネクタ 27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274" name="テキスト ボックス 27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275" name="直線コネクタ 27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276" name="テキスト ボックス 27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27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78105</xdr:rowOff>
    </xdr:from>
    <xdr:to>
      <xdr:col>23</xdr:col>
      <xdr:colOff>516889</xdr:colOff>
      <xdr:row>85</xdr:row>
      <xdr:rowOff>148589</xdr:rowOff>
    </xdr:to>
    <xdr:cxnSp macro="">
      <xdr:nvCxnSpPr>
        <xdr:cNvPr id="278" name="直線コネクタ 277"/>
        <xdr:cNvCxnSpPr/>
      </xdr:nvCxnSpPr>
      <xdr:spPr>
        <a:xfrm flipV="1">
          <a:off x="16318864" y="13451205"/>
          <a:ext cx="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152416</xdr:rowOff>
    </xdr:from>
    <xdr:ext cx="340478" cy="259045"/>
    <xdr:sp macro="" textlink="">
      <xdr:nvSpPr>
        <xdr:cNvPr id="279" name="【消防施設】&#10;有形固定資産減価償却率最小値テキスト"/>
        <xdr:cNvSpPr txBox="1"/>
      </xdr:nvSpPr>
      <xdr:spPr>
        <a:xfrm>
          <a:off x="16408400" y="1472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428625</xdr:colOff>
      <xdr:row>85</xdr:row>
      <xdr:rowOff>148589</xdr:rowOff>
    </xdr:from>
    <xdr:to>
      <xdr:col>23</xdr:col>
      <xdr:colOff>606425</xdr:colOff>
      <xdr:row>85</xdr:row>
      <xdr:rowOff>148589</xdr:rowOff>
    </xdr:to>
    <xdr:cxnSp macro="">
      <xdr:nvCxnSpPr>
        <xdr:cNvPr id="280" name="直線コネクタ 279"/>
        <xdr:cNvCxnSpPr/>
      </xdr:nvCxnSpPr>
      <xdr:spPr>
        <a:xfrm>
          <a:off x="16230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24782</xdr:rowOff>
    </xdr:from>
    <xdr:ext cx="405111" cy="259045"/>
    <xdr:sp macro="" textlink="">
      <xdr:nvSpPr>
        <xdr:cNvPr id="281" name="【消防施設】&#10;有形固定資産減価償却率最大値テキスト"/>
        <xdr:cNvSpPr txBox="1"/>
      </xdr:nvSpPr>
      <xdr:spPr>
        <a:xfrm>
          <a:off x="164084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23</xdr:col>
      <xdr:colOff>428625</xdr:colOff>
      <xdr:row>78</xdr:row>
      <xdr:rowOff>78105</xdr:rowOff>
    </xdr:from>
    <xdr:to>
      <xdr:col>23</xdr:col>
      <xdr:colOff>606425</xdr:colOff>
      <xdr:row>78</xdr:row>
      <xdr:rowOff>78105</xdr:rowOff>
    </xdr:to>
    <xdr:cxnSp macro="">
      <xdr:nvCxnSpPr>
        <xdr:cNvPr id="282" name="直線コネクタ 281"/>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110507</xdr:rowOff>
    </xdr:from>
    <xdr:ext cx="405111" cy="259045"/>
    <xdr:sp macro="" textlink="">
      <xdr:nvSpPr>
        <xdr:cNvPr id="283" name="【消防施設】&#10;有形固定資産減価償却率平均値テキスト"/>
        <xdr:cNvSpPr txBox="1"/>
      </xdr:nvSpPr>
      <xdr:spPr>
        <a:xfrm>
          <a:off x="16408400" y="13483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132080</xdr:rowOff>
    </xdr:from>
    <xdr:to>
      <xdr:col>23</xdr:col>
      <xdr:colOff>568325</xdr:colOff>
      <xdr:row>79</xdr:row>
      <xdr:rowOff>62230</xdr:rowOff>
    </xdr:to>
    <xdr:sp macro="" textlink="">
      <xdr:nvSpPr>
        <xdr:cNvPr id="284" name="フローチャート : 判断 283"/>
        <xdr:cNvSpPr/>
      </xdr:nvSpPr>
      <xdr:spPr>
        <a:xfrm>
          <a:off x="16268700" y="13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17780</xdr:rowOff>
    </xdr:from>
    <xdr:to>
      <xdr:col>22</xdr:col>
      <xdr:colOff>415925</xdr:colOff>
      <xdr:row>79</xdr:row>
      <xdr:rowOff>119380</xdr:rowOff>
    </xdr:to>
    <xdr:sp macro="" textlink="">
      <xdr:nvSpPr>
        <xdr:cNvPr id="285" name="フローチャート : 判断 284"/>
        <xdr:cNvSpPr/>
      </xdr:nvSpPr>
      <xdr:spPr>
        <a:xfrm>
          <a:off x="1543050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110507</xdr:rowOff>
    </xdr:from>
    <xdr:ext cx="405111" cy="259045"/>
    <xdr:sp macro="" textlink="">
      <xdr:nvSpPr>
        <xdr:cNvPr id="286" name="n_1aveValue【消防施設】&#10;有形固定資産減価償却率"/>
        <xdr:cNvSpPr txBox="1"/>
      </xdr:nvSpPr>
      <xdr:spPr>
        <a:xfrm>
          <a:off x="15266043" y="1365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287" name="テキスト ボックス 28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288" name="テキスト ボックス 28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289" name="テキスト ボックス 28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290" name="テキスト ボックス 28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291" name="テキスト ボックス 29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93980</xdr:rowOff>
    </xdr:from>
    <xdr:to>
      <xdr:col>22</xdr:col>
      <xdr:colOff>415925</xdr:colOff>
      <xdr:row>79</xdr:row>
      <xdr:rowOff>24130</xdr:rowOff>
    </xdr:to>
    <xdr:sp macro="" textlink="">
      <xdr:nvSpPr>
        <xdr:cNvPr id="292" name="円/楕円 291"/>
        <xdr:cNvSpPr/>
      </xdr:nvSpPr>
      <xdr:spPr>
        <a:xfrm>
          <a:off x="15430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40657</xdr:rowOff>
    </xdr:from>
    <xdr:ext cx="405111" cy="259045"/>
    <xdr:sp macro="" textlink="">
      <xdr:nvSpPr>
        <xdr:cNvPr id="293" name="n_1mainValue【消防施設】&#10;有形固定資産減価償却率"/>
        <xdr:cNvSpPr txBox="1"/>
      </xdr:nvSpPr>
      <xdr:spPr>
        <a:xfrm>
          <a:off x="15266043" y="1324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294" name="正方形/長方形 2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295" name="正方形/長方形 2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96" name="正方形/長方形 2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297" name="正方形/長方形 2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298" name="正方形/長方形 2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299" name="正方形/長方形 2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00" name="正方形/長方形 2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01" name="正方形/長方形 30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02" name="テキスト ボックス 30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03" name="直線コネクタ 30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304" name="直線コネクタ 30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05" name="テキスト ボックス 30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06" name="直線コネクタ 30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07" name="テキスト ボックス 30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08" name="直線コネクタ 30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09" name="テキスト ボックス 30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10" name="直線コネクタ 30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11" name="テキスト ボックス 31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12" name="直線コネクタ 31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13" name="テキスト ボックス 31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14" name="直線コネクタ 31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15" name="テキスト ボックス 31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16" name="直線コネクタ 31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17" name="テキスト ボックス 31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1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111579</xdr:rowOff>
    </xdr:from>
    <xdr:to>
      <xdr:col>32</xdr:col>
      <xdr:colOff>186689</xdr:colOff>
      <xdr:row>86</xdr:row>
      <xdr:rowOff>146957</xdr:rowOff>
    </xdr:to>
    <xdr:cxnSp macro="">
      <xdr:nvCxnSpPr>
        <xdr:cNvPr id="319" name="直線コネクタ 318"/>
        <xdr:cNvCxnSpPr/>
      </xdr:nvCxnSpPr>
      <xdr:spPr>
        <a:xfrm flipV="1">
          <a:off x="22160864" y="13313229"/>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150784</xdr:rowOff>
    </xdr:from>
    <xdr:ext cx="469744" cy="259045"/>
    <xdr:sp macro="" textlink="">
      <xdr:nvSpPr>
        <xdr:cNvPr id="320" name="【消防施設】&#10;一人当たり面積最小値テキスト"/>
        <xdr:cNvSpPr txBox="1"/>
      </xdr:nvSpPr>
      <xdr:spPr>
        <a:xfrm>
          <a:off x="222504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86</xdr:row>
      <xdr:rowOff>146957</xdr:rowOff>
    </xdr:from>
    <xdr:to>
      <xdr:col>32</xdr:col>
      <xdr:colOff>276225</xdr:colOff>
      <xdr:row>86</xdr:row>
      <xdr:rowOff>146957</xdr:rowOff>
    </xdr:to>
    <xdr:cxnSp macro="">
      <xdr:nvCxnSpPr>
        <xdr:cNvPr id="321" name="直線コネクタ 320"/>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58256</xdr:rowOff>
    </xdr:from>
    <xdr:ext cx="469744" cy="259045"/>
    <xdr:sp macro="" textlink="">
      <xdr:nvSpPr>
        <xdr:cNvPr id="322" name="【消防施設】&#10;一人当たり面積最大値テキスト"/>
        <xdr:cNvSpPr txBox="1"/>
      </xdr:nvSpPr>
      <xdr:spPr>
        <a:xfrm>
          <a:off x="222504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1.470</a:t>
          </a:r>
          <a:endParaRPr kumimoji="1" lang="ja-JP" altLang="en-US" sz="1000" b="1">
            <a:latin typeface="ＭＳ Ｐゴシック"/>
          </a:endParaRPr>
        </a:p>
      </xdr:txBody>
    </xdr:sp>
    <xdr:clientData/>
  </xdr:oneCellAnchor>
  <xdr:twoCellAnchor>
    <xdr:from>
      <xdr:col>32</xdr:col>
      <xdr:colOff>98425</xdr:colOff>
      <xdr:row>77</xdr:row>
      <xdr:rowOff>111579</xdr:rowOff>
    </xdr:from>
    <xdr:to>
      <xdr:col>32</xdr:col>
      <xdr:colOff>276225</xdr:colOff>
      <xdr:row>77</xdr:row>
      <xdr:rowOff>111579</xdr:rowOff>
    </xdr:to>
    <xdr:cxnSp macro="">
      <xdr:nvCxnSpPr>
        <xdr:cNvPr id="323" name="直線コネクタ 322"/>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87647</xdr:rowOff>
    </xdr:from>
    <xdr:ext cx="469744" cy="259045"/>
    <xdr:sp macro="" textlink="">
      <xdr:nvSpPr>
        <xdr:cNvPr id="324" name="【消防施設】&#10;一人当たり面積平均値テキスト"/>
        <xdr:cNvSpPr txBox="1"/>
      </xdr:nvSpPr>
      <xdr:spPr>
        <a:xfrm>
          <a:off x="22250400" y="1448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109220</xdr:rowOff>
    </xdr:from>
    <xdr:to>
      <xdr:col>32</xdr:col>
      <xdr:colOff>238125</xdr:colOff>
      <xdr:row>85</xdr:row>
      <xdr:rowOff>39370</xdr:rowOff>
    </xdr:to>
    <xdr:sp macro="" textlink="">
      <xdr:nvSpPr>
        <xdr:cNvPr id="325" name="フローチャート : 判断 324"/>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85</xdr:row>
      <xdr:rowOff>152219</xdr:rowOff>
    </xdr:from>
    <xdr:to>
      <xdr:col>31</xdr:col>
      <xdr:colOff>85725</xdr:colOff>
      <xdr:row>86</xdr:row>
      <xdr:rowOff>82369</xdr:rowOff>
    </xdr:to>
    <xdr:sp macro="" textlink="">
      <xdr:nvSpPr>
        <xdr:cNvPr id="326" name="フローチャート : 判断 325"/>
        <xdr:cNvSpPr/>
      </xdr:nvSpPr>
      <xdr:spPr>
        <a:xfrm>
          <a:off x="21272500" y="147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73496</xdr:rowOff>
    </xdr:from>
    <xdr:ext cx="469744" cy="259045"/>
    <xdr:sp macro="" textlink="">
      <xdr:nvSpPr>
        <xdr:cNvPr id="327" name="n_1aveValue【消防施設】&#10;一人当たり面積"/>
        <xdr:cNvSpPr txBox="1"/>
      </xdr:nvSpPr>
      <xdr:spPr>
        <a:xfrm>
          <a:off x="210757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28" name="テキスト ボックス 32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29" name="テキスト ボックス 32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30" name="テキスト ボックス 32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31" name="テキスト ボックス 33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32" name="テキスト ボックス 33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105411</xdr:rowOff>
    </xdr:from>
    <xdr:to>
      <xdr:col>31</xdr:col>
      <xdr:colOff>85725</xdr:colOff>
      <xdr:row>86</xdr:row>
      <xdr:rowOff>35561</xdr:rowOff>
    </xdr:to>
    <xdr:sp macro="" textlink="">
      <xdr:nvSpPr>
        <xdr:cNvPr id="333" name="円/楕円 332"/>
        <xdr:cNvSpPr/>
      </xdr:nvSpPr>
      <xdr:spPr>
        <a:xfrm>
          <a:off x="21272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52088</xdr:rowOff>
    </xdr:from>
    <xdr:ext cx="469744" cy="259045"/>
    <xdr:sp macro="" textlink="">
      <xdr:nvSpPr>
        <xdr:cNvPr id="334" name="n_1mainValue【消防施設】&#10;一人当たり面積"/>
        <xdr:cNvSpPr txBox="1"/>
      </xdr:nvSpPr>
      <xdr:spPr>
        <a:xfrm>
          <a:off x="21075727" y="1445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35" name="正方形/長方形 3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36" name="正方形/長方形 3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37" name="正方形/長方形 3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38" name="正方形/長方形 3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39" name="正方形/長方形 3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40" name="正方形/長方形 3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41" name="正方形/長方形 3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42" name="正方形/長方形 3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43" name="テキスト ボックス 3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44" name="直線コネクタ 3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345" name="テキスト ボックス 34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346" name="直線コネクタ 3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347" name="テキスト ボックス 346"/>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348" name="直線コネクタ 3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349" name="テキスト ボックス 3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350" name="直線コネクタ 3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351" name="テキスト ボックス 3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352" name="直線コネクタ 3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353" name="テキスト ボックス 3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354" name="直線コネクタ 3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355" name="テキスト ボックス 3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356" name="直線コネクタ 3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357" name="テキスト ボックス 356"/>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58" name="直線コネクタ 3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59" name="テキスト ボックス 3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115388</xdr:rowOff>
    </xdr:from>
    <xdr:to>
      <xdr:col>23</xdr:col>
      <xdr:colOff>516889</xdr:colOff>
      <xdr:row>109</xdr:row>
      <xdr:rowOff>61505</xdr:rowOff>
    </xdr:to>
    <xdr:cxnSp macro="">
      <xdr:nvCxnSpPr>
        <xdr:cNvPr id="361" name="直線コネクタ 360"/>
        <xdr:cNvCxnSpPr/>
      </xdr:nvCxnSpPr>
      <xdr:spPr>
        <a:xfrm flipV="1">
          <a:off x="16318864" y="17260388"/>
          <a:ext cx="0" cy="1489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65332</xdr:rowOff>
    </xdr:from>
    <xdr:ext cx="405111" cy="259045"/>
    <xdr:sp macro="" textlink="">
      <xdr:nvSpPr>
        <xdr:cNvPr id="362" name="【庁舎】&#10;有形固定資産減価償却率最小値テキスト"/>
        <xdr:cNvSpPr txBox="1"/>
      </xdr:nvSpPr>
      <xdr:spPr>
        <a:xfrm>
          <a:off x="16408400" y="1875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109</xdr:row>
      <xdr:rowOff>61505</xdr:rowOff>
    </xdr:from>
    <xdr:to>
      <xdr:col>23</xdr:col>
      <xdr:colOff>606425</xdr:colOff>
      <xdr:row>109</xdr:row>
      <xdr:rowOff>61505</xdr:rowOff>
    </xdr:to>
    <xdr:cxnSp macro="">
      <xdr:nvCxnSpPr>
        <xdr:cNvPr id="363" name="直線コネクタ 362"/>
        <xdr:cNvCxnSpPr/>
      </xdr:nvCxnSpPr>
      <xdr:spPr>
        <a:xfrm>
          <a:off x="16230600" y="1874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62065</xdr:rowOff>
    </xdr:from>
    <xdr:ext cx="405111" cy="259045"/>
    <xdr:sp macro="" textlink="">
      <xdr:nvSpPr>
        <xdr:cNvPr id="364" name="【庁舎】&#10;有形固定資産減価償却率最大値テキスト"/>
        <xdr:cNvSpPr txBox="1"/>
      </xdr:nvSpPr>
      <xdr:spPr>
        <a:xfrm>
          <a:off x="164084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23</xdr:col>
      <xdr:colOff>428625</xdr:colOff>
      <xdr:row>100</xdr:row>
      <xdr:rowOff>115388</xdr:rowOff>
    </xdr:from>
    <xdr:to>
      <xdr:col>23</xdr:col>
      <xdr:colOff>606425</xdr:colOff>
      <xdr:row>100</xdr:row>
      <xdr:rowOff>115388</xdr:rowOff>
    </xdr:to>
    <xdr:cxnSp macro="">
      <xdr:nvCxnSpPr>
        <xdr:cNvPr id="365" name="直線コネクタ 364"/>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154050</xdr:rowOff>
    </xdr:from>
    <xdr:ext cx="405111" cy="259045"/>
    <xdr:sp macro="" textlink="">
      <xdr:nvSpPr>
        <xdr:cNvPr id="366" name="【庁舎】&#10;有形固定資産減価償却率平均値テキスト"/>
        <xdr:cNvSpPr txBox="1"/>
      </xdr:nvSpPr>
      <xdr:spPr>
        <a:xfrm>
          <a:off x="16408400" y="1798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4173</xdr:rowOff>
    </xdr:from>
    <xdr:to>
      <xdr:col>23</xdr:col>
      <xdr:colOff>568325</xdr:colOff>
      <xdr:row>105</xdr:row>
      <xdr:rowOff>105773</xdr:rowOff>
    </xdr:to>
    <xdr:sp macro="" textlink="">
      <xdr:nvSpPr>
        <xdr:cNvPr id="367" name="フローチャート : 判断 366"/>
        <xdr:cNvSpPr/>
      </xdr:nvSpPr>
      <xdr:spPr>
        <a:xfrm>
          <a:off x="162687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35198</xdr:rowOff>
    </xdr:from>
    <xdr:to>
      <xdr:col>22</xdr:col>
      <xdr:colOff>415925</xdr:colOff>
      <xdr:row>106</xdr:row>
      <xdr:rowOff>136798</xdr:rowOff>
    </xdr:to>
    <xdr:sp macro="" textlink="">
      <xdr:nvSpPr>
        <xdr:cNvPr id="368" name="フローチャート : 判断 367"/>
        <xdr:cNvSpPr/>
      </xdr:nvSpPr>
      <xdr:spPr>
        <a:xfrm>
          <a:off x="15430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127925</xdr:rowOff>
    </xdr:from>
    <xdr:ext cx="405111" cy="259045"/>
    <xdr:sp macro="" textlink="">
      <xdr:nvSpPr>
        <xdr:cNvPr id="369" name="n_1aveValue【庁舎】&#10;有形固定資産減価償却率"/>
        <xdr:cNvSpPr txBox="1"/>
      </xdr:nvSpPr>
      <xdr:spPr>
        <a:xfrm>
          <a:off x="15266043"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70" name="テキスト ボックス 3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71" name="テキスト ボックス 3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72" name="テキスト ボックス 3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73" name="テキスト ボックス 3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74" name="テキスト ボックス 3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141332</xdr:rowOff>
    </xdr:from>
    <xdr:to>
      <xdr:col>22</xdr:col>
      <xdr:colOff>415925</xdr:colOff>
      <xdr:row>106</xdr:row>
      <xdr:rowOff>71482</xdr:rowOff>
    </xdr:to>
    <xdr:sp macro="" textlink="">
      <xdr:nvSpPr>
        <xdr:cNvPr id="375" name="円/楕円 374"/>
        <xdr:cNvSpPr/>
      </xdr:nvSpPr>
      <xdr:spPr>
        <a:xfrm>
          <a:off x="15430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88009</xdr:rowOff>
    </xdr:from>
    <xdr:ext cx="405111" cy="259045"/>
    <xdr:sp macro="" textlink="">
      <xdr:nvSpPr>
        <xdr:cNvPr id="376" name="n_1mainValue【庁舎】&#10;有形固定資産減価償却率"/>
        <xdr:cNvSpPr txBox="1"/>
      </xdr:nvSpPr>
      <xdr:spPr>
        <a:xfrm>
          <a:off x="15266043" y="1791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77" name="正方形/長方形 3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78" name="正方形/長方形 3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79" name="正方形/長方形 3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80" name="正方形/長方形 3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81" name="正方形/長方形 3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82" name="正方形/長方形 3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83" name="正方形/長方形 3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84" name="正方形/長方形 3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85" name="テキスト ボックス 3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86" name="直線コネクタ 3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387" name="テキスト ボックス 38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388" name="直線コネクタ 38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389" name="テキスト ボックス 38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390" name="直線コネクタ 38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391" name="テキスト ボックス 39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392" name="直線コネクタ 39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393" name="テキスト ボックス 39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394" name="直線コネクタ 39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395" name="テキスト ボックス 39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396" name="直線コネクタ 39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397" name="テキスト ボックス 39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398" name="直線コネクタ 39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399" name="テキスト ボックス 39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00" name="直線コネクタ 39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01" name="テキスト ボックス 40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0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66402</xdr:rowOff>
    </xdr:from>
    <xdr:to>
      <xdr:col>32</xdr:col>
      <xdr:colOff>186689</xdr:colOff>
      <xdr:row>108</xdr:row>
      <xdr:rowOff>10886</xdr:rowOff>
    </xdr:to>
    <xdr:cxnSp macro="">
      <xdr:nvCxnSpPr>
        <xdr:cNvPr id="403" name="直線コネクタ 402"/>
        <xdr:cNvCxnSpPr/>
      </xdr:nvCxnSpPr>
      <xdr:spPr>
        <a:xfrm flipV="1">
          <a:off x="22160864" y="17211402"/>
          <a:ext cx="0" cy="131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14713</xdr:rowOff>
    </xdr:from>
    <xdr:ext cx="469744" cy="259045"/>
    <xdr:sp macro="" textlink="">
      <xdr:nvSpPr>
        <xdr:cNvPr id="404" name="【庁舎】&#10;一人当たり面積最小値テキスト"/>
        <xdr:cNvSpPr txBox="1"/>
      </xdr:nvSpPr>
      <xdr:spPr>
        <a:xfrm>
          <a:off x="222504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0.260</a:t>
          </a:r>
          <a:endParaRPr kumimoji="1" lang="ja-JP" altLang="en-US" sz="1000" b="1">
            <a:latin typeface="ＭＳ Ｐゴシック"/>
          </a:endParaRPr>
        </a:p>
      </xdr:txBody>
    </xdr:sp>
    <xdr:clientData/>
  </xdr:oneCellAnchor>
  <xdr:twoCellAnchor>
    <xdr:from>
      <xdr:col>32</xdr:col>
      <xdr:colOff>98425</xdr:colOff>
      <xdr:row>108</xdr:row>
      <xdr:rowOff>10886</xdr:rowOff>
    </xdr:from>
    <xdr:to>
      <xdr:col>32</xdr:col>
      <xdr:colOff>276225</xdr:colOff>
      <xdr:row>108</xdr:row>
      <xdr:rowOff>10886</xdr:rowOff>
    </xdr:to>
    <xdr:cxnSp macro="">
      <xdr:nvCxnSpPr>
        <xdr:cNvPr id="405" name="直線コネクタ 404"/>
        <xdr:cNvCxnSpPr/>
      </xdr:nvCxnSpPr>
      <xdr:spPr>
        <a:xfrm>
          <a:off x="22072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13079</xdr:rowOff>
    </xdr:from>
    <xdr:ext cx="469744" cy="259045"/>
    <xdr:sp macro="" textlink="">
      <xdr:nvSpPr>
        <xdr:cNvPr id="406" name="【庁舎】&#10;一人当たり面積最大値テキスト"/>
        <xdr:cNvSpPr txBox="1"/>
      </xdr:nvSpPr>
      <xdr:spPr>
        <a:xfrm>
          <a:off x="22250400" y="169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0.663</a:t>
          </a:r>
          <a:endParaRPr kumimoji="1" lang="ja-JP" altLang="en-US" sz="1000" b="1">
            <a:latin typeface="ＭＳ Ｐゴシック"/>
          </a:endParaRPr>
        </a:p>
      </xdr:txBody>
    </xdr:sp>
    <xdr:clientData/>
  </xdr:oneCellAnchor>
  <xdr:twoCellAnchor>
    <xdr:from>
      <xdr:col>32</xdr:col>
      <xdr:colOff>98425</xdr:colOff>
      <xdr:row>100</xdr:row>
      <xdr:rowOff>66402</xdr:rowOff>
    </xdr:from>
    <xdr:to>
      <xdr:col>32</xdr:col>
      <xdr:colOff>276225</xdr:colOff>
      <xdr:row>100</xdr:row>
      <xdr:rowOff>66402</xdr:rowOff>
    </xdr:to>
    <xdr:cxnSp macro="">
      <xdr:nvCxnSpPr>
        <xdr:cNvPr id="407" name="直線コネクタ 406"/>
        <xdr:cNvCxnSpPr/>
      </xdr:nvCxnSpPr>
      <xdr:spPr>
        <a:xfrm>
          <a:off x="22072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26688</xdr:rowOff>
    </xdr:from>
    <xdr:ext cx="469744" cy="259045"/>
    <xdr:sp macro="" textlink="">
      <xdr:nvSpPr>
        <xdr:cNvPr id="408" name="【庁舎】&#10;一人当たり面積平均値テキスト"/>
        <xdr:cNvSpPr txBox="1"/>
      </xdr:nvSpPr>
      <xdr:spPr>
        <a:xfrm>
          <a:off x="222504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48261</xdr:rowOff>
    </xdr:from>
    <xdr:to>
      <xdr:col>32</xdr:col>
      <xdr:colOff>238125</xdr:colOff>
      <xdr:row>104</xdr:row>
      <xdr:rowOff>149861</xdr:rowOff>
    </xdr:to>
    <xdr:sp macro="" textlink="">
      <xdr:nvSpPr>
        <xdr:cNvPr id="409" name="フローチャート : 判断 408"/>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154395</xdr:rowOff>
    </xdr:from>
    <xdr:to>
      <xdr:col>31</xdr:col>
      <xdr:colOff>85725</xdr:colOff>
      <xdr:row>106</xdr:row>
      <xdr:rowOff>84545</xdr:rowOff>
    </xdr:to>
    <xdr:sp macro="" textlink="">
      <xdr:nvSpPr>
        <xdr:cNvPr id="410" name="フローチャート : 判断 409"/>
        <xdr:cNvSpPr/>
      </xdr:nvSpPr>
      <xdr:spPr>
        <a:xfrm>
          <a:off x="21272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75672</xdr:rowOff>
    </xdr:from>
    <xdr:ext cx="469744" cy="259045"/>
    <xdr:sp macro="" textlink="">
      <xdr:nvSpPr>
        <xdr:cNvPr id="411" name="n_1aveValue【庁舎】&#10;一人当たり面積"/>
        <xdr:cNvSpPr txBox="1"/>
      </xdr:nvSpPr>
      <xdr:spPr>
        <a:xfrm>
          <a:off x="210757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0.358</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12" name="テキスト ボックス 4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13" name="テキスト ボックス 4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14" name="テキスト ボックス 4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15" name="テキスト ボックス 4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16" name="テキスト ボックス 4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101</xdr:row>
      <xdr:rowOff>138068</xdr:rowOff>
    </xdr:from>
    <xdr:to>
      <xdr:col>31</xdr:col>
      <xdr:colOff>85725</xdr:colOff>
      <xdr:row>102</xdr:row>
      <xdr:rowOff>68218</xdr:rowOff>
    </xdr:to>
    <xdr:sp macro="" textlink="">
      <xdr:nvSpPr>
        <xdr:cNvPr id="417" name="円/楕円 416"/>
        <xdr:cNvSpPr/>
      </xdr:nvSpPr>
      <xdr:spPr>
        <a:xfrm>
          <a:off x="21272500" y="174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100</xdr:row>
      <xdr:rowOff>84745</xdr:rowOff>
    </xdr:from>
    <xdr:ext cx="469744" cy="259045"/>
    <xdr:sp macro="" textlink="">
      <xdr:nvSpPr>
        <xdr:cNvPr id="418" name="n_1mainValue【庁舎】&#10;一人当たり面積"/>
        <xdr:cNvSpPr txBox="1"/>
      </xdr:nvSpPr>
      <xdr:spPr>
        <a:xfrm>
          <a:off x="21075727" y="1722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0.573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19" name="正方形/長方形 41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20" name="正方形/長方形 41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21" name="テキスト ボックス 42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すべての施設において、有形固定資産減価償却率は県平均、類似団体を上回っている。今後は、橋梁長寿命化修繕計画、公共施設総合監理監理計画の基づき、施設の建替えや統合等も含め適切に進めていく。</a:t>
          </a: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兵庫県神河町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11,855
11,820
202.23
8,767,648
8,537,914
222,774
5,186,806
10,904,751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34.7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50">
              <a:solidFill>
                <a:schemeClr val="dk1"/>
              </a:solidFill>
              <a:effectLst/>
              <a:latin typeface="+mn-lt"/>
              <a:ea typeface="+mn-ea"/>
              <a:cs typeface="+mn-cs"/>
            </a:rPr>
            <a:t>水力発電所施設の償却資産の税収により、類似団体平均値並であるが、その税も年々減少しており、さらには人口減少と企業等の立地が進まない等により財政基盤が弱体化傾向にある。</a:t>
          </a:r>
          <a:endParaRPr lang="ja-JP" altLang="ja-JP" sz="1150">
            <a:effectLst/>
          </a:endParaRPr>
        </a:p>
        <a:p>
          <a:r>
            <a:rPr kumimoji="1" lang="ja-JP" altLang="ja-JP" sz="1150">
              <a:solidFill>
                <a:schemeClr val="dk1"/>
              </a:solidFill>
              <a:effectLst/>
              <a:latin typeface="+mn-lt"/>
              <a:ea typeface="+mn-ea"/>
              <a:cs typeface="+mn-cs"/>
            </a:rPr>
            <a:t>　今後においても行財政の集中改革プランに沿った施策の見直し等徹底した歳出の削減及び、税収の徴収強化など歳入の確保を図り財政基盤の強化に努める。</a:t>
          </a:r>
          <a:endParaRPr lang="ja-JP" altLang="ja-JP" sz="1150">
            <a:effectLst/>
          </a:endParaRPr>
        </a:p>
        <a:p>
          <a:endParaRPr kumimoji="1" lang="ja-JP" altLang="en-US" sz="115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151795</xdr:rowOff>
    </xdr:from>
    <xdr:to>
      <xdr:col>7</xdr:col>
      <xdr:colOff>152400</xdr:colOff>
      <xdr:row>42</xdr:row>
      <xdr:rowOff>163285</xdr:rowOff>
    </xdr:to>
    <xdr:cxnSp macro="">
      <xdr:nvCxnSpPr>
        <xdr:cNvPr id="69" name="直線コネクタ 68"/>
        <xdr:cNvCxnSpPr/>
      </xdr:nvCxnSpPr>
      <xdr:spPr>
        <a:xfrm>
          <a:off x="4114800" y="73526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60070</xdr:rowOff>
    </xdr:from>
    <xdr:ext cx="762000" cy="259045"/>
    <xdr:sp macro="" textlink="">
      <xdr:nvSpPr>
        <xdr:cNvPr id="70"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140305</xdr:rowOff>
    </xdr:from>
    <xdr:to>
      <xdr:col>6</xdr:col>
      <xdr:colOff>0</xdr:colOff>
      <xdr:row>42</xdr:row>
      <xdr:rowOff>151795</xdr:rowOff>
    </xdr:to>
    <xdr:cxnSp macro="">
      <xdr:nvCxnSpPr>
        <xdr:cNvPr id="72" name="直線コネクタ 71"/>
        <xdr:cNvCxnSpPr/>
      </xdr:nvCxnSpPr>
      <xdr:spPr>
        <a:xfrm>
          <a:off x="3225800" y="734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6851</xdr:rowOff>
    </xdr:from>
    <xdr:ext cx="736600" cy="259045"/>
    <xdr:sp macro="" textlink="">
      <xdr:nvSpPr>
        <xdr:cNvPr id="74" name="テキスト ボックス 73"/>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128815</xdr:rowOff>
    </xdr:from>
    <xdr:to>
      <xdr:col>4</xdr:col>
      <xdr:colOff>482600</xdr:colOff>
      <xdr:row>42</xdr:row>
      <xdr:rowOff>140305</xdr:rowOff>
    </xdr:to>
    <xdr:cxnSp macro="">
      <xdr:nvCxnSpPr>
        <xdr:cNvPr id="75" name="直線コネクタ 74"/>
        <xdr:cNvCxnSpPr/>
      </xdr:nvCxnSpPr>
      <xdr:spPr>
        <a:xfrm>
          <a:off x="2336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117324</xdr:rowOff>
    </xdr:from>
    <xdr:to>
      <xdr:col>3</xdr:col>
      <xdr:colOff>279400</xdr:colOff>
      <xdr:row>42</xdr:row>
      <xdr:rowOff>128815</xdr:rowOff>
    </xdr:to>
    <xdr:cxnSp macro="">
      <xdr:nvCxnSpPr>
        <xdr:cNvPr id="78" name="直線コネクタ 77"/>
        <xdr:cNvCxnSpPr/>
      </xdr:nvCxnSpPr>
      <xdr:spPr>
        <a:xfrm>
          <a:off x="1447800" y="73182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164392</xdr:rowOff>
    </xdr:from>
    <xdr:ext cx="762000" cy="259045"/>
    <xdr:sp macro="" textlink="">
      <xdr:nvSpPr>
        <xdr:cNvPr id="80" name="テキスト ボックス 79"/>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152901</xdr:rowOff>
    </xdr:from>
    <xdr:ext cx="762000" cy="259045"/>
    <xdr:sp macro="" textlink="">
      <xdr:nvSpPr>
        <xdr:cNvPr id="82" name="テキスト ボックス 81"/>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112485</xdr:rowOff>
    </xdr:from>
    <xdr:to>
      <xdr:col>7</xdr:col>
      <xdr:colOff>203200</xdr:colOff>
      <xdr:row>43</xdr:row>
      <xdr:rowOff>42635</xdr:rowOff>
    </xdr:to>
    <xdr:sp macro="" textlink="">
      <xdr:nvSpPr>
        <xdr:cNvPr id="88" name="円/楕円 87"/>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84562</xdr:rowOff>
    </xdr:from>
    <xdr:ext cx="762000" cy="259045"/>
    <xdr:sp macro="" textlink="">
      <xdr:nvSpPr>
        <xdr:cNvPr id="89" name="財政力該当値テキスト"/>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100995</xdr:rowOff>
    </xdr:from>
    <xdr:to>
      <xdr:col>6</xdr:col>
      <xdr:colOff>50800</xdr:colOff>
      <xdr:row>43</xdr:row>
      <xdr:rowOff>31145</xdr:rowOff>
    </xdr:to>
    <xdr:sp macro="" textlink="">
      <xdr:nvSpPr>
        <xdr:cNvPr id="90" name="円/楕円 89"/>
        <xdr:cNvSpPr/>
      </xdr:nvSpPr>
      <xdr:spPr>
        <a:xfrm>
          <a:off x="4064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15922</xdr:rowOff>
    </xdr:from>
    <xdr:ext cx="736600" cy="259045"/>
    <xdr:sp macro="" textlink="">
      <xdr:nvSpPr>
        <xdr:cNvPr id="91" name="テキスト ボックス 90"/>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89505</xdr:rowOff>
    </xdr:from>
    <xdr:to>
      <xdr:col>4</xdr:col>
      <xdr:colOff>533400</xdr:colOff>
      <xdr:row>43</xdr:row>
      <xdr:rowOff>19655</xdr:rowOff>
    </xdr:to>
    <xdr:sp macro="" textlink="">
      <xdr:nvSpPr>
        <xdr:cNvPr id="92" name="円/楕円 91"/>
        <xdr:cNvSpPr/>
      </xdr:nvSpPr>
      <xdr:spPr>
        <a:xfrm>
          <a:off x="3175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4432</xdr:rowOff>
    </xdr:from>
    <xdr:ext cx="762000" cy="259045"/>
    <xdr:sp macro="" textlink="">
      <xdr:nvSpPr>
        <xdr:cNvPr id="93" name="テキスト ボックス 92"/>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78015</xdr:rowOff>
    </xdr:from>
    <xdr:to>
      <xdr:col>3</xdr:col>
      <xdr:colOff>330200</xdr:colOff>
      <xdr:row>43</xdr:row>
      <xdr:rowOff>8165</xdr:rowOff>
    </xdr:to>
    <xdr:sp macro="" textlink="">
      <xdr:nvSpPr>
        <xdr:cNvPr id="94" name="円/楕円 93"/>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18342</xdr:rowOff>
    </xdr:from>
    <xdr:ext cx="762000" cy="259045"/>
    <xdr:sp macro="" textlink="">
      <xdr:nvSpPr>
        <xdr:cNvPr id="95" name="テキスト ボックス 94"/>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96" name="円/楕円 95"/>
        <xdr:cNvSpPr/>
      </xdr:nvSpPr>
      <xdr:spPr>
        <a:xfrm>
          <a:off x="1397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6851</xdr:rowOff>
    </xdr:from>
    <xdr:ext cx="762000" cy="259045"/>
    <xdr:sp macro="" textlink="">
      <xdr:nvSpPr>
        <xdr:cNvPr id="97" name="テキスト ボックス 96"/>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50">
              <a:solidFill>
                <a:schemeClr val="dk1"/>
              </a:solidFill>
              <a:effectLst/>
              <a:latin typeface="+mn-lt"/>
              <a:ea typeface="+mn-ea"/>
              <a:cs typeface="+mn-cs"/>
            </a:rPr>
            <a:t>水力発電所施設の償却資産の減収により地方税及び地方譲与税が減少している。さらに、普通交付税も減少しており、歳入の経常一般財源が減少してきている。</a:t>
          </a:r>
          <a:r>
            <a:rPr kumimoji="1" lang="ja-JP" altLang="en-US" sz="1150">
              <a:solidFill>
                <a:schemeClr val="dk1"/>
              </a:solidFill>
              <a:effectLst/>
              <a:latin typeface="+mn-lt"/>
              <a:ea typeface="+mn-ea"/>
              <a:cs typeface="+mn-cs"/>
            </a:rPr>
            <a:t>歳出</a:t>
          </a:r>
          <a:r>
            <a:rPr kumimoji="1" lang="ja-JP" altLang="ja-JP" sz="1150">
              <a:solidFill>
                <a:schemeClr val="dk1"/>
              </a:solidFill>
              <a:effectLst/>
              <a:latin typeface="+mn-lt"/>
              <a:ea typeface="+mn-ea"/>
              <a:cs typeface="+mn-cs"/>
            </a:rPr>
            <a:t>にお</a:t>
          </a:r>
          <a:r>
            <a:rPr kumimoji="1" lang="ja-JP" altLang="en-US" sz="1150">
              <a:solidFill>
                <a:schemeClr val="dk1"/>
              </a:solidFill>
              <a:effectLst/>
              <a:latin typeface="+mn-lt"/>
              <a:ea typeface="+mn-ea"/>
              <a:cs typeface="+mn-cs"/>
            </a:rPr>
            <a:t>いては</a:t>
          </a:r>
          <a:r>
            <a:rPr kumimoji="1" lang="ja-JP" altLang="ja-JP" sz="1150">
              <a:solidFill>
                <a:schemeClr val="dk1"/>
              </a:solidFill>
              <a:effectLst/>
              <a:latin typeface="+mn-lt"/>
              <a:ea typeface="+mn-ea"/>
              <a:cs typeface="+mn-cs"/>
            </a:rPr>
            <a:t>扶助費・</a:t>
          </a:r>
          <a:r>
            <a:rPr kumimoji="1" lang="ja-JP" altLang="en-US" sz="1150">
              <a:solidFill>
                <a:schemeClr val="dk1"/>
              </a:solidFill>
              <a:effectLst/>
              <a:latin typeface="+mn-lt"/>
              <a:ea typeface="+mn-ea"/>
              <a:cs typeface="+mn-cs"/>
            </a:rPr>
            <a:t>物件費</a:t>
          </a:r>
          <a:r>
            <a:rPr kumimoji="1" lang="ja-JP" altLang="ja-JP" sz="1150">
              <a:solidFill>
                <a:schemeClr val="dk1"/>
              </a:solidFill>
              <a:effectLst/>
              <a:latin typeface="+mn-lt"/>
              <a:ea typeface="+mn-ea"/>
              <a:cs typeface="+mn-cs"/>
            </a:rPr>
            <a:t>が増加傾向にあ</a:t>
          </a:r>
          <a:r>
            <a:rPr kumimoji="1" lang="ja-JP" altLang="en-US" sz="1150">
              <a:solidFill>
                <a:schemeClr val="dk1"/>
              </a:solidFill>
              <a:effectLst/>
              <a:latin typeface="+mn-lt"/>
              <a:ea typeface="+mn-ea"/>
              <a:cs typeface="+mn-cs"/>
            </a:rPr>
            <a:t>るが、人件費、補助費等の減により、</a:t>
          </a:r>
          <a:r>
            <a:rPr kumimoji="1" lang="ja-JP" altLang="ja-JP" sz="1150">
              <a:solidFill>
                <a:schemeClr val="dk1"/>
              </a:solidFill>
              <a:effectLst/>
              <a:latin typeface="+mn-lt"/>
              <a:ea typeface="+mn-ea"/>
              <a:cs typeface="+mn-cs"/>
            </a:rPr>
            <a:t>歳出経常一般財源は昨年度より</a:t>
          </a:r>
          <a:r>
            <a:rPr kumimoji="1" lang="ja-JP" altLang="en-US" sz="1150">
              <a:solidFill>
                <a:schemeClr val="dk1"/>
              </a:solidFill>
              <a:effectLst/>
              <a:latin typeface="+mn-lt"/>
              <a:ea typeface="+mn-ea"/>
              <a:cs typeface="+mn-cs"/>
            </a:rPr>
            <a:t>減少</a:t>
          </a:r>
          <a:r>
            <a:rPr kumimoji="1" lang="ja-JP" altLang="ja-JP" sz="1150">
              <a:solidFill>
                <a:schemeClr val="dk1"/>
              </a:solidFill>
              <a:effectLst/>
              <a:latin typeface="+mn-lt"/>
              <a:ea typeface="+mn-ea"/>
              <a:cs typeface="+mn-cs"/>
            </a:rPr>
            <a:t>している。</a:t>
          </a:r>
          <a:r>
            <a:rPr kumimoji="1" lang="ja-JP" altLang="en-US" sz="1150">
              <a:solidFill>
                <a:schemeClr val="dk1"/>
              </a:solidFill>
              <a:effectLst/>
              <a:latin typeface="+mn-lt"/>
              <a:ea typeface="+mn-ea"/>
              <a:cs typeface="+mn-cs"/>
            </a:rPr>
            <a:t>しかし、歳入経常一般財源の減少が大きいため、結果として</a:t>
          </a:r>
          <a:r>
            <a:rPr kumimoji="1" lang="ja-JP" altLang="ja-JP" sz="1150">
              <a:solidFill>
                <a:schemeClr val="dk1"/>
              </a:solidFill>
              <a:effectLst/>
              <a:latin typeface="+mn-lt"/>
              <a:ea typeface="+mn-ea"/>
              <a:cs typeface="+mn-cs"/>
            </a:rPr>
            <a:t>比率は１．</a:t>
          </a:r>
          <a:r>
            <a:rPr kumimoji="1" lang="ja-JP" altLang="en-US" sz="1150">
              <a:solidFill>
                <a:schemeClr val="dk1"/>
              </a:solidFill>
              <a:effectLst/>
              <a:latin typeface="+mn-lt"/>
              <a:ea typeface="+mn-ea"/>
              <a:cs typeface="+mn-cs"/>
            </a:rPr>
            <a:t>４</a:t>
          </a:r>
          <a:r>
            <a:rPr kumimoji="1" lang="ja-JP" altLang="ja-JP" sz="1150">
              <a:solidFill>
                <a:schemeClr val="dk1"/>
              </a:solidFill>
              <a:effectLst/>
              <a:latin typeface="+mn-lt"/>
              <a:ea typeface="+mn-ea"/>
              <a:cs typeface="+mn-cs"/>
            </a:rPr>
            <a:t>ポイント増加しており、依然として高い水準にあり類似団体平均を４．</a:t>
          </a:r>
          <a:r>
            <a:rPr kumimoji="1" lang="ja-JP" altLang="en-US" sz="1150">
              <a:solidFill>
                <a:schemeClr val="dk1"/>
              </a:solidFill>
              <a:effectLst/>
              <a:latin typeface="+mn-lt"/>
              <a:ea typeface="+mn-ea"/>
              <a:cs typeface="+mn-cs"/>
            </a:rPr>
            <a:t>９</a:t>
          </a:r>
          <a:r>
            <a:rPr kumimoji="1" lang="ja-JP" altLang="ja-JP" sz="1150">
              <a:solidFill>
                <a:schemeClr val="dk1"/>
              </a:solidFill>
              <a:effectLst/>
              <a:latin typeface="+mn-lt"/>
              <a:ea typeface="+mn-ea"/>
              <a:cs typeface="+mn-cs"/>
            </a:rPr>
            <a:t>ポイント上回っている。引き続き、行財政の集中改革プランに掲げたとおり給与の適正化等による総人件費の削減、新規発行債の抑制による公債費の削減、施設の維持管理等の見直しなど徹底した取り組みを通じて比率の改善を図る。</a:t>
          </a:r>
          <a:endParaRPr lang="ja-JP" altLang="ja-JP" sz="115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111760</xdr:rowOff>
    </xdr:from>
    <xdr:to>
      <xdr:col>7</xdr:col>
      <xdr:colOff>152400</xdr:colOff>
      <xdr:row>65</xdr:row>
      <xdr:rowOff>7874</xdr:rowOff>
    </xdr:to>
    <xdr:cxnSp macro="">
      <xdr:nvCxnSpPr>
        <xdr:cNvPr id="130" name="直線コネクタ 129"/>
        <xdr:cNvCxnSpPr/>
      </xdr:nvCxnSpPr>
      <xdr:spPr>
        <a:xfrm>
          <a:off x="4114800" y="1108456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80027</xdr:rowOff>
    </xdr:from>
    <xdr:ext cx="762000" cy="259045"/>
    <xdr:sp macro="" textlink="">
      <xdr:nvSpPr>
        <xdr:cNvPr id="131"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58674</xdr:rowOff>
    </xdr:from>
    <xdr:to>
      <xdr:col>6</xdr:col>
      <xdr:colOff>0</xdr:colOff>
      <xdr:row>64</xdr:row>
      <xdr:rowOff>111760</xdr:rowOff>
    </xdr:to>
    <xdr:cxnSp macro="">
      <xdr:nvCxnSpPr>
        <xdr:cNvPr id="133" name="直線コネクタ 132"/>
        <xdr:cNvCxnSpPr/>
      </xdr:nvCxnSpPr>
      <xdr:spPr>
        <a:xfrm>
          <a:off x="3225800" y="1103147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762</xdr:rowOff>
    </xdr:from>
    <xdr:to>
      <xdr:col>6</xdr:col>
      <xdr:colOff>50800</xdr:colOff>
      <xdr:row>63</xdr:row>
      <xdr:rowOff>102362</xdr:rowOff>
    </xdr:to>
    <xdr:sp macro="" textlink="">
      <xdr:nvSpPr>
        <xdr:cNvPr id="134" name="フローチャート : 判断 133"/>
        <xdr:cNvSpPr/>
      </xdr:nvSpPr>
      <xdr:spPr>
        <a:xfrm>
          <a:off x="4064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112539</xdr:rowOff>
    </xdr:from>
    <xdr:ext cx="736600" cy="259045"/>
    <xdr:sp macro="" textlink="">
      <xdr:nvSpPr>
        <xdr:cNvPr id="135" name="テキスト ボックス 134"/>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39370</xdr:rowOff>
    </xdr:from>
    <xdr:to>
      <xdr:col>4</xdr:col>
      <xdr:colOff>482600</xdr:colOff>
      <xdr:row>64</xdr:row>
      <xdr:rowOff>58674</xdr:rowOff>
    </xdr:to>
    <xdr:cxnSp macro="">
      <xdr:nvCxnSpPr>
        <xdr:cNvPr id="136" name="直線コネクタ 135"/>
        <xdr:cNvCxnSpPr/>
      </xdr:nvCxnSpPr>
      <xdr:spPr>
        <a:xfrm>
          <a:off x="2336800" y="110121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38" name="テキスト ボックス 137"/>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39370</xdr:rowOff>
    </xdr:from>
    <xdr:to>
      <xdr:col>3</xdr:col>
      <xdr:colOff>279400</xdr:colOff>
      <xdr:row>64</xdr:row>
      <xdr:rowOff>111760</xdr:rowOff>
    </xdr:to>
    <xdr:cxnSp macro="">
      <xdr:nvCxnSpPr>
        <xdr:cNvPr id="139" name="直線コネクタ 138"/>
        <xdr:cNvCxnSpPr/>
      </xdr:nvCxnSpPr>
      <xdr:spPr>
        <a:xfrm flipV="1">
          <a:off x="1447800" y="110121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98061</xdr:rowOff>
    </xdr:from>
    <xdr:ext cx="762000" cy="259045"/>
    <xdr:sp macro="" textlink="">
      <xdr:nvSpPr>
        <xdr:cNvPr id="141" name="テキスト ボックス 140"/>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151147</xdr:rowOff>
    </xdr:from>
    <xdr:ext cx="762000" cy="259045"/>
    <xdr:sp macro="" textlink="">
      <xdr:nvSpPr>
        <xdr:cNvPr id="143" name="テキスト ボックス 142"/>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128524</xdr:rowOff>
    </xdr:from>
    <xdr:to>
      <xdr:col>7</xdr:col>
      <xdr:colOff>203200</xdr:colOff>
      <xdr:row>65</xdr:row>
      <xdr:rowOff>58674</xdr:rowOff>
    </xdr:to>
    <xdr:sp macro="" textlink="">
      <xdr:nvSpPr>
        <xdr:cNvPr id="149" name="円/楕円 148"/>
        <xdr:cNvSpPr/>
      </xdr:nvSpPr>
      <xdr:spPr>
        <a:xfrm>
          <a:off x="49022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100601</xdr:rowOff>
    </xdr:from>
    <xdr:ext cx="762000" cy="259045"/>
    <xdr:sp macro="" textlink="">
      <xdr:nvSpPr>
        <xdr:cNvPr id="150" name="財政構造の弾力性該当値テキスト"/>
        <xdr:cNvSpPr txBox="1"/>
      </xdr:nvSpPr>
      <xdr:spPr>
        <a:xfrm>
          <a:off x="5041900" y="1107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60960</xdr:rowOff>
    </xdr:from>
    <xdr:to>
      <xdr:col>6</xdr:col>
      <xdr:colOff>50800</xdr:colOff>
      <xdr:row>64</xdr:row>
      <xdr:rowOff>162560</xdr:rowOff>
    </xdr:to>
    <xdr:sp macro="" textlink="">
      <xdr:nvSpPr>
        <xdr:cNvPr id="151" name="円/楕円 150"/>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147337</xdr:rowOff>
    </xdr:from>
    <xdr:ext cx="736600" cy="259045"/>
    <xdr:sp macro="" textlink="">
      <xdr:nvSpPr>
        <xdr:cNvPr id="152" name="テキスト ボックス 151"/>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7874</xdr:rowOff>
    </xdr:from>
    <xdr:to>
      <xdr:col>4</xdr:col>
      <xdr:colOff>533400</xdr:colOff>
      <xdr:row>64</xdr:row>
      <xdr:rowOff>109474</xdr:rowOff>
    </xdr:to>
    <xdr:sp macro="" textlink="">
      <xdr:nvSpPr>
        <xdr:cNvPr id="153" name="円/楕円 152"/>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94251</xdr:rowOff>
    </xdr:from>
    <xdr:ext cx="762000" cy="259045"/>
    <xdr:sp macro="" textlink="">
      <xdr:nvSpPr>
        <xdr:cNvPr id="154" name="テキスト ボックス 153"/>
        <xdr:cNvSpPr txBox="1"/>
      </xdr:nvSpPr>
      <xdr:spPr>
        <a:xfrm>
          <a:off x="2844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160020</xdr:rowOff>
    </xdr:from>
    <xdr:to>
      <xdr:col>3</xdr:col>
      <xdr:colOff>330200</xdr:colOff>
      <xdr:row>64</xdr:row>
      <xdr:rowOff>90170</xdr:rowOff>
    </xdr:to>
    <xdr:sp macro="" textlink="">
      <xdr:nvSpPr>
        <xdr:cNvPr id="155" name="円/楕円 154"/>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74947</xdr:rowOff>
    </xdr:from>
    <xdr:ext cx="762000" cy="259045"/>
    <xdr:sp macro="" textlink="">
      <xdr:nvSpPr>
        <xdr:cNvPr id="156" name="テキスト ボックス 155"/>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60960</xdr:rowOff>
    </xdr:from>
    <xdr:to>
      <xdr:col>2</xdr:col>
      <xdr:colOff>127000</xdr:colOff>
      <xdr:row>64</xdr:row>
      <xdr:rowOff>162560</xdr:rowOff>
    </xdr:to>
    <xdr:sp macro="" textlink="">
      <xdr:nvSpPr>
        <xdr:cNvPr id="157" name="円/楕円 156"/>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147337</xdr:rowOff>
    </xdr:from>
    <xdr:ext cx="762000" cy="259045"/>
    <xdr:sp macro="" textlink="">
      <xdr:nvSpPr>
        <xdr:cNvPr id="158" name="テキスト ボックス 157"/>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[217,499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150">
              <a:solidFill>
                <a:schemeClr val="dk1"/>
              </a:solidFill>
              <a:effectLst/>
              <a:latin typeface="+mn-lt"/>
              <a:ea typeface="+mn-ea"/>
              <a:cs typeface="+mn-cs"/>
            </a:rPr>
            <a:t>類似団体と比較して多額となっているのは、人件費で職員数が類似団体より多いことと、物件費における施設の維持管理経費などが多いためと考えられる。</a:t>
          </a:r>
          <a:endParaRPr lang="ja-JP" altLang="ja-JP" sz="1150">
            <a:effectLst/>
          </a:endParaRPr>
        </a:p>
        <a:p>
          <a:r>
            <a:rPr kumimoji="1" lang="ja-JP" altLang="ja-JP" sz="1150">
              <a:solidFill>
                <a:schemeClr val="dk1"/>
              </a:solidFill>
              <a:effectLst/>
              <a:latin typeface="+mn-lt"/>
              <a:ea typeface="+mn-ea"/>
              <a:cs typeface="+mn-cs"/>
            </a:rPr>
            <a:t>　引き続き、行財政の集中改革プランに沿い、徹底した定員管理と給与の適正化、事務事業の見直しと公共施設総合管理計画に基づく取り組みを通じて削減していく方針である。</a:t>
          </a:r>
          <a:endParaRPr lang="ja-JP" altLang="ja-JP" sz="115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18938</xdr:rowOff>
    </xdr:from>
    <xdr:to>
      <xdr:col>7</xdr:col>
      <xdr:colOff>152400</xdr:colOff>
      <xdr:row>84</xdr:row>
      <xdr:rowOff>46351</xdr:rowOff>
    </xdr:to>
    <xdr:cxnSp macro="">
      <xdr:nvCxnSpPr>
        <xdr:cNvPr id="191" name="直線コネクタ 190"/>
        <xdr:cNvCxnSpPr/>
      </xdr:nvCxnSpPr>
      <xdr:spPr>
        <a:xfrm>
          <a:off x="4114800" y="14420738"/>
          <a:ext cx="838200" cy="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99060</xdr:rowOff>
    </xdr:from>
    <xdr:ext cx="762000" cy="259045"/>
    <xdr:sp macro="" textlink="">
      <xdr:nvSpPr>
        <xdr:cNvPr id="192" name="人件費・物件費等の状況平均値テキスト"/>
        <xdr:cNvSpPr txBox="1"/>
      </xdr:nvSpPr>
      <xdr:spPr>
        <a:xfrm>
          <a:off x="5041900" y="13986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89920</xdr:rowOff>
    </xdr:from>
    <xdr:to>
      <xdr:col>6</xdr:col>
      <xdr:colOff>0</xdr:colOff>
      <xdr:row>84</xdr:row>
      <xdr:rowOff>18938</xdr:rowOff>
    </xdr:to>
    <xdr:cxnSp macro="">
      <xdr:nvCxnSpPr>
        <xdr:cNvPr id="194" name="直線コネクタ 193"/>
        <xdr:cNvCxnSpPr/>
      </xdr:nvCxnSpPr>
      <xdr:spPr>
        <a:xfrm>
          <a:off x="3225800" y="14320270"/>
          <a:ext cx="889000" cy="10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87716</xdr:rowOff>
    </xdr:from>
    <xdr:to>
      <xdr:col>6</xdr:col>
      <xdr:colOff>50800</xdr:colOff>
      <xdr:row>83</xdr:row>
      <xdr:rowOff>17866</xdr:rowOff>
    </xdr:to>
    <xdr:sp macro="" textlink="">
      <xdr:nvSpPr>
        <xdr:cNvPr id="195" name="フローチャート : 判断 194"/>
        <xdr:cNvSpPr/>
      </xdr:nvSpPr>
      <xdr:spPr>
        <a:xfrm>
          <a:off x="40640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28043</xdr:rowOff>
    </xdr:from>
    <xdr:ext cx="736600" cy="259045"/>
    <xdr:sp macro="" textlink="">
      <xdr:nvSpPr>
        <xdr:cNvPr id="196" name="テキスト ボックス 195"/>
        <xdr:cNvSpPr txBox="1"/>
      </xdr:nvSpPr>
      <xdr:spPr>
        <a:xfrm>
          <a:off x="3733800" y="13915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25760</xdr:rowOff>
    </xdr:from>
    <xdr:to>
      <xdr:col>4</xdr:col>
      <xdr:colOff>482600</xdr:colOff>
      <xdr:row>83</xdr:row>
      <xdr:rowOff>89920</xdr:rowOff>
    </xdr:to>
    <xdr:cxnSp macro="">
      <xdr:nvCxnSpPr>
        <xdr:cNvPr id="197" name="直線コネクタ 196"/>
        <xdr:cNvCxnSpPr/>
      </xdr:nvCxnSpPr>
      <xdr:spPr>
        <a:xfrm>
          <a:off x="2336800" y="14256110"/>
          <a:ext cx="889000" cy="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198" name="フローチャート : 判断 197"/>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16392</xdr:rowOff>
    </xdr:from>
    <xdr:ext cx="762000" cy="259045"/>
    <xdr:sp macro="" textlink="">
      <xdr:nvSpPr>
        <xdr:cNvPr id="199" name="テキスト ボックス 198"/>
        <xdr:cNvSpPr txBox="1"/>
      </xdr:nvSpPr>
      <xdr:spPr>
        <a:xfrm>
          <a:off x="2844800" y="1390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25760</xdr:rowOff>
    </xdr:from>
    <xdr:to>
      <xdr:col>3</xdr:col>
      <xdr:colOff>279400</xdr:colOff>
      <xdr:row>83</xdr:row>
      <xdr:rowOff>54470</xdr:rowOff>
    </xdr:to>
    <xdr:cxnSp macro="">
      <xdr:nvCxnSpPr>
        <xdr:cNvPr id="200" name="直線コネクタ 199"/>
        <xdr:cNvCxnSpPr/>
      </xdr:nvCxnSpPr>
      <xdr:spPr>
        <a:xfrm flipV="1">
          <a:off x="1447800" y="14256110"/>
          <a:ext cx="889000" cy="2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1" name="フローチャート : 判断 200"/>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151928</xdr:rowOff>
    </xdr:from>
    <xdr:ext cx="762000" cy="259045"/>
    <xdr:sp macro="" textlink="">
      <xdr:nvSpPr>
        <xdr:cNvPr id="202" name="テキスト ボックス 201"/>
        <xdr:cNvSpPr txBox="1"/>
      </xdr:nvSpPr>
      <xdr:spPr>
        <a:xfrm>
          <a:off x="1955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3" name="フローチャート : 判断 202"/>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145933</xdr:rowOff>
    </xdr:from>
    <xdr:ext cx="762000" cy="259045"/>
    <xdr:sp macro="" textlink="">
      <xdr:nvSpPr>
        <xdr:cNvPr id="204" name="テキスト ボックス 203"/>
        <xdr:cNvSpPr txBox="1"/>
      </xdr:nvSpPr>
      <xdr:spPr>
        <a:xfrm>
          <a:off x="1066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167001</xdr:rowOff>
    </xdr:from>
    <xdr:to>
      <xdr:col>7</xdr:col>
      <xdr:colOff>203200</xdr:colOff>
      <xdr:row>84</xdr:row>
      <xdr:rowOff>97151</xdr:rowOff>
    </xdr:to>
    <xdr:sp macro="" textlink="">
      <xdr:nvSpPr>
        <xdr:cNvPr id="210" name="円/楕円 209"/>
        <xdr:cNvSpPr/>
      </xdr:nvSpPr>
      <xdr:spPr>
        <a:xfrm>
          <a:off x="4902200" y="143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139078</xdr:rowOff>
    </xdr:from>
    <xdr:ext cx="762000" cy="259045"/>
    <xdr:sp macro="" textlink="">
      <xdr:nvSpPr>
        <xdr:cNvPr id="211" name="人件費・物件費等の状況該当値テキスト"/>
        <xdr:cNvSpPr txBox="1"/>
      </xdr:nvSpPr>
      <xdr:spPr>
        <a:xfrm>
          <a:off x="5041900" y="1436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217,499</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139588</xdr:rowOff>
    </xdr:from>
    <xdr:to>
      <xdr:col>6</xdr:col>
      <xdr:colOff>50800</xdr:colOff>
      <xdr:row>84</xdr:row>
      <xdr:rowOff>69738</xdr:rowOff>
    </xdr:to>
    <xdr:sp macro="" textlink="">
      <xdr:nvSpPr>
        <xdr:cNvPr id="212" name="円/楕円 211"/>
        <xdr:cNvSpPr/>
      </xdr:nvSpPr>
      <xdr:spPr>
        <a:xfrm>
          <a:off x="4064000" y="143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54515</xdr:rowOff>
    </xdr:from>
    <xdr:ext cx="736600" cy="259045"/>
    <xdr:sp macro="" textlink="">
      <xdr:nvSpPr>
        <xdr:cNvPr id="213" name="テキスト ボックス 212"/>
        <xdr:cNvSpPr txBox="1"/>
      </xdr:nvSpPr>
      <xdr:spPr>
        <a:xfrm>
          <a:off x="3733800" y="14456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211,819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39120</xdr:rowOff>
    </xdr:from>
    <xdr:to>
      <xdr:col>4</xdr:col>
      <xdr:colOff>533400</xdr:colOff>
      <xdr:row>83</xdr:row>
      <xdr:rowOff>140720</xdr:rowOff>
    </xdr:to>
    <xdr:sp macro="" textlink="">
      <xdr:nvSpPr>
        <xdr:cNvPr id="214" name="円/楕円 213"/>
        <xdr:cNvSpPr/>
      </xdr:nvSpPr>
      <xdr:spPr>
        <a:xfrm>
          <a:off x="3175000" y="142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125497</xdr:rowOff>
    </xdr:from>
    <xdr:ext cx="762000" cy="259045"/>
    <xdr:sp macro="" textlink="">
      <xdr:nvSpPr>
        <xdr:cNvPr id="215" name="テキスト ボックス 214"/>
        <xdr:cNvSpPr txBox="1"/>
      </xdr:nvSpPr>
      <xdr:spPr>
        <a:xfrm>
          <a:off x="2844800" y="1435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191,001</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146410</xdr:rowOff>
    </xdr:from>
    <xdr:to>
      <xdr:col>3</xdr:col>
      <xdr:colOff>330200</xdr:colOff>
      <xdr:row>83</xdr:row>
      <xdr:rowOff>76560</xdr:rowOff>
    </xdr:to>
    <xdr:sp macro="" textlink="">
      <xdr:nvSpPr>
        <xdr:cNvPr id="216" name="円/楕円 215"/>
        <xdr:cNvSpPr/>
      </xdr:nvSpPr>
      <xdr:spPr>
        <a:xfrm>
          <a:off x="2286000" y="1420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61337</xdr:rowOff>
    </xdr:from>
    <xdr:ext cx="762000" cy="259045"/>
    <xdr:sp macro="" textlink="">
      <xdr:nvSpPr>
        <xdr:cNvPr id="217" name="テキスト ボックス 216"/>
        <xdr:cNvSpPr txBox="1"/>
      </xdr:nvSpPr>
      <xdr:spPr>
        <a:xfrm>
          <a:off x="1955800" y="1429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177,706</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3670</xdr:rowOff>
    </xdr:from>
    <xdr:to>
      <xdr:col>2</xdr:col>
      <xdr:colOff>127000</xdr:colOff>
      <xdr:row>83</xdr:row>
      <xdr:rowOff>105270</xdr:rowOff>
    </xdr:to>
    <xdr:sp macro="" textlink="">
      <xdr:nvSpPr>
        <xdr:cNvPr id="218" name="円/楕円 217"/>
        <xdr:cNvSpPr/>
      </xdr:nvSpPr>
      <xdr:spPr>
        <a:xfrm>
          <a:off x="1397000" y="1423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90047</xdr:rowOff>
    </xdr:from>
    <xdr:ext cx="762000" cy="259045"/>
    <xdr:sp macro="" textlink="">
      <xdr:nvSpPr>
        <xdr:cNvPr id="219" name="テキスト ボックス 218"/>
        <xdr:cNvSpPr txBox="1"/>
      </xdr:nvSpPr>
      <xdr:spPr>
        <a:xfrm>
          <a:off x="1066800" y="1432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183,655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en-US" sz="1150">
              <a:solidFill>
                <a:schemeClr val="dk1"/>
              </a:solidFill>
              <a:effectLst/>
              <a:latin typeface="+mn-lt"/>
              <a:ea typeface="+mn-ea"/>
              <a:cs typeface="+mn-cs"/>
            </a:rPr>
            <a:t>合併後の職員数を計画的に減らしていくため、</a:t>
          </a:r>
          <a:r>
            <a:rPr kumimoji="1" lang="ja-JP" altLang="ja-JP" sz="1150">
              <a:solidFill>
                <a:schemeClr val="dk1"/>
              </a:solidFill>
              <a:effectLst/>
              <a:latin typeface="+mn-lt"/>
              <a:ea typeface="+mn-ea"/>
              <a:cs typeface="+mn-cs"/>
            </a:rPr>
            <a:t>新規採用を</a:t>
          </a:r>
          <a:r>
            <a:rPr kumimoji="1" lang="ja-JP" altLang="en-US" sz="1150">
              <a:solidFill>
                <a:schemeClr val="dk1"/>
              </a:solidFill>
              <a:effectLst/>
              <a:latin typeface="+mn-lt"/>
              <a:ea typeface="+mn-ea"/>
              <a:cs typeface="+mn-cs"/>
            </a:rPr>
            <a:t>必用最小限に抑えてきた。その結果、比較的若い年層において極端に少ない年代があり、結果的に高齢化の傾向になっている。また</a:t>
          </a:r>
          <a:r>
            <a:rPr kumimoji="1" lang="ja-JP" altLang="ja-JP" sz="1150">
              <a:solidFill>
                <a:schemeClr val="dk1"/>
              </a:solidFill>
              <a:effectLst/>
              <a:latin typeface="+mn-lt"/>
              <a:ea typeface="+mn-ea"/>
              <a:cs typeface="+mn-cs"/>
            </a:rPr>
            <a:t>管理職の多くが高卒者であることから指数を押し上げる要因</a:t>
          </a:r>
          <a:r>
            <a:rPr kumimoji="1" lang="ja-JP" altLang="en-US" sz="1150">
              <a:solidFill>
                <a:schemeClr val="dk1"/>
              </a:solidFill>
              <a:effectLst/>
              <a:latin typeface="+mn-lt"/>
              <a:ea typeface="+mn-ea"/>
              <a:cs typeface="+mn-cs"/>
            </a:rPr>
            <a:t>にも</a:t>
          </a:r>
          <a:r>
            <a:rPr kumimoji="1" lang="ja-JP" altLang="ja-JP" sz="1150">
              <a:solidFill>
                <a:schemeClr val="dk1"/>
              </a:solidFill>
              <a:effectLst/>
              <a:latin typeface="+mn-lt"/>
              <a:ea typeface="+mn-ea"/>
              <a:cs typeface="+mn-cs"/>
            </a:rPr>
            <a:t>なっている。</a:t>
          </a:r>
          <a:r>
            <a:rPr kumimoji="1" lang="ja-JP" altLang="en-US" sz="1150">
              <a:solidFill>
                <a:schemeClr val="dk1"/>
              </a:solidFill>
              <a:effectLst/>
              <a:latin typeface="+mn-lt"/>
              <a:ea typeface="+mn-ea"/>
              <a:cs typeface="+mn-cs"/>
            </a:rPr>
            <a:t>以上のことにより、</a:t>
          </a:r>
          <a:r>
            <a:rPr kumimoji="1" lang="ja-JP" altLang="ja-JP" sz="1150">
              <a:solidFill>
                <a:schemeClr val="dk1"/>
              </a:solidFill>
              <a:effectLst/>
              <a:latin typeface="+mn-lt"/>
              <a:ea typeface="+mn-ea"/>
              <a:cs typeface="+mn-cs"/>
            </a:rPr>
            <a:t>類似団体平均より、１．</a:t>
          </a:r>
          <a:r>
            <a:rPr kumimoji="1" lang="ja-JP" altLang="en-US" sz="1150">
              <a:solidFill>
                <a:schemeClr val="dk1"/>
              </a:solidFill>
              <a:effectLst/>
              <a:latin typeface="+mn-lt"/>
              <a:ea typeface="+mn-ea"/>
              <a:cs typeface="+mn-cs"/>
            </a:rPr>
            <a:t>４</a:t>
          </a:r>
          <a:r>
            <a:rPr kumimoji="1" lang="ja-JP" altLang="ja-JP" sz="1150">
              <a:solidFill>
                <a:schemeClr val="dk1"/>
              </a:solidFill>
              <a:effectLst/>
              <a:latin typeface="+mn-lt"/>
              <a:ea typeface="+mn-ea"/>
              <a:cs typeface="+mn-cs"/>
            </a:rPr>
            <a:t>ポイント上回り</a:t>
          </a:r>
          <a:r>
            <a:rPr kumimoji="1" lang="ja-JP" altLang="en-US" sz="1150">
              <a:solidFill>
                <a:schemeClr val="dk1"/>
              </a:solidFill>
              <a:effectLst/>
              <a:latin typeface="+mn-lt"/>
              <a:ea typeface="+mn-ea"/>
              <a:cs typeface="+mn-cs"/>
            </a:rPr>
            <a:t>、</a:t>
          </a:r>
          <a:r>
            <a:rPr kumimoji="1" lang="ja-JP" altLang="ja-JP" sz="1150">
              <a:solidFill>
                <a:schemeClr val="dk1"/>
              </a:solidFill>
              <a:effectLst/>
              <a:latin typeface="+mn-lt"/>
              <a:ea typeface="+mn-ea"/>
              <a:cs typeface="+mn-cs"/>
            </a:rPr>
            <a:t>高い数値となっている。今後はより一層の給与の適正化に努めることにより</a:t>
          </a:r>
          <a:r>
            <a:rPr kumimoji="1" lang="ja-JP" altLang="en-US" sz="1150">
              <a:solidFill>
                <a:schemeClr val="dk1"/>
              </a:solidFill>
              <a:effectLst/>
              <a:latin typeface="+mn-lt"/>
              <a:ea typeface="+mn-ea"/>
              <a:cs typeface="+mn-cs"/>
            </a:rPr>
            <a:t>、</a:t>
          </a:r>
          <a:r>
            <a:rPr kumimoji="1" lang="ja-JP" altLang="ja-JP" sz="1150">
              <a:solidFill>
                <a:schemeClr val="dk1"/>
              </a:solidFill>
              <a:effectLst/>
              <a:latin typeface="+mn-lt"/>
              <a:ea typeface="+mn-ea"/>
              <a:cs typeface="+mn-cs"/>
            </a:rPr>
            <a:t>改善を図る。</a:t>
          </a:r>
          <a:endParaRPr lang="ja-JP" altLang="ja-JP" sz="115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122343</xdr:rowOff>
    </xdr:from>
    <xdr:to>
      <xdr:col>24</xdr:col>
      <xdr:colOff>558800</xdr:colOff>
      <xdr:row>88</xdr:row>
      <xdr:rowOff>16087</xdr:rowOff>
    </xdr:to>
    <xdr:cxnSp macro="">
      <xdr:nvCxnSpPr>
        <xdr:cNvPr id="248" name="直線コネクタ 247"/>
        <xdr:cNvCxnSpPr/>
      </xdr:nvCxnSpPr>
      <xdr:spPr>
        <a:xfrm flipV="1">
          <a:off x="17018000" y="14009793"/>
          <a:ext cx="0" cy="1093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159614</xdr:rowOff>
    </xdr:from>
    <xdr:ext cx="762000" cy="259045"/>
    <xdr:sp macro="" textlink="">
      <xdr:nvSpPr>
        <xdr:cNvPr id="249" name="給与水準   （国との比較）最小値テキスト"/>
        <xdr:cNvSpPr txBox="1"/>
      </xdr:nvSpPr>
      <xdr:spPr>
        <a:xfrm>
          <a:off x="17106900" y="1507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88</xdr:row>
      <xdr:rowOff>16087</xdr:rowOff>
    </xdr:from>
    <xdr:to>
      <xdr:col>24</xdr:col>
      <xdr:colOff>647700</xdr:colOff>
      <xdr:row>88</xdr:row>
      <xdr:rowOff>16087</xdr:rowOff>
    </xdr:to>
    <xdr:cxnSp macro="">
      <xdr:nvCxnSpPr>
        <xdr:cNvPr id="250" name="直線コネクタ 249"/>
        <xdr:cNvCxnSpPr/>
      </xdr:nvCxnSpPr>
      <xdr:spPr>
        <a:xfrm>
          <a:off x="16929100" y="1510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37270</xdr:rowOff>
    </xdr:from>
    <xdr:ext cx="762000" cy="259045"/>
    <xdr:sp macro="" textlink="">
      <xdr:nvSpPr>
        <xdr:cNvPr id="251"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81</xdr:row>
      <xdr:rowOff>122343</xdr:rowOff>
    </xdr:from>
    <xdr:to>
      <xdr:col>24</xdr:col>
      <xdr:colOff>647700</xdr:colOff>
      <xdr:row>81</xdr:row>
      <xdr:rowOff>122343</xdr:rowOff>
    </xdr:to>
    <xdr:cxnSp macro="">
      <xdr:nvCxnSpPr>
        <xdr:cNvPr id="252" name="直線コネクタ 251"/>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69427</xdr:rowOff>
    </xdr:from>
    <xdr:to>
      <xdr:col>24</xdr:col>
      <xdr:colOff>558800</xdr:colOff>
      <xdr:row>86</xdr:row>
      <xdr:rowOff>85513</xdr:rowOff>
    </xdr:to>
    <xdr:cxnSp macro="">
      <xdr:nvCxnSpPr>
        <xdr:cNvPr id="253" name="直線コネクタ 252"/>
        <xdr:cNvCxnSpPr/>
      </xdr:nvCxnSpPr>
      <xdr:spPr>
        <a:xfrm>
          <a:off x="16179800" y="1481412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110084</xdr:rowOff>
    </xdr:from>
    <xdr:ext cx="762000" cy="259045"/>
    <xdr:sp macro="" textlink="">
      <xdr:nvSpPr>
        <xdr:cNvPr id="254" name="給与水準   （国との比較）平均値テキスト"/>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55" name="フローチャート : 判断 254"/>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69427</xdr:rowOff>
    </xdr:from>
    <xdr:to>
      <xdr:col>23</xdr:col>
      <xdr:colOff>406400</xdr:colOff>
      <xdr:row>86</xdr:row>
      <xdr:rowOff>101600</xdr:rowOff>
    </xdr:to>
    <xdr:cxnSp macro="">
      <xdr:nvCxnSpPr>
        <xdr:cNvPr id="256" name="直線コネクタ 255"/>
        <xdr:cNvCxnSpPr/>
      </xdr:nvCxnSpPr>
      <xdr:spPr>
        <a:xfrm flipV="1">
          <a:off x="15290800" y="148141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85513</xdr:rowOff>
    </xdr:from>
    <xdr:to>
      <xdr:col>23</xdr:col>
      <xdr:colOff>457200</xdr:colOff>
      <xdr:row>86</xdr:row>
      <xdr:rowOff>15663</xdr:rowOff>
    </xdr:to>
    <xdr:sp macro="" textlink="">
      <xdr:nvSpPr>
        <xdr:cNvPr id="257" name="フローチャート : 判断 256"/>
        <xdr:cNvSpPr/>
      </xdr:nvSpPr>
      <xdr:spPr>
        <a:xfrm>
          <a:off x="16129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25840</xdr:rowOff>
    </xdr:from>
    <xdr:ext cx="736600" cy="259045"/>
    <xdr:sp macro="" textlink="">
      <xdr:nvSpPr>
        <xdr:cNvPr id="258" name="テキスト ボックス 257"/>
        <xdr:cNvSpPr txBox="1"/>
      </xdr:nvSpPr>
      <xdr:spPr>
        <a:xfrm>
          <a:off x="15798800" y="1442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101600</xdr:rowOff>
    </xdr:from>
    <xdr:to>
      <xdr:col>22</xdr:col>
      <xdr:colOff>203200</xdr:colOff>
      <xdr:row>86</xdr:row>
      <xdr:rowOff>109643</xdr:rowOff>
    </xdr:to>
    <xdr:cxnSp macro="">
      <xdr:nvCxnSpPr>
        <xdr:cNvPr id="259" name="直線コネクタ 258"/>
        <xdr:cNvCxnSpPr/>
      </xdr:nvCxnSpPr>
      <xdr:spPr>
        <a:xfrm flipV="1">
          <a:off x="14401800" y="1484630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1" name="テキスト ボックス 260"/>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109643</xdr:rowOff>
    </xdr:from>
    <xdr:to>
      <xdr:col>21</xdr:col>
      <xdr:colOff>0</xdr:colOff>
      <xdr:row>90</xdr:row>
      <xdr:rowOff>75354</xdr:rowOff>
    </xdr:to>
    <xdr:cxnSp macro="">
      <xdr:nvCxnSpPr>
        <xdr:cNvPr id="262" name="直線コネクタ 261"/>
        <xdr:cNvCxnSpPr/>
      </xdr:nvCxnSpPr>
      <xdr:spPr>
        <a:xfrm flipV="1">
          <a:off x="13512800" y="14854343"/>
          <a:ext cx="889000" cy="6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160443</xdr:rowOff>
    </xdr:from>
    <xdr:to>
      <xdr:col>21</xdr:col>
      <xdr:colOff>50800</xdr:colOff>
      <xdr:row>85</xdr:row>
      <xdr:rowOff>90593</xdr:rowOff>
    </xdr:to>
    <xdr:sp macro="" textlink="">
      <xdr:nvSpPr>
        <xdr:cNvPr id="263" name="フローチャート : 判断 262"/>
        <xdr:cNvSpPr/>
      </xdr:nvSpPr>
      <xdr:spPr>
        <a:xfrm>
          <a:off x="14351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100770</xdr:rowOff>
    </xdr:from>
    <xdr:ext cx="762000" cy="259045"/>
    <xdr:sp macro="" textlink="">
      <xdr:nvSpPr>
        <xdr:cNvPr id="264" name="テキスト ボックス 263"/>
        <xdr:cNvSpPr txBox="1"/>
      </xdr:nvSpPr>
      <xdr:spPr>
        <a:xfrm>
          <a:off x="14020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18220</xdr:rowOff>
    </xdr:from>
    <xdr:ext cx="762000" cy="259045"/>
    <xdr:sp macro="" textlink="">
      <xdr:nvSpPr>
        <xdr:cNvPr id="266" name="テキスト ボックス 265"/>
        <xdr:cNvSpPr txBox="1"/>
      </xdr:nvSpPr>
      <xdr:spPr>
        <a:xfrm>
          <a:off x="13131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72" name="円/楕円 271"/>
        <xdr:cNvSpPr/>
      </xdr:nvSpPr>
      <xdr:spPr>
        <a:xfrm>
          <a:off x="169672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6790</xdr:rowOff>
    </xdr:from>
    <xdr:ext cx="762000" cy="259045"/>
    <xdr:sp macro="" textlink="">
      <xdr:nvSpPr>
        <xdr:cNvPr id="273" name="給与水準   （国との比較）該当値テキスト"/>
        <xdr:cNvSpPr txBox="1"/>
      </xdr:nvSpPr>
      <xdr:spPr>
        <a:xfrm>
          <a:off x="17106900" y="1475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18627</xdr:rowOff>
    </xdr:from>
    <xdr:to>
      <xdr:col>23</xdr:col>
      <xdr:colOff>457200</xdr:colOff>
      <xdr:row>86</xdr:row>
      <xdr:rowOff>120227</xdr:rowOff>
    </xdr:to>
    <xdr:sp macro="" textlink="">
      <xdr:nvSpPr>
        <xdr:cNvPr id="274" name="円/楕円 273"/>
        <xdr:cNvSpPr/>
      </xdr:nvSpPr>
      <xdr:spPr>
        <a:xfrm>
          <a:off x="16129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105004</xdr:rowOff>
    </xdr:from>
    <xdr:ext cx="736600" cy="259045"/>
    <xdr:sp macro="" textlink="">
      <xdr:nvSpPr>
        <xdr:cNvPr id="275" name="テキスト ボックス 274"/>
        <xdr:cNvSpPr txBox="1"/>
      </xdr:nvSpPr>
      <xdr:spPr>
        <a:xfrm>
          <a:off x="15798800" y="1484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50800</xdr:rowOff>
    </xdr:from>
    <xdr:to>
      <xdr:col>22</xdr:col>
      <xdr:colOff>254000</xdr:colOff>
      <xdr:row>86</xdr:row>
      <xdr:rowOff>152400</xdr:rowOff>
    </xdr:to>
    <xdr:sp macro="" textlink="">
      <xdr:nvSpPr>
        <xdr:cNvPr id="276" name="円/楕円 275"/>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137177</xdr:rowOff>
    </xdr:from>
    <xdr:ext cx="762000" cy="259045"/>
    <xdr:sp macro="" textlink="">
      <xdr:nvSpPr>
        <xdr:cNvPr id="277" name="テキスト ボックス 276"/>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58843</xdr:rowOff>
    </xdr:from>
    <xdr:to>
      <xdr:col>21</xdr:col>
      <xdr:colOff>50800</xdr:colOff>
      <xdr:row>86</xdr:row>
      <xdr:rowOff>160443</xdr:rowOff>
    </xdr:to>
    <xdr:sp macro="" textlink="">
      <xdr:nvSpPr>
        <xdr:cNvPr id="278" name="円/楕円 277"/>
        <xdr:cNvSpPr/>
      </xdr:nvSpPr>
      <xdr:spPr>
        <a:xfrm>
          <a:off x="14351000" y="148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145220</xdr:rowOff>
    </xdr:from>
    <xdr:ext cx="762000" cy="259045"/>
    <xdr:sp macro="" textlink="">
      <xdr:nvSpPr>
        <xdr:cNvPr id="279" name="テキスト ボックス 278"/>
        <xdr:cNvSpPr txBox="1"/>
      </xdr:nvSpPr>
      <xdr:spPr>
        <a:xfrm>
          <a:off x="14020800" y="1488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24554</xdr:rowOff>
    </xdr:from>
    <xdr:to>
      <xdr:col>19</xdr:col>
      <xdr:colOff>533400</xdr:colOff>
      <xdr:row>90</xdr:row>
      <xdr:rowOff>126154</xdr:rowOff>
    </xdr:to>
    <xdr:sp macro="" textlink="">
      <xdr:nvSpPr>
        <xdr:cNvPr id="280" name="円/楕円 279"/>
        <xdr:cNvSpPr/>
      </xdr:nvSpPr>
      <xdr:spPr>
        <a:xfrm>
          <a:off x="13462000" y="154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110931</xdr:rowOff>
    </xdr:from>
    <xdr:ext cx="762000" cy="259045"/>
    <xdr:sp macro="" textlink="">
      <xdr:nvSpPr>
        <xdr:cNvPr id="281" name="テキスト ボックス 280"/>
        <xdr:cNvSpPr txBox="1"/>
      </xdr:nvSpPr>
      <xdr:spPr>
        <a:xfrm>
          <a:off x="13131800" y="1554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50">
              <a:solidFill>
                <a:schemeClr val="dk1"/>
              </a:solidFill>
              <a:effectLst/>
              <a:latin typeface="+mn-lt"/>
              <a:ea typeface="+mn-ea"/>
              <a:cs typeface="+mn-cs"/>
            </a:rPr>
            <a:t>　</a:t>
          </a:r>
          <a:r>
            <a:rPr kumimoji="1" lang="ja-JP" altLang="ja-JP" sz="1150">
              <a:solidFill>
                <a:schemeClr val="dk1"/>
              </a:solidFill>
              <a:effectLst/>
              <a:latin typeface="+mn-lt"/>
              <a:ea typeface="+mn-ea"/>
              <a:cs typeface="+mn-cs"/>
            </a:rPr>
            <a:t>昨年度に比べ０．</a:t>
          </a:r>
          <a:r>
            <a:rPr kumimoji="1" lang="ja-JP" altLang="en-US" sz="1150">
              <a:solidFill>
                <a:schemeClr val="dk1"/>
              </a:solidFill>
              <a:effectLst/>
              <a:latin typeface="+mn-lt"/>
              <a:ea typeface="+mn-ea"/>
              <a:cs typeface="+mn-cs"/>
            </a:rPr>
            <a:t>０３</a:t>
          </a:r>
          <a:r>
            <a:rPr kumimoji="1" lang="ja-JP" altLang="ja-JP" sz="1150">
              <a:solidFill>
                <a:schemeClr val="dk1"/>
              </a:solidFill>
              <a:effectLst/>
              <a:latin typeface="+mn-lt"/>
              <a:ea typeface="+mn-ea"/>
              <a:cs typeface="+mn-cs"/>
            </a:rPr>
            <a:t>人増加し、類似団体平均値との比較でも１．</a:t>
          </a:r>
          <a:r>
            <a:rPr kumimoji="1" lang="ja-JP" altLang="en-US" sz="1150">
              <a:solidFill>
                <a:schemeClr val="dk1"/>
              </a:solidFill>
              <a:effectLst/>
              <a:latin typeface="+mn-lt"/>
              <a:ea typeface="+mn-ea"/>
              <a:cs typeface="+mn-cs"/>
            </a:rPr>
            <a:t>１４</a:t>
          </a:r>
          <a:r>
            <a:rPr kumimoji="1" lang="ja-JP" altLang="ja-JP" sz="1150">
              <a:solidFill>
                <a:schemeClr val="dk1"/>
              </a:solidFill>
              <a:effectLst/>
              <a:latin typeface="+mn-lt"/>
              <a:ea typeface="+mn-ea"/>
              <a:cs typeface="+mn-cs"/>
            </a:rPr>
            <a:t>人高くなっている。今後、さらに定員適正化計画に沿い適正な定員管理に努め、「平成</a:t>
          </a:r>
          <a:r>
            <a:rPr kumimoji="1" lang="ja-JP" altLang="en-US" sz="1150">
              <a:solidFill>
                <a:schemeClr val="dk1"/>
              </a:solidFill>
              <a:effectLst/>
              <a:latin typeface="+mn-lt"/>
              <a:ea typeface="+mn-ea"/>
              <a:cs typeface="+mn-cs"/>
            </a:rPr>
            <a:t>２９</a:t>
          </a:r>
          <a:r>
            <a:rPr kumimoji="1" lang="ja-JP" altLang="ja-JP" sz="1150">
              <a:solidFill>
                <a:schemeClr val="dk1"/>
              </a:solidFill>
              <a:effectLst/>
              <a:latin typeface="+mn-lt"/>
              <a:ea typeface="+mn-ea"/>
              <a:cs typeface="+mn-cs"/>
            </a:rPr>
            <a:t>年度～３８年度の</a:t>
          </a:r>
          <a:r>
            <a:rPr kumimoji="1" lang="ja-JP" altLang="en-US" sz="1150">
              <a:solidFill>
                <a:schemeClr val="dk1"/>
              </a:solidFill>
              <a:effectLst/>
              <a:latin typeface="+mn-lt"/>
              <a:ea typeface="+mn-ea"/>
              <a:cs typeface="+mn-cs"/>
            </a:rPr>
            <a:t>１０年</a:t>
          </a:r>
          <a:r>
            <a:rPr kumimoji="1" lang="ja-JP" altLang="ja-JP" sz="1150">
              <a:solidFill>
                <a:schemeClr val="dk1"/>
              </a:solidFill>
              <a:effectLst/>
              <a:latin typeface="+mn-lt"/>
              <a:ea typeface="+mn-ea"/>
              <a:cs typeface="+mn-cs"/>
            </a:rPr>
            <a:t>間で１２人（９．</a:t>
          </a:r>
          <a:r>
            <a:rPr kumimoji="1" lang="ja-JP" altLang="en-US" sz="1150">
              <a:solidFill>
                <a:schemeClr val="dk1"/>
              </a:solidFill>
              <a:effectLst/>
              <a:latin typeface="+mn-lt"/>
              <a:ea typeface="+mn-ea"/>
              <a:cs typeface="+mn-cs"/>
            </a:rPr>
            <a:t>１</a:t>
          </a:r>
          <a:r>
            <a:rPr kumimoji="1" lang="ja-JP" altLang="ja-JP" sz="1150">
              <a:solidFill>
                <a:schemeClr val="dk1"/>
              </a:solidFill>
              <a:effectLst/>
              <a:latin typeface="+mn-lt"/>
              <a:ea typeface="+mn-ea"/>
              <a:cs typeface="+mn-cs"/>
            </a:rPr>
            <a:t>％）」の削減を図る。</a:t>
          </a:r>
          <a:endParaRPr lang="ja-JP" altLang="ja-JP" sz="115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08" name="直線コネクタ 307"/>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09" name="定員管理の状況最小値テキスト"/>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10" name="直線コネクタ 309"/>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11" name="定員管理の状況最大値テキスト"/>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12" name="直線コネクタ 311"/>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148336</xdr:rowOff>
    </xdr:from>
    <xdr:to>
      <xdr:col>24</xdr:col>
      <xdr:colOff>558800</xdr:colOff>
      <xdr:row>61</xdr:row>
      <xdr:rowOff>149784</xdr:rowOff>
    </xdr:to>
    <xdr:cxnSp macro="">
      <xdr:nvCxnSpPr>
        <xdr:cNvPr id="313" name="直線コネクタ 312"/>
        <xdr:cNvCxnSpPr/>
      </xdr:nvCxnSpPr>
      <xdr:spPr>
        <a:xfrm>
          <a:off x="16179800" y="10606786"/>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60494</xdr:rowOff>
    </xdr:from>
    <xdr:ext cx="762000" cy="259045"/>
    <xdr:sp macro="" textlink="">
      <xdr:nvSpPr>
        <xdr:cNvPr id="314" name="定員管理の状況平均値テキスト"/>
        <xdr:cNvSpPr txBox="1"/>
      </xdr:nvSpPr>
      <xdr:spPr>
        <a:xfrm>
          <a:off x="17106900" y="10347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5" name="フローチャート : 判断 314"/>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131928</xdr:rowOff>
    </xdr:from>
    <xdr:to>
      <xdr:col>23</xdr:col>
      <xdr:colOff>406400</xdr:colOff>
      <xdr:row>61</xdr:row>
      <xdr:rowOff>148336</xdr:rowOff>
    </xdr:to>
    <xdr:cxnSp macro="">
      <xdr:nvCxnSpPr>
        <xdr:cNvPr id="316" name="直線コネクタ 315"/>
        <xdr:cNvCxnSpPr/>
      </xdr:nvCxnSpPr>
      <xdr:spPr>
        <a:xfrm>
          <a:off x="15290800" y="10590378"/>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46863</xdr:rowOff>
    </xdr:from>
    <xdr:to>
      <xdr:col>23</xdr:col>
      <xdr:colOff>457200</xdr:colOff>
      <xdr:row>61</xdr:row>
      <xdr:rowOff>148463</xdr:rowOff>
    </xdr:to>
    <xdr:sp macro="" textlink="">
      <xdr:nvSpPr>
        <xdr:cNvPr id="317" name="フローチャート : 判断 316"/>
        <xdr:cNvSpPr/>
      </xdr:nvSpPr>
      <xdr:spPr>
        <a:xfrm>
          <a:off x="16129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158640</xdr:rowOff>
    </xdr:from>
    <xdr:ext cx="736600" cy="259045"/>
    <xdr:sp macro="" textlink="">
      <xdr:nvSpPr>
        <xdr:cNvPr id="318" name="テキスト ボックス 317"/>
        <xdr:cNvSpPr txBox="1"/>
      </xdr:nvSpPr>
      <xdr:spPr>
        <a:xfrm>
          <a:off x="15798800" y="10274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109728</xdr:rowOff>
    </xdr:from>
    <xdr:to>
      <xdr:col>22</xdr:col>
      <xdr:colOff>203200</xdr:colOff>
      <xdr:row>61</xdr:row>
      <xdr:rowOff>131928</xdr:rowOff>
    </xdr:to>
    <xdr:cxnSp macro="">
      <xdr:nvCxnSpPr>
        <xdr:cNvPr id="319" name="直線コネクタ 318"/>
        <xdr:cNvCxnSpPr/>
      </xdr:nvCxnSpPr>
      <xdr:spPr>
        <a:xfrm>
          <a:off x="14401800" y="10568178"/>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20" name="フローチャート : 判断 319"/>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3115</xdr:rowOff>
    </xdr:from>
    <xdr:ext cx="762000" cy="259045"/>
    <xdr:sp macro="" textlink="">
      <xdr:nvSpPr>
        <xdr:cNvPr id="321" name="テキスト ボックス 320"/>
        <xdr:cNvSpPr txBox="1"/>
      </xdr:nvSpPr>
      <xdr:spPr>
        <a:xfrm>
          <a:off x="14909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109728</xdr:rowOff>
    </xdr:from>
    <xdr:to>
      <xdr:col>21</xdr:col>
      <xdr:colOff>0</xdr:colOff>
      <xdr:row>61</xdr:row>
      <xdr:rowOff>113106</xdr:rowOff>
    </xdr:to>
    <xdr:cxnSp macro="">
      <xdr:nvCxnSpPr>
        <xdr:cNvPr id="322" name="直線コネクタ 321"/>
        <xdr:cNvCxnSpPr/>
      </xdr:nvCxnSpPr>
      <xdr:spPr>
        <a:xfrm flipV="1">
          <a:off x="13512800" y="10568178"/>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57480</xdr:rowOff>
    </xdr:from>
    <xdr:to>
      <xdr:col>21</xdr:col>
      <xdr:colOff>50800</xdr:colOff>
      <xdr:row>61</xdr:row>
      <xdr:rowOff>159080</xdr:rowOff>
    </xdr:to>
    <xdr:sp macro="" textlink="">
      <xdr:nvSpPr>
        <xdr:cNvPr id="323" name="フローチャート : 判断 322"/>
        <xdr:cNvSpPr/>
      </xdr:nvSpPr>
      <xdr:spPr>
        <a:xfrm>
          <a:off x="14351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169257</xdr:rowOff>
    </xdr:from>
    <xdr:ext cx="762000" cy="259045"/>
    <xdr:sp macro="" textlink="">
      <xdr:nvSpPr>
        <xdr:cNvPr id="324" name="テキスト ボックス 323"/>
        <xdr:cNvSpPr txBox="1"/>
      </xdr:nvSpPr>
      <xdr:spPr>
        <a:xfrm>
          <a:off x="14020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54102</xdr:rowOff>
    </xdr:from>
    <xdr:to>
      <xdr:col>19</xdr:col>
      <xdr:colOff>533400</xdr:colOff>
      <xdr:row>61</xdr:row>
      <xdr:rowOff>155702</xdr:rowOff>
    </xdr:to>
    <xdr:sp macro="" textlink="">
      <xdr:nvSpPr>
        <xdr:cNvPr id="325" name="フローチャート : 判断 324"/>
        <xdr:cNvSpPr/>
      </xdr:nvSpPr>
      <xdr:spPr>
        <a:xfrm>
          <a:off x="13462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165879</xdr:rowOff>
    </xdr:from>
    <xdr:ext cx="762000" cy="259045"/>
    <xdr:sp macro="" textlink="">
      <xdr:nvSpPr>
        <xdr:cNvPr id="326" name="テキスト ボックス 325"/>
        <xdr:cNvSpPr txBox="1"/>
      </xdr:nvSpPr>
      <xdr:spPr>
        <a:xfrm>
          <a:off x="13131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98984</xdr:rowOff>
    </xdr:from>
    <xdr:to>
      <xdr:col>24</xdr:col>
      <xdr:colOff>609600</xdr:colOff>
      <xdr:row>62</xdr:row>
      <xdr:rowOff>29134</xdr:rowOff>
    </xdr:to>
    <xdr:sp macro="" textlink="">
      <xdr:nvSpPr>
        <xdr:cNvPr id="332" name="円/楕円 331"/>
        <xdr:cNvSpPr/>
      </xdr:nvSpPr>
      <xdr:spPr>
        <a:xfrm>
          <a:off x="16967200" y="10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71061</xdr:rowOff>
    </xdr:from>
    <xdr:ext cx="762000" cy="259045"/>
    <xdr:sp macro="" textlink="">
      <xdr:nvSpPr>
        <xdr:cNvPr id="333" name="定員管理の状況該当値テキスト"/>
        <xdr:cNvSpPr txBox="1"/>
      </xdr:nvSpPr>
      <xdr:spPr>
        <a:xfrm>
          <a:off x="17106900" y="1052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11.13</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97536</xdr:rowOff>
    </xdr:from>
    <xdr:to>
      <xdr:col>23</xdr:col>
      <xdr:colOff>457200</xdr:colOff>
      <xdr:row>62</xdr:row>
      <xdr:rowOff>27686</xdr:rowOff>
    </xdr:to>
    <xdr:sp macro="" textlink="">
      <xdr:nvSpPr>
        <xdr:cNvPr id="334" name="円/楕円 333"/>
        <xdr:cNvSpPr/>
      </xdr:nvSpPr>
      <xdr:spPr>
        <a:xfrm>
          <a:off x="16129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12463</xdr:rowOff>
    </xdr:from>
    <xdr:ext cx="736600" cy="259045"/>
    <xdr:sp macro="" textlink="">
      <xdr:nvSpPr>
        <xdr:cNvPr id="335" name="テキスト ボックス 334"/>
        <xdr:cNvSpPr txBox="1"/>
      </xdr:nvSpPr>
      <xdr:spPr>
        <a:xfrm>
          <a:off x="15798800" y="1064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11.10</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81128</xdr:rowOff>
    </xdr:from>
    <xdr:to>
      <xdr:col>22</xdr:col>
      <xdr:colOff>254000</xdr:colOff>
      <xdr:row>62</xdr:row>
      <xdr:rowOff>11278</xdr:rowOff>
    </xdr:to>
    <xdr:sp macro="" textlink="">
      <xdr:nvSpPr>
        <xdr:cNvPr id="336" name="円/楕円 335"/>
        <xdr:cNvSpPr/>
      </xdr:nvSpPr>
      <xdr:spPr>
        <a:xfrm>
          <a:off x="15240000" y="1053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167505</xdr:rowOff>
    </xdr:from>
    <xdr:ext cx="762000" cy="259045"/>
    <xdr:sp macro="" textlink="">
      <xdr:nvSpPr>
        <xdr:cNvPr id="337" name="テキスト ボックス 336"/>
        <xdr:cNvSpPr txBox="1"/>
      </xdr:nvSpPr>
      <xdr:spPr>
        <a:xfrm>
          <a:off x="14909800" y="1062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58928</xdr:rowOff>
    </xdr:from>
    <xdr:to>
      <xdr:col>21</xdr:col>
      <xdr:colOff>50800</xdr:colOff>
      <xdr:row>61</xdr:row>
      <xdr:rowOff>160528</xdr:rowOff>
    </xdr:to>
    <xdr:sp macro="" textlink="">
      <xdr:nvSpPr>
        <xdr:cNvPr id="338" name="円/楕円 337"/>
        <xdr:cNvSpPr/>
      </xdr:nvSpPr>
      <xdr:spPr>
        <a:xfrm>
          <a:off x="14351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145305</xdr:rowOff>
    </xdr:from>
    <xdr:ext cx="762000" cy="259045"/>
    <xdr:sp macro="" textlink="">
      <xdr:nvSpPr>
        <xdr:cNvPr id="339" name="テキスト ボックス 338"/>
        <xdr:cNvSpPr txBox="1"/>
      </xdr:nvSpPr>
      <xdr:spPr>
        <a:xfrm>
          <a:off x="14020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62306</xdr:rowOff>
    </xdr:from>
    <xdr:to>
      <xdr:col>19</xdr:col>
      <xdr:colOff>533400</xdr:colOff>
      <xdr:row>61</xdr:row>
      <xdr:rowOff>163906</xdr:rowOff>
    </xdr:to>
    <xdr:sp macro="" textlink="">
      <xdr:nvSpPr>
        <xdr:cNvPr id="340" name="円/楕円 339"/>
        <xdr:cNvSpPr/>
      </xdr:nvSpPr>
      <xdr:spPr>
        <a:xfrm>
          <a:off x="13462000" y="1052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148683</xdr:rowOff>
    </xdr:from>
    <xdr:ext cx="762000" cy="259045"/>
    <xdr:sp macro="" textlink="">
      <xdr:nvSpPr>
        <xdr:cNvPr id="341" name="テキスト ボックス 340"/>
        <xdr:cNvSpPr txBox="1"/>
      </xdr:nvSpPr>
      <xdr:spPr>
        <a:xfrm>
          <a:off x="13131800" y="1060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150">
              <a:solidFill>
                <a:schemeClr val="dk1"/>
              </a:solidFill>
              <a:effectLst/>
              <a:latin typeface="+mn-lt"/>
              <a:ea typeface="+mn-ea"/>
              <a:cs typeface="+mn-cs"/>
            </a:rPr>
            <a:t>地方債の償還ピークが過ぎたことと、これまでの繰上償還による償還金の減少及び新規発行債の抑制により、比率は昨年度に比べ０．</a:t>
          </a:r>
          <a:r>
            <a:rPr kumimoji="1" lang="ja-JP" altLang="en-US" sz="1150">
              <a:solidFill>
                <a:schemeClr val="dk1"/>
              </a:solidFill>
              <a:effectLst/>
              <a:latin typeface="+mn-lt"/>
              <a:ea typeface="+mn-ea"/>
              <a:cs typeface="+mn-cs"/>
            </a:rPr>
            <a:t>１</a:t>
          </a:r>
          <a:r>
            <a:rPr kumimoji="1" lang="ja-JP" altLang="ja-JP" sz="1150">
              <a:solidFill>
                <a:schemeClr val="dk1"/>
              </a:solidFill>
              <a:effectLst/>
              <a:latin typeface="+mn-lt"/>
              <a:ea typeface="+mn-ea"/>
              <a:cs typeface="+mn-cs"/>
            </a:rPr>
            <a:t>ポイント減少し、着実に改善してきている。</a:t>
          </a:r>
          <a:endParaRPr lang="ja-JP" altLang="ja-JP" sz="1150">
            <a:effectLst/>
          </a:endParaRPr>
        </a:p>
        <a:p>
          <a:r>
            <a:rPr kumimoji="1" lang="ja-JP" altLang="ja-JP" sz="1150">
              <a:solidFill>
                <a:schemeClr val="dk1"/>
              </a:solidFill>
              <a:effectLst/>
              <a:latin typeface="+mn-lt"/>
              <a:ea typeface="+mn-ea"/>
              <a:cs typeface="+mn-cs"/>
            </a:rPr>
            <a:t>　しかし、類似団体と比較する</a:t>
          </a:r>
          <a:r>
            <a:rPr kumimoji="1" lang="ja-JP" altLang="en-US" sz="1150">
              <a:solidFill>
                <a:schemeClr val="dk1"/>
              </a:solidFill>
              <a:effectLst/>
              <a:latin typeface="+mn-lt"/>
              <a:ea typeface="+mn-ea"/>
              <a:cs typeface="+mn-cs"/>
            </a:rPr>
            <a:t>７</a:t>
          </a:r>
          <a:r>
            <a:rPr kumimoji="1" lang="ja-JP" altLang="ja-JP" sz="1150">
              <a:solidFill>
                <a:schemeClr val="dk1"/>
              </a:solidFill>
              <a:effectLst/>
              <a:latin typeface="+mn-lt"/>
              <a:ea typeface="+mn-ea"/>
              <a:cs typeface="+mn-cs"/>
            </a:rPr>
            <a:t>．</a:t>
          </a:r>
          <a:r>
            <a:rPr kumimoji="1" lang="ja-JP" altLang="en-US" sz="1150">
              <a:solidFill>
                <a:schemeClr val="dk1"/>
              </a:solidFill>
              <a:effectLst/>
              <a:latin typeface="+mn-lt"/>
              <a:ea typeface="+mn-ea"/>
              <a:cs typeface="+mn-cs"/>
            </a:rPr>
            <a:t>８</a:t>
          </a:r>
          <a:r>
            <a:rPr kumimoji="1" lang="ja-JP" altLang="ja-JP" sz="1150">
              <a:solidFill>
                <a:schemeClr val="dk1"/>
              </a:solidFill>
              <a:effectLst/>
              <a:latin typeface="+mn-lt"/>
              <a:ea typeface="+mn-ea"/>
              <a:cs typeface="+mn-cs"/>
            </a:rPr>
            <a:t>ポイント上回っていることから、今後も、投資的事業の計画的実施による新規発行債の抑制などの実行により、さらに比率の改善を図る。　</a:t>
          </a:r>
          <a:endParaRPr lang="ja-JP" altLang="ja-JP" sz="1150">
            <a:effectLst/>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7" name="テキスト ボックス 36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43</xdr:row>
      <xdr:rowOff>71120</xdr:rowOff>
    </xdr:to>
    <xdr:cxnSp macro="">
      <xdr:nvCxnSpPr>
        <xdr:cNvPr id="370" name="直線コネクタ 369"/>
        <xdr:cNvCxnSpPr/>
      </xdr:nvCxnSpPr>
      <xdr:spPr>
        <a:xfrm flipV="1">
          <a:off x="17018000" y="618066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43197</xdr:rowOff>
    </xdr:from>
    <xdr:ext cx="762000" cy="259045"/>
    <xdr:sp macro="" textlink="">
      <xdr:nvSpPr>
        <xdr:cNvPr id="371" name="公債費負担の状況最小値テキスト"/>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43</xdr:row>
      <xdr:rowOff>71120</xdr:rowOff>
    </xdr:from>
    <xdr:to>
      <xdr:col>24</xdr:col>
      <xdr:colOff>647700</xdr:colOff>
      <xdr:row>43</xdr:row>
      <xdr:rowOff>71120</xdr:rowOff>
    </xdr:to>
    <xdr:cxnSp macro="">
      <xdr:nvCxnSpPr>
        <xdr:cNvPr id="372" name="直線コネクタ 371"/>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73"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74" name="直線コネクタ 373"/>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63077</xdr:rowOff>
    </xdr:from>
    <xdr:to>
      <xdr:col>24</xdr:col>
      <xdr:colOff>558800</xdr:colOff>
      <xdr:row>43</xdr:row>
      <xdr:rowOff>71120</xdr:rowOff>
    </xdr:to>
    <xdr:cxnSp macro="">
      <xdr:nvCxnSpPr>
        <xdr:cNvPr id="375" name="直線コネクタ 374"/>
        <xdr:cNvCxnSpPr/>
      </xdr:nvCxnSpPr>
      <xdr:spPr>
        <a:xfrm>
          <a:off x="16179800" y="74354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95267</xdr:rowOff>
    </xdr:from>
    <xdr:ext cx="762000" cy="259045"/>
    <xdr:sp macro="" textlink="">
      <xdr:nvSpPr>
        <xdr:cNvPr id="376" name="公債費負担の状況平均値テキスト"/>
        <xdr:cNvSpPr txBox="1"/>
      </xdr:nvSpPr>
      <xdr:spPr>
        <a:xfrm>
          <a:off x="17106900" y="661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78740</xdr:rowOff>
    </xdr:from>
    <xdr:to>
      <xdr:col>24</xdr:col>
      <xdr:colOff>609600</xdr:colOff>
      <xdr:row>40</xdr:row>
      <xdr:rowOff>8890</xdr:rowOff>
    </xdr:to>
    <xdr:sp macro="" textlink="">
      <xdr:nvSpPr>
        <xdr:cNvPr id="377" name="フローチャート : 判断 376"/>
        <xdr:cNvSpPr/>
      </xdr:nvSpPr>
      <xdr:spPr>
        <a:xfrm>
          <a:off x="169672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63077</xdr:rowOff>
    </xdr:from>
    <xdr:to>
      <xdr:col>23</xdr:col>
      <xdr:colOff>406400</xdr:colOff>
      <xdr:row>43</xdr:row>
      <xdr:rowOff>103294</xdr:rowOff>
    </xdr:to>
    <xdr:cxnSp macro="">
      <xdr:nvCxnSpPr>
        <xdr:cNvPr id="378" name="直線コネクタ 377"/>
        <xdr:cNvCxnSpPr/>
      </xdr:nvCxnSpPr>
      <xdr:spPr>
        <a:xfrm flipV="1">
          <a:off x="15290800" y="74354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159173</xdr:rowOff>
    </xdr:from>
    <xdr:to>
      <xdr:col>23</xdr:col>
      <xdr:colOff>457200</xdr:colOff>
      <xdr:row>40</xdr:row>
      <xdr:rowOff>89323</xdr:rowOff>
    </xdr:to>
    <xdr:sp macro="" textlink="">
      <xdr:nvSpPr>
        <xdr:cNvPr id="379" name="フローチャート : 判断 378"/>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99500</xdr:rowOff>
    </xdr:from>
    <xdr:ext cx="736600" cy="259045"/>
    <xdr:sp macro="" textlink="">
      <xdr:nvSpPr>
        <xdr:cNvPr id="380" name="テキスト ボックス 379"/>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103294</xdr:rowOff>
    </xdr:from>
    <xdr:to>
      <xdr:col>22</xdr:col>
      <xdr:colOff>203200</xdr:colOff>
      <xdr:row>43</xdr:row>
      <xdr:rowOff>167640</xdr:rowOff>
    </xdr:to>
    <xdr:cxnSp macro="">
      <xdr:nvCxnSpPr>
        <xdr:cNvPr id="381" name="直線コネクタ 380"/>
        <xdr:cNvCxnSpPr/>
      </xdr:nvCxnSpPr>
      <xdr:spPr>
        <a:xfrm flipV="1">
          <a:off x="14401800" y="74756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115587</xdr:rowOff>
    </xdr:from>
    <xdr:ext cx="762000" cy="259045"/>
    <xdr:sp macro="" textlink="">
      <xdr:nvSpPr>
        <xdr:cNvPr id="383" name="テキスト ボックス 382"/>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167640</xdr:rowOff>
    </xdr:from>
    <xdr:to>
      <xdr:col>21</xdr:col>
      <xdr:colOff>0</xdr:colOff>
      <xdr:row>44</xdr:row>
      <xdr:rowOff>84667</xdr:rowOff>
    </xdr:to>
    <xdr:cxnSp macro="">
      <xdr:nvCxnSpPr>
        <xdr:cNvPr id="384" name="直線コネクタ 383"/>
        <xdr:cNvCxnSpPr/>
      </xdr:nvCxnSpPr>
      <xdr:spPr>
        <a:xfrm flipV="1">
          <a:off x="13512800" y="753999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84244</xdr:rowOff>
    </xdr:from>
    <xdr:to>
      <xdr:col>21</xdr:col>
      <xdr:colOff>50800</xdr:colOff>
      <xdr:row>41</xdr:row>
      <xdr:rowOff>14394</xdr:rowOff>
    </xdr:to>
    <xdr:sp macro="" textlink="">
      <xdr:nvSpPr>
        <xdr:cNvPr id="385" name="フローチャート : 判断 384"/>
        <xdr:cNvSpPr/>
      </xdr:nvSpPr>
      <xdr:spPr>
        <a:xfrm>
          <a:off x="143510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24571</xdr:rowOff>
    </xdr:from>
    <xdr:ext cx="762000" cy="259045"/>
    <xdr:sp macro="" textlink="">
      <xdr:nvSpPr>
        <xdr:cNvPr id="386" name="テキスト ボックス 385"/>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148590</xdr:rowOff>
    </xdr:from>
    <xdr:to>
      <xdr:col>19</xdr:col>
      <xdr:colOff>533400</xdr:colOff>
      <xdr:row>41</xdr:row>
      <xdr:rowOff>78740</xdr:rowOff>
    </xdr:to>
    <xdr:sp macro="" textlink="">
      <xdr:nvSpPr>
        <xdr:cNvPr id="387" name="フローチャート : 判断 386"/>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88917</xdr:rowOff>
    </xdr:from>
    <xdr:ext cx="762000" cy="259045"/>
    <xdr:sp macro="" textlink="">
      <xdr:nvSpPr>
        <xdr:cNvPr id="388" name="テキスト ボックス 387"/>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20320</xdr:rowOff>
    </xdr:from>
    <xdr:to>
      <xdr:col>24</xdr:col>
      <xdr:colOff>609600</xdr:colOff>
      <xdr:row>43</xdr:row>
      <xdr:rowOff>121920</xdr:rowOff>
    </xdr:to>
    <xdr:sp macro="" textlink="">
      <xdr:nvSpPr>
        <xdr:cNvPr id="394" name="円/楕円 393"/>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87647</xdr:rowOff>
    </xdr:from>
    <xdr:ext cx="762000" cy="259045"/>
    <xdr:sp macro="" textlink="">
      <xdr:nvSpPr>
        <xdr:cNvPr id="395" name="公債費負担の状況該当値テキスト"/>
        <xdr:cNvSpPr txBox="1"/>
      </xdr:nvSpPr>
      <xdr:spPr>
        <a:xfrm>
          <a:off x="17106900" y="728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12277</xdr:rowOff>
    </xdr:from>
    <xdr:to>
      <xdr:col>23</xdr:col>
      <xdr:colOff>457200</xdr:colOff>
      <xdr:row>43</xdr:row>
      <xdr:rowOff>113877</xdr:rowOff>
    </xdr:to>
    <xdr:sp macro="" textlink="">
      <xdr:nvSpPr>
        <xdr:cNvPr id="396" name="円/楕円 395"/>
        <xdr:cNvSpPr/>
      </xdr:nvSpPr>
      <xdr:spPr>
        <a:xfrm>
          <a:off x="16129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98654</xdr:rowOff>
    </xdr:from>
    <xdr:ext cx="736600" cy="259045"/>
    <xdr:sp macro="" textlink="">
      <xdr:nvSpPr>
        <xdr:cNvPr id="397" name="テキスト ボックス 396"/>
        <xdr:cNvSpPr txBox="1"/>
      </xdr:nvSpPr>
      <xdr:spPr>
        <a:xfrm>
          <a:off x="15798800" y="747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52494</xdr:rowOff>
    </xdr:from>
    <xdr:to>
      <xdr:col>22</xdr:col>
      <xdr:colOff>254000</xdr:colOff>
      <xdr:row>43</xdr:row>
      <xdr:rowOff>154094</xdr:rowOff>
    </xdr:to>
    <xdr:sp macro="" textlink="">
      <xdr:nvSpPr>
        <xdr:cNvPr id="398" name="円/楕円 397"/>
        <xdr:cNvSpPr/>
      </xdr:nvSpPr>
      <xdr:spPr>
        <a:xfrm>
          <a:off x="15240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138871</xdr:rowOff>
    </xdr:from>
    <xdr:ext cx="762000" cy="259045"/>
    <xdr:sp macro="" textlink="">
      <xdr:nvSpPr>
        <xdr:cNvPr id="399" name="テキスト ボックス 398"/>
        <xdr:cNvSpPr txBox="1"/>
      </xdr:nvSpPr>
      <xdr:spPr>
        <a:xfrm>
          <a:off x="14909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116840</xdr:rowOff>
    </xdr:from>
    <xdr:to>
      <xdr:col>21</xdr:col>
      <xdr:colOff>50800</xdr:colOff>
      <xdr:row>44</xdr:row>
      <xdr:rowOff>46990</xdr:rowOff>
    </xdr:to>
    <xdr:sp macro="" textlink="">
      <xdr:nvSpPr>
        <xdr:cNvPr id="400" name="円/楕円 399"/>
        <xdr:cNvSpPr/>
      </xdr:nvSpPr>
      <xdr:spPr>
        <a:xfrm>
          <a:off x="14351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31767</xdr:rowOff>
    </xdr:from>
    <xdr:ext cx="762000" cy="259045"/>
    <xdr:sp macro="" textlink="">
      <xdr:nvSpPr>
        <xdr:cNvPr id="401" name="テキスト ボックス 400"/>
        <xdr:cNvSpPr txBox="1"/>
      </xdr:nvSpPr>
      <xdr:spPr>
        <a:xfrm>
          <a:off x="14020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33867</xdr:rowOff>
    </xdr:from>
    <xdr:to>
      <xdr:col>19</xdr:col>
      <xdr:colOff>533400</xdr:colOff>
      <xdr:row>44</xdr:row>
      <xdr:rowOff>135467</xdr:rowOff>
    </xdr:to>
    <xdr:sp macro="" textlink="">
      <xdr:nvSpPr>
        <xdr:cNvPr id="402" name="円/楕円 401"/>
        <xdr:cNvSpPr/>
      </xdr:nvSpPr>
      <xdr:spPr>
        <a:xfrm>
          <a:off x="13462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120244</xdr:rowOff>
    </xdr:from>
    <xdr:ext cx="762000" cy="259045"/>
    <xdr:sp macro="" textlink="">
      <xdr:nvSpPr>
        <xdr:cNvPr id="403" name="テキスト ボックス 402"/>
        <xdr:cNvSpPr txBox="1"/>
      </xdr:nvSpPr>
      <xdr:spPr>
        <a:xfrm>
          <a:off x="13131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[34.7%]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50">
              <a:solidFill>
                <a:schemeClr val="dk1"/>
              </a:solidFill>
              <a:effectLst/>
              <a:latin typeface="+mn-lt"/>
              <a:ea typeface="+mn-ea"/>
              <a:cs typeface="+mn-cs"/>
            </a:rPr>
            <a:t>将来負担額において、普通会計債の新規発行債の増加により残高が増加しているが、公営企業債（水道・下水道・病院）の償還終了等による残高減少に伴い公営企業への公債費充当の繰入見込額が減少したことや、充当可能基金の増加により、昨年度に比べ比率が減少している。</a:t>
          </a:r>
          <a:endParaRPr lang="ja-JP" altLang="ja-JP" sz="1150">
            <a:effectLst/>
          </a:endParaRPr>
        </a:p>
        <a:p>
          <a:r>
            <a:rPr kumimoji="1" lang="ja-JP" altLang="ja-JP" sz="1150">
              <a:solidFill>
                <a:schemeClr val="dk1"/>
              </a:solidFill>
              <a:effectLst/>
              <a:latin typeface="+mn-lt"/>
              <a:ea typeface="+mn-ea"/>
              <a:cs typeface="+mn-cs"/>
            </a:rPr>
            <a:t>　今後においても行財政の集中改革プラン及び公共施設総合管理計画に沿い、新規発行債の抑制・縮小に努め、将来負担額の抑制を行い比率の改善を図る。</a:t>
          </a:r>
          <a:endParaRPr lang="ja-JP" altLang="ja-JP" sz="115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32" name="直線コネクタ 431"/>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33" name="将来負担の状況最小値テキスト"/>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34" name="直線コネクタ 433"/>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78020</xdr:rowOff>
    </xdr:from>
    <xdr:to>
      <xdr:col>24</xdr:col>
      <xdr:colOff>558800</xdr:colOff>
      <xdr:row>15</xdr:row>
      <xdr:rowOff>85259</xdr:rowOff>
    </xdr:to>
    <xdr:cxnSp macro="">
      <xdr:nvCxnSpPr>
        <xdr:cNvPr id="437" name="直線コネクタ 436"/>
        <xdr:cNvCxnSpPr/>
      </xdr:nvCxnSpPr>
      <xdr:spPr>
        <a:xfrm flipV="1">
          <a:off x="16179800" y="2649770"/>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8"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9" name="フローチャート :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85259</xdr:rowOff>
    </xdr:from>
    <xdr:to>
      <xdr:col>23</xdr:col>
      <xdr:colOff>406400</xdr:colOff>
      <xdr:row>15</xdr:row>
      <xdr:rowOff>150410</xdr:rowOff>
    </xdr:to>
    <xdr:cxnSp macro="">
      <xdr:nvCxnSpPr>
        <xdr:cNvPr id="440" name="直線コネクタ 439"/>
        <xdr:cNvCxnSpPr/>
      </xdr:nvCxnSpPr>
      <xdr:spPr>
        <a:xfrm flipV="1">
          <a:off x="15290800" y="2657009"/>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24934</xdr:rowOff>
    </xdr:from>
    <xdr:to>
      <xdr:col>23</xdr:col>
      <xdr:colOff>457200</xdr:colOff>
      <xdr:row>14</xdr:row>
      <xdr:rowOff>126534</xdr:rowOff>
    </xdr:to>
    <xdr:sp macro="" textlink="">
      <xdr:nvSpPr>
        <xdr:cNvPr id="441" name="フローチャート : 判断 440"/>
        <xdr:cNvSpPr/>
      </xdr:nvSpPr>
      <xdr:spPr>
        <a:xfrm>
          <a:off x="16129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136711</xdr:rowOff>
    </xdr:from>
    <xdr:ext cx="736600" cy="259045"/>
    <xdr:sp macro="" textlink="">
      <xdr:nvSpPr>
        <xdr:cNvPr id="442" name="テキスト ボックス 441"/>
        <xdr:cNvSpPr txBox="1"/>
      </xdr:nvSpPr>
      <xdr:spPr>
        <a:xfrm>
          <a:off x="15798800" y="219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150410</xdr:rowOff>
    </xdr:from>
    <xdr:to>
      <xdr:col>22</xdr:col>
      <xdr:colOff>203200</xdr:colOff>
      <xdr:row>15</xdr:row>
      <xdr:rowOff>169714</xdr:rowOff>
    </xdr:to>
    <xdr:cxnSp macro="">
      <xdr:nvCxnSpPr>
        <xdr:cNvPr id="443" name="直線コネクタ 442"/>
        <xdr:cNvCxnSpPr/>
      </xdr:nvCxnSpPr>
      <xdr:spPr>
        <a:xfrm flipV="1">
          <a:off x="14401800" y="272216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1609</xdr:rowOff>
    </xdr:from>
    <xdr:to>
      <xdr:col>22</xdr:col>
      <xdr:colOff>254000</xdr:colOff>
      <xdr:row>14</xdr:row>
      <xdr:rowOff>103209</xdr:rowOff>
    </xdr:to>
    <xdr:sp macro="" textlink="">
      <xdr:nvSpPr>
        <xdr:cNvPr id="444" name="フローチャート : 判断 443"/>
        <xdr:cNvSpPr/>
      </xdr:nvSpPr>
      <xdr:spPr>
        <a:xfrm>
          <a:off x="15240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113386</xdr:rowOff>
    </xdr:from>
    <xdr:ext cx="762000" cy="259045"/>
    <xdr:sp macro="" textlink="">
      <xdr:nvSpPr>
        <xdr:cNvPr id="445" name="テキスト ボックス 444"/>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169714</xdr:rowOff>
    </xdr:from>
    <xdr:to>
      <xdr:col>21</xdr:col>
      <xdr:colOff>0</xdr:colOff>
      <xdr:row>17</xdr:row>
      <xdr:rowOff>101092</xdr:rowOff>
    </xdr:to>
    <xdr:cxnSp macro="">
      <xdr:nvCxnSpPr>
        <xdr:cNvPr id="446" name="直線コネクタ 445"/>
        <xdr:cNvCxnSpPr/>
      </xdr:nvCxnSpPr>
      <xdr:spPr>
        <a:xfrm flipV="1">
          <a:off x="13512800" y="2741464"/>
          <a:ext cx="889000" cy="27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71586</xdr:rowOff>
    </xdr:from>
    <xdr:to>
      <xdr:col>21</xdr:col>
      <xdr:colOff>50800</xdr:colOff>
      <xdr:row>15</xdr:row>
      <xdr:rowOff>1736</xdr:rowOff>
    </xdr:to>
    <xdr:sp macro="" textlink="">
      <xdr:nvSpPr>
        <xdr:cNvPr id="447" name="フローチャート : 判断 446"/>
        <xdr:cNvSpPr/>
      </xdr:nvSpPr>
      <xdr:spPr>
        <a:xfrm>
          <a:off x="14351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11913</xdr:rowOff>
    </xdr:from>
    <xdr:ext cx="762000" cy="259045"/>
    <xdr:sp macro="" textlink="">
      <xdr:nvSpPr>
        <xdr:cNvPr id="448" name="テキスト ボックス 447"/>
        <xdr:cNvSpPr txBox="1"/>
      </xdr:nvSpPr>
      <xdr:spPr>
        <a:xfrm>
          <a:off x="14020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49" name="フローチャート : 判断 448"/>
        <xdr:cNvSpPr/>
      </xdr:nvSpPr>
      <xdr:spPr>
        <a:xfrm>
          <a:off x="13462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50" name="テキスト ボックス 449"/>
        <xdr:cNvSpPr txBox="1"/>
      </xdr:nvSpPr>
      <xdr:spPr>
        <a:xfrm>
          <a:off x="13131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27220</xdr:rowOff>
    </xdr:from>
    <xdr:to>
      <xdr:col>24</xdr:col>
      <xdr:colOff>609600</xdr:colOff>
      <xdr:row>15</xdr:row>
      <xdr:rowOff>128820</xdr:rowOff>
    </xdr:to>
    <xdr:sp macro="" textlink="">
      <xdr:nvSpPr>
        <xdr:cNvPr id="456" name="円/楕円 455"/>
        <xdr:cNvSpPr/>
      </xdr:nvSpPr>
      <xdr:spPr>
        <a:xfrm>
          <a:off x="16967200" y="25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170747</xdr:rowOff>
    </xdr:from>
    <xdr:ext cx="762000" cy="259045"/>
    <xdr:sp macro="" textlink="">
      <xdr:nvSpPr>
        <xdr:cNvPr id="457" name="将来負担の状況該当値テキスト"/>
        <xdr:cNvSpPr txBox="1"/>
      </xdr:nvSpPr>
      <xdr:spPr>
        <a:xfrm>
          <a:off x="17106900" y="257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34.7</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34459</xdr:rowOff>
    </xdr:from>
    <xdr:to>
      <xdr:col>23</xdr:col>
      <xdr:colOff>457200</xdr:colOff>
      <xdr:row>15</xdr:row>
      <xdr:rowOff>136059</xdr:rowOff>
    </xdr:to>
    <xdr:sp macro="" textlink="">
      <xdr:nvSpPr>
        <xdr:cNvPr id="458" name="円/楕円 457"/>
        <xdr:cNvSpPr/>
      </xdr:nvSpPr>
      <xdr:spPr>
        <a:xfrm>
          <a:off x="16129000" y="260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120836</xdr:rowOff>
    </xdr:from>
    <xdr:ext cx="736600" cy="259045"/>
    <xdr:sp macro="" textlink="">
      <xdr:nvSpPr>
        <xdr:cNvPr id="459" name="テキスト ボックス 458"/>
        <xdr:cNvSpPr txBox="1"/>
      </xdr:nvSpPr>
      <xdr:spPr>
        <a:xfrm>
          <a:off x="15798800" y="2692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99610</xdr:rowOff>
    </xdr:from>
    <xdr:to>
      <xdr:col>22</xdr:col>
      <xdr:colOff>254000</xdr:colOff>
      <xdr:row>16</xdr:row>
      <xdr:rowOff>29760</xdr:rowOff>
    </xdr:to>
    <xdr:sp macro="" textlink="">
      <xdr:nvSpPr>
        <xdr:cNvPr id="460" name="円/楕円 459"/>
        <xdr:cNvSpPr/>
      </xdr:nvSpPr>
      <xdr:spPr>
        <a:xfrm>
          <a:off x="15240000" y="26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14537</xdr:rowOff>
    </xdr:from>
    <xdr:ext cx="762000" cy="259045"/>
    <xdr:sp macro="" textlink="">
      <xdr:nvSpPr>
        <xdr:cNvPr id="461" name="テキスト ボックス 460"/>
        <xdr:cNvSpPr txBox="1"/>
      </xdr:nvSpPr>
      <xdr:spPr>
        <a:xfrm>
          <a:off x="14909800" y="275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118914</xdr:rowOff>
    </xdr:from>
    <xdr:to>
      <xdr:col>21</xdr:col>
      <xdr:colOff>50800</xdr:colOff>
      <xdr:row>16</xdr:row>
      <xdr:rowOff>49064</xdr:rowOff>
    </xdr:to>
    <xdr:sp macro="" textlink="">
      <xdr:nvSpPr>
        <xdr:cNvPr id="462" name="円/楕円 461"/>
        <xdr:cNvSpPr/>
      </xdr:nvSpPr>
      <xdr:spPr>
        <a:xfrm>
          <a:off x="14351000" y="269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33841</xdr:rowOff>
    </xdr:from>
    <xdr:ext cx="762000" cy="259045"/>
    <xdr:sp macro="" textlink="">
      <xdr:nvSpPr>
        <xdr:cNvPr id="463" name="テキスト ボックス 462"/>
        <xdr:cNvSpPr txBox="1"/>
      </xdr:nvSpPr>
      <xdr:spPr>
        <a:xfrm>
          <a:off x="14020800" y="277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50292</xdr:rowOff>
    </xdr:from>
    <xdr:to>
      <xdr:col>19</xdr:col>
      <xdr:colOff>533400</xdr:colOff>
      <xdr:row>17</xdr:row>
      <xdr:rowOff>151892</xdr:rowOff>
    </xdr:to>
    <xdr:sp macro="" textlink="">
      <xdr:nvSpPr>
        <xdr:cNvPr id="464" name="円/楕円 463"/>
        <xdr:cNvSpPr/>
      </xdr:nvSpPr>
      <xdr:spPr>
        <a:xfrm>
          <a:off x="13462000" y="296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136669</xdr:rowOff>
    </xdr:from>
    <xdr:ext cx="762000" cy="259045"/>
    <xdr:sp macro="" textlink="">
      <xdr:nvSpPr>
        <xdr:cNvPr id="465" name="テキスト ボックス 464"/>
        <xdr:cNvSpPr txBox="1"/>
      </xdr:nvSpPr>
      <xdr:spPr>
        <a:xfrm>
          <a:off x="13131800" y="305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兵庫県神河町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11,855
11,820
202.23
8,767,648
8,537,914
222,774
5,186,806
10,904,751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34.7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類似団体平均値より２．</a:t>
          </a:r>
          <a:r>
            <a:rPr kumimoji="1" lang="ja-JP" altLang="en-US" sz="1200">
              <a:solidFill>
                <a:schemeClr val="dk1"/>
              </a:solidFill>
              <a:effectLst/>
              <a:latin typeface="+mn-lt"/>
              <a:ea typeface="+mn-ea"/>
              <a:cs typeface="+mn-cs"/>
            </a:rPr>
            <a:t>０</a:t>
          </a:r>
          <a:r>
            <a:rPr kumimoji="1" lang="ja-JP" altLang="ja-JP" sz="1200">
              <a:solidFill>
                <a:schemeClr val="dk1"/>
              </a:solidFill>
              <a:effectLst/>
              <a:latin typeface="+mn-lt"/>
              <a:ea typeface="+mn-ea"/>
              <a:cs typeface="+mn-cs"/>
            </a:rPr>
            <a:t>ポイント低い水準となっているが、今後においても集中改革プランと定員適正化計画に揚げた取り組みにより改善を図っていく。具体的には、各種手当の総点検等による給与の適正化と新規採用の抑制による職員数の減により、「平成２</a:t>
          </a:r>
          <a:r>
            <a:rPr kumimoji="1" lang="ja-JP" altLang="en-US" sz="1200">
              <a:solidFill>
                <a:schemeClr val="dk1"/>
              </a:solidFill>
              <a:effectLst/>
              <a:latin typeface="+mn-lt"/>
              <a:ea typeface="+mn-ea"/>
              <a:cs typeface="+mn-cs"/>
            </a:rPr>
            <a:t>９</a:t>
          </a:r>
          <a:r>
            <a:rPr kumimoji="1" lang="ja-JP" altLang="ja-JP" sz="1200">
              <a:solidFill>
                <a:schemeClr val="dk1"/>
              </a:solidFill>
              <a:effectLst/>
              <a:latin typeface="+mn-lt"/>
              <a:ea typeface="+mn-ea"/>
              <a:cs typeface="+mn-cs"/>
            </a:rPr>
            <a:t>年度～平成３８年度の１</a:t>
          </a:r>
          <a:r>
            <a:rPr kumimoji="1" lang="ja-JP" altLang="en-US" sz="1200">
              <a:solidFill>
                <a:schemeClr val="dk1"/>
              </a:solidFill>
              <a:effectLst/>
              <a:latin typeface="+mn-lt"/>
              <a:ea typeface="+mn-ea"/>
              <a:cs typeface="+mn-cs"/>
            </a:rPr>
            <a:t>０</a:t>
          </a:r>
          <a:r>
            <a:rPr kumimoji="1" lang="ja-JP" altLang="ja-JP" sz="1200">
              <a:solidFill>
                <a:schemeClr val="dk1"/>
              </a:solidFill>
              <a:effectLst/>
              <a:latin typeface="+mn-lt"/>
              <a:ea typeface="+mn-ea"/>
              <a:cs typeface="+mn-cs"/>
            </a:rPr>
            <a:t>年間で１２人（９．</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％）」の削減を行い、人件費の削減に努める。</a:t>
          </a:r>
          <a:endParaRPr lang="ja-JP" altLang="ja-JP" sz="1200">
            <a:effectLst/>
          </a:endParaRPr>
        </a:p>
        <a:p>
          <a:endParaRPr kumimoji="1" lang="ja-JP" altLang="en-US" sz="12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72136</xdr:rowOff>
    </xdr:from>
    <xdr:to>
      <xdr:col>7</xdr:col>
      <xdr:colOff>15875</xdr:colOff>
      <xdr:row>36</xdr:row>
      <xdr:rowOff>90424</xdr:rowOff>
    </xdr:to>
    <xdr:cxnSp macro="">
      <xdr:nvCxnSpPr>
        <xdr:cNvPr id="64" name="直線コネクタ 63"/>
        <xdr:cNvCxnSpPr/>
      </xdr:nvCxnSpPr>
      <xdr:spPr>
        <a:xfrm>
          <a:off x="3987800" y="62443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103141</xdr:rowOff>
    </xdr:from>
    <xdr:ext cx="762000" cy="259045"/>
    <xdr:sp macro="" textlink="">
      <xdr:nvSpPr>
        <xdr:cNvPr id="65" name="人件費平均値テキスト"/>
        <xdr:cNvSpPr txBox="1"/>
      </xdr:nvSpPr>
      <xdr:spPr>
        <a:xfrm>
          <a:off x="4914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26416</xdr:rowOff>
    </xdr:from>
    <xdr:to>
      <xdr:col>5</xdr:col>
      <xdr:colOff>549275</xdr:colOff>
      <xdr:row>36</xdr:row>
      <xdr:rowOff>72136</xdr:rowOff>
    </xdr:to>
    <xdr:cxnSp macro="">
      <xdr:nvCxnSpPr>
        <xdr:cNvPr id="67" name="直線コネクタ 66"/>
        <xdr:cNvCxnSpPr/>
      </xdr:nvCxnSpPr>
      <xdr:spPr>
        <a:xfrm>
          <a:off x="3098800" y="61986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117348</xdr:rowOff>
    </xdr:from>
    <xdr:to>
      <xdr:col>5</xdr:col>
      <xdr:colOff>600075</xdr:colOff>
      <xdr:row>37</xdr:row>
      <xdr:rowOff>47498</xdr:rowOff>
    </xdr:to>
    <xdr:sp macro="" textlink="">
      <xdr:nvSpPr>
        <xdr:cNvPr id="68" name="フローチャート :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32275</xdr:rowOff>
    </xdr:from>
    <xdr:ext cx="736600" cy="259045"/>
    <xdr:sp macro="" textlink="">
      <xdr:nvSpPr>
        <xdr:cNvPr id="69" name="テキスト ボックス 68"/>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xdr:rowOff>
    </xdr:from>
    <xdr:to>
      <xdr:col>4</xdr:col>
      <xdr:colOff>346075</xdr:colOff>
      <xdr:row>36</xdr:row>
      <xdr:rowOff>26416</xdr:rowOff>
    </xdr:to>
    <xdr:cxnSp macro="">
      <xdr:nvCxnSpPr>
        <xdr:cNvPr id="70" name="直線コネクタ 69"/>
        <xdr:cNvCxnSpPr/>
      </xdr:nvCxnSpPr>
      <xdr:spPr>
        <a:xfrm>
          <a:off x="2209800" y="61849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2" name="テキスト ボックス 71"/>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12700</xdr:rowOff>
    </xdr:from>
    <xdr:to>
      <xdr:col>3</xdr:col>
      <xdr:colOff>142875</xdr:colOff>
      <xdr:row>36</xdr:row>
      <xdr:rowOff>104140</xdr:rowOff>
    </xdr:to>
    <xdr:cxnSp macro="">
      <xdr:nvCxnSpPr>
        <xdr:cNvPr id="73" name="直線コネクタ 72"/>
        <xdr:cNvCxnSpPr/>
      </xdr:nvCxnSpPr>
      <xdr:spPr>
        <a:xfrm flipV="1">
          <a:off x="1320800" y="6184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39624</xdr:rowOff>
    </xdr:from>
    <xdr:to>
      <xdr:col>7</xdr:col>
      <xdr:colOff>66675</xdr:colOff>
      <xdr:row>36</xdr:row>
      <xdr:rowOff>141224</xdr:rowOff>
    </xdr:to>
    <xdr:sp macro="" textlink="">
      <xdr:nvSpPr>
        <xdr:cNvPr id="83" name="円/楕円 82"/>
        <xdr:cNvSpPr/>
      </xdr:nvSpPr>
      <xdr:spPr>
        <a:xfrm>
          <a:off x="4775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56151</xdr:rowOff>
    </xdr:from>
    <xdr:ext cx="762000" cy="259045"/>
    <xdr:sp macro="" textlink="">
      <xdr:nvSpPr>
        <xdr:cNvPr id="84" name="人件費該当値テキスト"/>
        <xdr:cNvSpPr txBox="1"/>
      </xdr:nvSpPr>
      <xdr:spPr>
        <a:xfrm>
          <a:off x="4914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21336</xdr:rowOff>
    </xdr:from>
    <xdr:to>
      <xdr:col>5</xdr:col>
      <xdr:colOff>600075</xdr:colOff>
      <xdr:row>36</xdr:row>
      <xdr:rowOff>122936</xdr:rowOff>
    </xdr:to>
    <xdr:sp macro="" textlink="">
      <xdr:nvSpPr>
        <xdr:cNvPr id="85" name="円/楕円 84"/>
        <xdr:cNvSpPr/>
      </xdr:nvSpPr>
      <xdr:spPr>
        <a:xfrm>
          <a:off x="3937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133113</xdr:rowOff>
    </xdr:from>
    <xdr:ext cx="736600" cy="259045"/>
    <xdr:sp macro="" textlink="">
      <xdr:nvSpPr>
        <xdr:cNvPr id="86" name="テキスト ボックス 85"/>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147066</xdr:rowOff>
    </xdr:from>
    <xdr:to>
      <xdr:col>4</xdr:col>
      <xdr:colOff>396875</xdr:colOff>
      <xdr:row>36</xdr:row>
      <xdr:rowOff>77216</xdr:rowOff>
    </xdr:to>
    <xdr:sp macro="" textlink="">
      <xdr:nvSpPr>
        <xdr:cNvPr id="87" name="円/楕円 86"/>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87393</xdr:rowOff>
    </xdr:from>
    <xdr:ext cx="762000" cy="259045"/>
    <xdr:sp macro="" textlink="">
      <xdr:nvSpPr>
        <xdr:cNvPr id="88" name="テキスト ボックス 87"/>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133350</xdr:rowOff>
    </xdr:from>
    <xdr:to>
      <xdr:col>3</xdr:col>
      <xdr:colOff>193675</xdr:colOff>
      <xdr:row>36</xdr:row>
      <xdr:rowOff>63500</xdr:rowOff>
    </xdr:to>
    <xdr:sp macro="" textlink="">
      <xdr:nvSpPr>
        <xdr:cNvPr id="89" name="円/楕円 88"/>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73677</xdr:rowOff>
    </xdr:from>
    <xdr:ext cx="762000" cy="259045"/>
    <xdr:sp macro="" textlink="">
      <xdr:nvSpPr>
        <xdr:cNvPr id="90" name="テキスト ボックス 89"/>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53340</xdr:rowOff>
    </xdr:from>
    <xdr:to>
      <xdr:col>1</xdr:col>
      <xdr:colOff>676275</xdr:colOff>
      <xdr:row>36</xdr:row>
      <xdr:rowOff>154940</xdr:rowOff>
    </xdr:to>
    <xdr:sp macro="" textlink="">
      <xdr:nvSpPr>
        <xdr:cNvPr id="91" name="円/楕円 90"/>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165117</xdr:rowOff>
    </xdr:from>
    <xdr:ext cx="762000" cy="259045"/>
    <xdr:sp macro="" textlink="">
      <xdr:nvSpPr>
        <xdr:cNvPr id="92" name="テキスト ボックス 91"/>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類似団体平均値より</a:t>
          </a:r>
          <a:r>
            <a:rPr kumimoji="1" lang="ja-JP" altLang="en-US" sz="1200">
              <a:solidFill>
                <a:schemeClr val="dk1"/>
              </a:solidFill>
              <a:effectLst/>
              <a:latin typeface="+mn-lt"/>
              <a:ea typeface="+mn-ea"/>
              <a:cs typeface="+mn-cs"/>
            </a:rPr>
            <a:t>０</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８</a:t>
          </a:r>
          <a:r>
            <a:rPr kumimoji="1" lang="ja-JP" altLang="ja-JP" sz="1200">
              <a:solidFill>
                <a:schemeClr val="dk1"/>
              </a:solidFill>
              <a:effectLst/>
              <a:latin typeface="+mn-lt"/>
              <a:ea typeface="+mn-ea"/>
              <a:cs typeface="+mn-cs"/>
            </a:rPr>
            <a:t>ポイント低い水準となっているが、依然として電算システム経費、地域創生経費や各施設の維持管理経費等が増加傾向にある。今後は、集中改革プランに揚げた経費削減に向けての事務事業の更なる見直し、重複する施設の管理の見直しなどの取り組みにより、物件費全体の縮減に努める。</a:t>
          </a:r>
          <a:endParaRPr lang="ja-JP" altLang="ja-JP" sz="12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43180</xdr:rowOff>
    </xdr:from>
    <xdr:to>
      <xdr:col>24</xdr:col>
      <xdr:colOff>31750</xdr:colOff>
      <xdr:row>16</xdr:row>
      <xdr:rowOff>88900</xdr:rowOff>
    </xdr:to>
    <xdr:cxnSp macro="">
      <xdr:nvCxnSpPr>
        <xdr:cNvPr id="125" name="直線コネクタ 124"/>
        <xdr:cNvCxnSpPr/>
      </xdr:nvCxnSpPr>
      <xdr:spPr>
        <a:xfrm>
          <a:off x="15671800" y="2786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71137</xdr:rowOff>
    </xdr:from>
    <xdr:ext cx="762000" cy="259045"/>
    <xdr:sp macro="" textlink="">
      <xdr:nvSpPr>
        <xdr:cNvPr id="126"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43180</xdr:rowOff>
    </xdr:from>
    <xdr:to>
      <xdr:col>22</xdr:col>
      <xdr:colOff>565150</xdr:colOff>
      <xdr:row>16</xdr:row>
      <xdr:rowOff>43180</xdr:rowOff>
    </xdr:to>
    <xdr:cxnSp macro="">
      <xdr:nvCxnSpPr>
        <xdr:cNvPr id="128" name="直線コネクタ 127"/>
        <xdr:cNvCxnSpPr/>
      </xdr:nvCxnSpPr>
      <xdr:spPr>
        <a:xfrm>
          <a:off x="14782800" y="2786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76200</xdr:rowOff>
    </xdr:from>
    <xdr:to>
      <xdr:col>22</xdr:col>
      <xdr:colOff>615950</xdr:colOff>
      <xdr:row>17</xdr:row>
      <xdr:rowOff>6350</xdr:rowOff>
    </xdr:to>
    <xdr:sp macro="" textlink="">
      <xdr:nvSpPr>
        <xdr:cNvPr id="129" name="フローチャート :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162577</xdr:rowOff>
    </xdr:from>
    <xdr:ext cx="736600" cy="259045"/>
    <xdr:sp macro="" textlink="">
      <xdr:nvSpPr>
        <xdr:cNvPr id="130" name="テキスト ボックス 129"/>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123190</xdr:rowOff>
    </xdr:from>
    <xdr:to>
      <xdr:col>21</xdr:col>
      <xdr:colOff>361950</xdr:colOff>
      <xdr:row>16</xdr:row>
      <xdr:rowOff>43180</xdr:rowOff>
    </xdr:to>
    <xdr:cxnSp macro="">
      <xdr:nvCxnSpPr>
        <xdr:cNvPr id="131" name="直線コネクタ 130"/>
        <xdr:cNvCxnSpPr/>
      </xdr:nvCxnSpPr>
      <xdr:spPr>
        <a:xfrm>
          <a:off x="13893800" y="2694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115570</xdr:rowOff>
    </xdr:from>
    <xdr:to>
      <xdr:col>20</xdr:col>
      <xdr:colOff>158750</xdr:colOff>
      <xdr:row>15</xdr:row>
      <xdr:rowOff>123190</xdr:rowOff>
    </xdr:to>
    <xdr:cxnSp macro="">
      <xdr:nvCxnSpPr>
        <xdr:cNvPr id="134" name="直線コネクタ 133"/>
        <xdr:cNvCxnSpPr/>
      </xdr:nvCxnSpPr>
      <xdr:spPr>
        <a:xfrm>
          <a:off x="13004800" y="2687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109237</xdr:rowOff>
    </xdr:from>
    <xdr:ext cx="762000" cy="259045"/>
    <xdr:sp macro="" textlink="">
      <xdr:nvSpPr>
        <xdr:cNvPr id="136" name="テキスト ボックス 135"/>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38" name="テキスト ボックス 137"/>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38100</xdr:rowOff>
    </xdr:from>
    <xdr:to>
      <xdr:col>24</xdr:col>
      <xdr:colOff>82550</xdr:colOff>
      <xdr:row>16</xdr:row>
      <xdr:rowOff>139700</xdr:rowOff>
    </xdr:to>
    <xdr:sp macro="" textlink="">
      <xdr:nvSpPr>
        <xdr:cNvPr id="144" name="円/楕円 143"/>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54627</xdr:rowOff>
    </xdr:from>
    <xdr:ext cx="762000" cy="259045"/>
    <xdr:sp macro="" textlink="">
      <xdr:nvSpPr>
        <xdr:cNvPr id="145"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163830</xdr:rowOff>
    </xdr:from>
    <xdr:to>
      <xdr:col>22</xdr:col>
      <xdr:colOff>615950</xdr:colOff>
      <xdr:row>16</xdr:row>
      <xdr:rowOff>93980</xdr:rowOff>
    </xdr:to>
    <xdr:sp macro="" textlink="">
      <xdr:nvSpPr>
        <xdr:cNvPr id="146" name="円/楕円 145"/>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104157</xdr:rowOff>
    </xdr:from>
    <xdr:ext cx="736600" cy="259045"/>
    <xdr:sp macro="" textlink="">
      <xdr:nvSpPr>
        <xdr:cNvPr id="147" name="テキスト ボックス 146"/>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163830</xdr:rowOff>
    </xdr:from>
    <xdr:to>
      <xdr:col>21</xdr:col>
      <xdr:colOff>412750</xdr:colOff>
      <xdr:row>16</xdr:row>
      <xdr:rowOff>93980</xdr:rowOff>
    </xdr:to>
    <xdr:sp macro="" textlink="">
      <xdr:nvSpPr>
        <xdr:cNvPr id="148" name="円/楕円 147"/>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104157</xdr:rowOff>
    </xdr:from>
    <xdr:ext cx="762000" cy="259045"/>
    <xdr:sp macro="" textlink="">
      <xdr:nvSpPr>
        <xdr:cNvPr id="149" name="テキスト ボックス 148"/>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72390</xdr:rowOff>
    </xdr:from>
    <xdr:to>
      <xdr:col>20</xdr:col>
      <xdr:colOff>209550</xdr:colOff>
      <xdr:row>16</xdr:row>
      <xdr:rowOff>2540</xdr:rowOff>
    </xdr:to>
    <xdr:sp macro="" textlink="">
      <xdr:nvSpPr>
        <xdr:cNvPr id="150" name="円/楕円 149"/>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12717</xdr:rowOff>
    </xdr:from>
    <xdr:ext cx="762000" cy="259045"/>
    <xdr:sp macro="" textlink="">
      <xdr:nvSpPr>
        <xdr:cNvPr id="151" name="テキスト ボックス 150"/>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64770</xdr:rowOff>
    </xdr:from>
    <xdr:to>
      <xdr:col>19</xdr:col>
      <xdr:colOff>6350</xdr:colOff>
      <xdr:row>15</xdr:row>
      <xdr:rowOff>166370</xdr:rowOff>
    </xdr:to>
    <xdr:sp macro="" textlink="">
      <xdr:nvSpPr>
        <xdr:cNvPr id="152" name="円/楕円 151"/>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5097</xdr:rowOff>
    </xdr:from>
    <xdr:ext cx="762000" cy="259045"/>
    <xdr:sp macro="" textlink="">
      <xdr:nvSpPr>
        <xdr:cNvPr id="153" name="テキスト ボックス 152"/>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類似団体平均値より２．</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ポイント低い水準となっているが、障害者自立支援給付費及び児童福祉費（保育所運営委託費）に係る経費が増加傾向となっている。</a:t>
          </a:r>
          <a:endParaRPr lang="ja-JP" altLang="ja-JP" sz="1200">
            <a:effectLst/>
          </a:endParaRPr>
        </a:p>
        <a:p>
          <a:r>
            <a:rPr kumimoji="1" lang="ja-JP" altLang="ja-JP" sz="1200">
              <a:solidFill>
                <a:schemeClr val="dk1"/>
              </a:solidFill>
              <a:effectLst/>
              <a:latin typeface="+mn-lt"/>
              <a:ea typeface="+mn-ea"/>
              <a:cs typeface="+mn-cs"/>
            </a:rPr>
            <a:t>　今後も集中改革プランの確実な実行により、財源を確保していく必要がある。</a:t>
          </a:r>
          <a:endParaRPr lang="ja-JP" altLang="ja-JP" sz="12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29028</xdr:rowOff>
    </xdr:from>
    <xdr:to>
      <xdr:col>7</xdr:col>
      <xdr:colOff>15875</xdr:colOff>
      <xdr:row>54</xdr:row>
      <xdr:rowOff>94343</xdr:rowOff>
    </xdr:to>
    <xdr:cxnSp macro="">
      <xdr:nvCxnSpPr>
        <xdr:cNvPr id="188" name="直線コネクタ 187"/>
        <xdr:cNvCxnSpPr/>
      </xdr:nvCxnSpPr>
      <xdr:spPr>
        <a:xfrm>
          <a:off x="3987800" y="92873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48277</xdr:rowOff>
    </xdr:from>
    <xdr:ext cx="762000" cy="259045"/>
    <xdr:sp macro="" textlink="">
      <xdr:nvSpPr>
        <xdr:cNvPr id="189"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xdr:rowOff>
    </xdr:from>
    <xdr:to>
      <xdr:col>5</xdr:col>
      <xdr:colOff>549275</xdr:colOff>
      <xdr:row>54</xdr:row>
      <xdr:rowOff>29028</xdr:rowOff>
    </xdr:to>
    <xdr:cxnSp macro="">
      <xdr:nvCxnSpPr>
        <xdr:cNvPr id="191" name="直線コネクタ 190"/>
        <xdr:cNvCxnSpPr/>
      </xdr:nvCxnSpPr>
      <xdr:spPr>
        <a:xfrm>
          <a:off x="3098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2" name="フローチャート :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193" name="テキスト ボックス 192"/>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151493</xdr:rowOff>
    </xdr:from>
    <xdr:to>
      <xdr:col>4</xdr:col>
      <xdr:colOff>346075</xdr:colOff>
      <xdr:row>54</xdr:row>
      <xdr:rowOff>12700</xdr:rowOff>
    </xdr:to>
    <xdr:cxnSp macro="">
      <xdr:nvCxnSpPr>
        <xdr:cNvPr id="194" name="直線コネクタ 193"/>
        <xdr:cNvCxnSpPr/>
      </xdr:nvCxnSpPr>
      <xdr:spPr>
        <a:xfrm>
          <a:off x="2209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196" name="テキスト ボックス 195"/>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151493</xdr:rowOff>
    </xdr:from>
    <xdr:to>
      <xdr:col>3</xdr:col>
      <xdr:colOff>142875</xdr:colOff>
      <xdr:row>54</xdr:row>
      <xdr:rowOff>12700</xdr:rowOff>
    </xdr:to>
    <xdr:cxnSp macro="">
      <xdr:nvCxnSpPr>
        <xdr:cNvPr id="197" name="直線コネクタ 196"/>
        <xdr:cNvCxnSpPr/>
      </xdr:nvCxnSpPr>
      <xdr:spPr>
        <a:xfrm flipV="1">
          <a:off x="1320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198" name="フローチャート :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199" name="テキスト ボックス 198"/>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0" name="フローチャート :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138084</xdr:rowOff>
    </xdr:from>
    <xdr:ext cx="762000" cy="259045"/>
    <xdr:sp macro="" textlink="">
      <xdr:nvSpPr>
        <xdr:cNvPr id="201" name="テキスト ボックス 200"/>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43543</xdr:rowOff>
    </xdr:from>
    <xdr:to>
      <xdr:col>7</xdr:col>
      <xdr:colOff>66675</xdr:colOff>
      <xdr:row>54</xdr:row>
      <xdr:rowOff>145143</xdr:rowOff>
    </xdr:to>
    <xdr:sp macro="" textlink="">
      <xdr:nvSpPr>
        <xdr:cNvPr id="207" name="円/楕円 206"/>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60070</xdr:rowOff>
    </xdr:from>
    <xdr:ext cx="762000" cy="259045"/>
    <xdr:sp macro="" textlink="">
      <xdr:nvSpPr>
        <xdr:cNvPr id="208" name="扶助費該当値テキスト"/>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149678</xdr:rowOff>
    </xdr:from>
    <xdr:to>
      <xdr:col>5</xdr:col>
      <xdr:colOff>600075</xdr:colOff>
      <xdr:row>54</xdr:row>
      <xdr:rowOff>79828</xdr:rowOff>
    </xdr:to>
    <xdr:sp macro="" textlink="">
      <xdr:nvSpPr>
        <xdr:cNvPr id="209" name="円/楕円 208"/>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90005</xdr:rowOff>
    </xdr:from>
    <xdr:ext cx="736600" cy="259045"/>
    <xdr:sp macro="" textlink="">
      <xdr:nvSpPr>
        <xdr:cNvPr id="210" name="テキスト ボックス 209"/>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133350</xdr:rowOff>
    </xdr:from>
    <xdr:to>
      <xdr:col>4</xdr:col>
      <xdr:colOff>396875</xdr:colOff>
      <xdr:row>54</xdr:row>
      <xdr:rowOff>63500</xdr:rowOff>
    </xdr:to>
    <xdr:sp macro="" textlink="">
      <xdr:nvSpPr>
        <xdr:cNvPr id="211" name="円/楕円 210"/>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73677</xdr:rowOff>
    </xdr:from>
    <xdr:ext cx="762000" cy="259045"/>
    <xdr:sp macro="" textlink="">
      <xdr:nvSpPr>
        <xdr:cNvPr id="212" name="テキスト ボックス 211"/>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100693</xdr:rowOff>
    </xdr:from>
    <xdr:to>
      <xdr:col>3</xdr:col>
      <xdr:colOff>193675</xdr:colOff>
      <xdr:row>54</xdr:row>
      <xdr:rowOff>30843</xdr:rowOff>
    </xdr:to>
    <xdr:sp macro="" textlink="">
      <xdr:nvSpPr>
        <xdr:cNvPr id="213" name="円/楕円 212"/>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41020</xdr:rowOff>
    </xdr:from>
    <xdr:ext cx="762000" cy="259045"/>
    <xdr:sp macro="" textlink="">
      <xdr:nvSpPr>
        <xdr:cNvPr id="214" name="テキスト ボックス 213"/>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15" name="円/楕円 214"/>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16" name="テキスト ボックス 215"/>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その他に係る経常収支比率は繰出金であり、類似団体平均値より６．</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ポイント低い水準となっている。</a:t>
          </a:r>
          <a:endParaRPr lang="ja-JP" altLang="ja-JP" sz="1200">
            <a:effectLst/>
          </a:endParaRPr>
        </a:p>
        <a:p>
          <a:r>
            <a:rPr kumimoji="1" lang="ja-JP" altLang="ja-JP" sz="1200">
              <a:solidFill>
                <a:schemeClr val="dk1"/>
              </a:solidFill>
              <a:effectLst/>
              <a:latin typeface="+mn-lt"/>
              <a:ea typeface="+mn-ea"/>
              <a:cs typeface="+mn-cs"/>
            </a:rPr>
            <a:t>　今後、特に介護保険事業や後期高齢者医療事業の繰出金が増加してくものと推測される。</a:t>
          </a:r>
          <a:endParaRPr lang="ja-JP" altLang="ja-JP" sz="12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xdr:cNvCxnSpPr/>
      </xdr:nvCxnSpPr>
      <xdr:spPr>
        <a:xfrm flipV="1">
          <a:off x="16510000" y="939101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xdr:cNvSpPr txBox="1"/>
      </xdr:nvSpPr>
      <xdr:spPr>
        <a:xfrm>
          <a:off x="16598900" y="913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xdr:cNvCxnSpPr/>
      </xdr:nvCxnSpPr>
      <xdr:spPr>
        <a:xfrm>
          <a:off x="16421100" y="939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98425</xdr:rowOff>
    </xdr:from>
    <xdr:to>
      <xdr:col>24</xdr:col>
      <xdr:colOff>31750</xdr:colOff>
      <xdr:row>56</xdr:row>
      <xdr:rowOff>104140</xdr:rowOff>
    </xdr:to>
    <xdr:cxnSp macro="">
      <xdr:nvCxnSpPr>
        <xdr:cNvPr id="244" name="直線コネクタ 243"/>
        <xdr:cNvCxnSpPr/>
      </xdr:nvCxnSpPr>
      <xdr:spPr>
        <a:xfrm>
          <a:off x="15671800" y="96996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58</xdr:row>
      <xdr:rowOff>36847</xdr:rowOff>
    </xdr:from>
    <xdr:ext cx="762000" cy="259045"/>
    <xdr:sp macro="" textlink="">
      <xdr:nvSpPr>
        <xdr:cNvPr id="245" name="その他平均値テキスト"/>
        <xdr:cNvSpPr txBox="1"/>
      </xdr:nvSpPr>
      <xdr:spPr>
        <a:xfrm>
          <a:off x="16598900" y="998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xdr:cNvSpPr/>
      </xdr:nvSpPr>
      <xdr:spPr>
        <a:xfrm>
          <a:off x="164592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86995</xdr:rowOff>
    </xdr:from>
    <xdr:to>
      <xdr:col>22</xdr:col>
      <xdr:colOff>565150</xdr:colOff>
      <xdr:row>56</xdr:row>
      <xdr:rowOff>98425</xdr:rowOff>
    </xdr:to>
    <xdr:cxnSp macro="">
      <xdr:nvCxnSpPr>
        <xdr:cNvPr id="247" name="直線コネクタ 246"/>
        <xdr:cNvCxnSpPr/>
      </xdr:nvCxnSpPr>
      <xdr:spPr>
        <a:xfrm>
          <a:off x="14782800" y="96881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47625</xdr:rowOff>
    </xdr:from>
    <xdr:to>
      <xdr:col>22</xdr:col>
      <xdr:colOff>615950</xdr:colOff>
      <xdr:row>58</xdr:row>
      <xdr:rowOff>149225</xdr:rowOff>
    </xdr:to>
    <xdr:sp macro="" textlink="">
      <xdr:nvSpPr>
        <xdr:cNvPr id="248" name="フローチャート : 判断 247"/>
        <xdr:cNvSpPr/>
      </xdr:nvSpPr>
      <xdr:spPr>
        <a:xfrm>
          <a:off x="15621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134002</xdr:rowOff>
    </xdr:from>
    <xdr:ext cx="736600" cy="259045"/>
    <xdr:sp macro="" textlink="">
      <xdr:nvSpPr>
        <xdr:cNvPr id="249" name="テキスト ボックス 248"/>
        <xdr:cNvSpPr txBox="1"/>
      </xdr:nvSpPr>
      <xdr:spPr>
        <a:xfrm>
          <a:off x="15290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58420</xdr:rowOff>
    </xdr:from>
    <xdr:to>
      <xdr:col>21</xdr:col>
      <xdr:colOff>361950</xdr:colOff>
      <xdr:row>56</xdr:row>
      <xdr:rowOff>86995</xdr:rowOff>
    </xdr:to>
    <xdr:cxnSp macro="">
      <xdr:nvCxnSpPr>
        <xdr:cNvPr id="250" name="直線コネクタ 249"/>
        <xdr:cNvCxnSpPr/>
      </xdr:nvCxnSpPr>
      <xdr:spPr>
        <a:xfrm>
          <a:off x="13893800" y="96596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76200</xdr:rowOff>
    </xdr:from>
    <xdr:to>
      <xdr:col>21</xdr:col>
      <xdr:colOff>412750</xdr:colOff>
      <xdr:row>59</xdr:row>
      <xdr:rowOff>6350</xdr:rowOff>
    </xdr:to>
    <xdr:sp macro="" textlink="">
      <xdr:nvSpPr>
        <xdr:cNvPr id="251" name="フローチャート :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162577</xdr:rowOff>
    </xdr:from>
    <xdr:ext cx="762000" cy="259045"/>
    <xdr:sp macro="" textlink="">
      <xdr:nvSpPr>
        <xdr:cNvPr id="252" name="テキスト ボックス 251"/>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58420</xdr:rowOff>
    </xdr:from>
    <xdr:to>
      <xdr:col>20</xdr:col>
      <xdr:colOff>158750</xdr:colOff>
      <xdr:row>56</xdr:row>
      <xdr:rowOff>58420</xdr:rowOff>
    </xdr:to>
    <xdr:cxnSp macro="">
      <xdr:nvCxnSpPr>
        <xdr:cNvPr id="253" name="直線コネクタ 252"/>
        <xdr:cNvCxnSpPr/>
      </xdr:nvCxnSpPr>
      <xdr:spPr>
        <a:xfrm>
          <a:off x="13004800" y="965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59055</xdr:rowOff>
    </xdr:from>
    <xdr:to>
      <xdr:col>20</xdr:col>
      <xdr:colOff>209550</xdr:colOff>
      <xdr:row>58</xdr:row>
      <xdr:rowOff>160655</xdr:rowOff>
    </xdr:to>
    <xdr:sp macro="" textlink="">
      <xdr:nvSpPr>
        <xdr:cNvPr id="254" name="フローチャート : 判断 253"/>
        <xdr:cNvSpPr/>
      </xdr:nvSpPr>
      <xdr:spPr>
        <a:xfrm>
          <a:off x="13843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145432</xdr:rowOff>
    </xdr:from>
    <xdr:ext cx="762000" cy="259045"/>
    <xdr:sp macro="" textlink="">
      <xdr:nvSpPr>
        <xdr:cNvPr id="255" name="テキスト ボックス 254"/>
        <xdr:cNvSpPr txBox="1"/>
      </xdr:nvSpPr>
      <xdr:spPr>
        <a:xfrm>
          <a:off x="13512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56" name="フローチャート : 判断 255"/>
        <xdr:cNvSpPr/>
      </xdr:nvSpPr>
      <xdr:spPr>
        <a:xfrm>
          <a:off x="12954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139717</xdr:rowOff>
    </xdr:from>
    <xdr:ext cx="762000" cy="259045"/>
    <xdr:sp macro="" textlink="">
      <xdr:nvSpPr>
        <xdr:cNvPr id="257" name="テキスト ボックス 256"/>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53340</xdr:rowOff>
    </xdr:from>
    <xdr:to>
      <xdr:col>24</xdr:col>
      <xdr:colOff>82550</xdr:colOff>
      <xdr:row>56</xdr:row>
      <xdr:rowOff>154940</xdr:rowOff>
    </xdr:to>
    <xdr:sp macro="" textlink="">
      <xdr:nvSpPr>
        <xdr:cNvPr id="263" name="円/楕円 262"/>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69867</xdr:rowOff>
    </xdr:from>
    <xdr:ext cx="762000" cy="259045"/>
    <xdr:sp macro="" textlink="">
      <xdr:nvSpPr>
        <xdr:cNvPr id="264"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47625</xdr:rowOff>
    </xdr:from>
    <xdr:to>
      <xdr:col>22</xdr:col>
      <xdr:colOff>615950</xdr:colOff>
      <xdr:row>56</xdr:row>
      <xdr:rowOff>149225</xdr:rowOff>
    </xdr:to>
    <xdr:sp macro="" textlink="">
      <xdr:nvSpPr>
        <xdr:cNvPr id="265" name="円/楕円 264"/>
        <xdr:cNvSpPr/>
      </xdr:nvSpPr>
      <xdr:spPr>
        <a:xfrm>
          <a:off x="15621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159402</xdr:rowOff>
    </xdr:from>
    <xdr:ext cx="736600" cy="259045"/>
    <xdr:sp macro="" textlink="">
      <xdr:nvSpPr>
        <xdr:cNvPr id="266" name="テキスト ボックス 265"/>
        <xdr:cNvSpPr txBox="1"/>
      </xdr:nvSpPr>
      <xdr:spPr>
        <a:xfrm>
          <a:off x="15290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36195</xdr:rowOff>
    </xdr:from>
    <xdr:to>
      <xdr:col>21</xdr:col>
      <xdr:colOff>412750</xdr:colOff>
      <xdr:row>56</xdr:row>
      <xdr:rowOff>137795</xdr:rowOff>
    </xdr:to>
    <xdr:sp macro="" textlink="">
      <xdr:nvSpPr>
        <xdr:cNvPr id="267" name="円/楕円 266"/>
        <xdr:cNvSpPr/>
      </xdr:nvSpPr>
      <xdr:spPr>
        <a:xfrm>
          <a:off x="14732000" y="9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147972</xdr:rowOff>
    </xdr:from>
    <xdr:ext cx="762000" cy="259045"/>
    <xdr:sp macro="" textlink="">
      <xdr:nvSpPr>
        <xdr:cNvPr id="268" name="テキスト ボックス 267"/>
        <xdr:cNvSpPr txBox="1"/>
      </xdr:nvSpPr>
      <xdr:spPr>
        <a:xfrm>
          <a:off x="14401800" y="940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xdr:rowOff>
    </xdr:from>
    <xdr:to>
      <xdr:col>20</xdr:col>
      <xdr:colOff>209550</xdr:colOff>
      <xdr:row>56</xdr:row>
      <xdr:rowOff>109220</xdr:rowOff>
    </xdr:to>
    <xdr:sp macro="" textlink="">
      <xdr:nvSpPr>
        <xdr:cNvPr id="269" name="円/楕円 268"/>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119397</xdr:rowOff>
    </xdr:from>
    <xdr:ext cx="762000" cy="259045"/>
    <xdr:sp macro="" textlink="">
      <xdr:nvSpPr>
        <xdr:cNvPr id="270" name="テキスト ボックス 269"/>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7620</xdr:rowOff>
    </xdr:from>
    <xdr:to>
      <xdr:col>19</xdr:col>
      <xdr:colOff>6350</xdr:colOff>
      <xdr:row>56</xdr:row>
      <xdr:rowOff>109220</xdr:rowOff>
    </xdr:to>
    <xdr:sp macro="" textlink="">
      <xdr:nvSpPr>
        <xdr:cNvPr id="271" name="円/楕円 270"/>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119397</xdr:rowOff>
    </xdr:from>
    <xdr:ext cx="762000" cy="259045"/>
    <xdr:sp macro="" textlink="">
      <xdr:nvSpPr>
        <xdr:cNvPr id="272" name="テキスト ボックス 271"/>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特に一部事務組合（ごみ・し尿処理施設）への負担金と企業会計（病院・上下水道）への補助金が大きく、類似団体平均値を１</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８</a:t>
          </a:r>
          <a:r>
            <a:rPr kumimoji="1" lang="ja-JP" altLang="ja-JP" sz="1200">
              <a:solidFill>
                <a:schemeClr val="dk1"/>
              </a:solidFill>
              <a:effectLst/>
              <a:latin typeface="+mn-lt"/>
              <a:ea typeface="+mn-ea"/>
              <a:cs typeface="+mn-cs"/>
            </a:rPr>
            <a:t>ポイントも上回る要因になっている。今後に</a:t>
          </a:r>
          <a:r>
            <a:rPr kumimoji="1" lang="ja-JP" altLang="en-US" sz="1200">
              <a:solidFill>
                <a:schemeClr val="dk1"/>
              </a:solidFill>
              <a:effectLst/>
              <a:latin typeface="+mn-lt"/>
              <a:ea typeface="+mn-ea"/>
              <a:cs typeface="+mn-cs"/>
            </a:rPr>
            <a:t>お</a:t>
          </a:r>
          <a:r>
            <a:rPr kumimoji="1" lang="ja-JP" altLang="ja-JP" sz="1200">
              <a:solidFill>
                <a:schemeClr val="dk1"/>
              </a:solidFill>
              <a:effectLst/>
              <a:latin typeface="+mn-lt"/>
              <a:ea typeface="+mn-ea"/>
              <a:cs typeface="+mn-cs"/>
            </a:rPr>
            <a:t>いては、集中改革プランに掲げた補助金の適正化と整理統合などの取り組みにより、補助金全体の縮減を図っていく。</a:t>
          </a:r>
          <a:endParaRPr lang="ja-JP" altLang="ja-JP" sz="1200">
            <a:effectLst/>
          </a:endParaRPr>
        </a:p>
        <a:p>
          <a:r>
            <a:rPr kumimoji="1" lang="ja-JP" altLang="ja-JP" sz="1200">
              <a:solidFill>
                <a:schemeClr val="dk1"/>
              </a:solidFill>
              <a:effectLst/>
              <a:latin typeface="+mn-lt"/>
              <a:ea typeface="+mn-ea"/>
              <a:cs typeface="+mn-cs"/>
            </a:rPr>
            <a:t>　また、企業会計に</a:t>
          </a:r>
          <a:r>
            <a:rPr kumimoji="1" lang="ja-JP" altLang="en-US" sz="1200">
              <a:solidFill>
                <a:schemeClr val="dk1"/>
              </a:solidFill>
              <a:effectLst/>
              <a:latin typeface="+mn-lt"/>
              <a:ea typeface="+mn-ea"/>
              <a:cs typeface="+mn-cs"/>
            </a:rPr>
            <a:t>つい</a:t>
          </a:r>
          <a:r>
            <a:rPr kumimoji="1" lang="ja-JP" altLang="ja-JP" sz="1200">
              <a:solidFill>
                <a:schemeClr val="dk1"/>
              </a:solidFill>
              <a:effectLst/>
              <a:latin typeface="+mn-lt"/>
              <a:ea typeface="+mn-ea"/>
              <a:cs typeface="+mn-cs"/>
            </a:rPr>
            <a:t>ては、</a:t>
          </a:r>
          <a:r>
            <a:rPr kumimoji="1" lang="ja-JP" altLang="en-US" sz="1200">
              <a:solidFill>
                <a:schemeClr val="dk1"/>
              </a:solidFill>
              <a:effectLst/>
              <a:latin typeface="+mn-lt"/>
              <a:ea typeface="+mn-ea"/>
              <a:cs typeface="+mn-cs"/>
            </a:rPr>
            <a:t>経営戦略や</a:t>
          </a:r>
          <a:r>
            <a:rPr kumimoji="1" lang="ja-JP" altLang="ja-JP" sz="1200">
              <a:solidFill>
                <a:schemeClr val="dk1"/>
              </a:solidFill>
              <a:effectLst/>
              <a:latin typeface="+mn-lt"/>
              <a:ea typeface="+mn-ea"/>
              <a:cs typeface="+mn-cs"/>
            </a:rPr>
            <a:t>企業債発行時に作成する「収支計画」</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に基づき、経営の安定化に努めることにより普通会計の負担を軽減していくように努める。</a:t>
          </a:r>
          <a:endParaRPr lang="ja-JP" altLang="ja-JP" sz="1200">
            <a:effectLst/>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90424</xdr:rowOff>
    </xdr:from>
    <xdr:to>
      <xdr:col>24</xdr:col>
      <xdr:colOff>31750</xdr:colOff>
      <xdr:row>40</xdr:row>
      <xdr:rowOff>127000</xdr:rowOff>
    </xdr:to>
    <xdr:cxnSp macro="">
      <xdr:nvCxnSpPr>
        <xdr:cNvPr id="302" name="直線コネクタ 301"/>
        <xdr:cNvCxnSpPr/>
      </xdr:nvCxnSpPr>
      <xdr:spPr>
        <a:xfrm flipV="1">
          <a:off x="15671800" y="69484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31005</xdr:rowOff>
    </xdr:from>
    <xdr:ext cx="762000" cy="259045"/>
    <xdr:sp macro="" textlink="">
      <xdr:nvSpPr>
        <xdr:cNvPr id="303" name="補助費等平均値テキスト"/>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76708</xdr:rowOff>
    </xdr:from>
    <xdr:to>
      <xdr:col>22</xdr:col>
      <xdr:colOff>565150</xdr:colOff>
      <xdr:row>40</xdr:row>
      <xdr:rowOff>127000</xdr:rowOff>
    </xdr:to>
    <xdr:cxnSp macro="">
      <xdr:nvCxnSpPr>
        <xdr:cNvPr id="305" name="直線コネクタ 304"/>
        <xdr:cNvCxnSpPr/>
      </xdr:nvCxnSpPr>
      <xdr:spPr>
        <a:xfrm>
          <a:off x="14782800" y="69347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158496</xdr:rowOff>
    </xdr:from>
    <xdr:to>
      <xdr:col>22</xdr:col>
      <xdr:colOff>615950</xdr:colOff>
      <xdr:row>37</xdr:row>
      <xdr:rowOff>88646</xdr:rowOff>
    </xdr:to>
    <xdr:sp macro="" textlink="">
      <xdr:nvSpPr>
        <xdr:cNvPr id="306" name="フローチャート :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98823</xdr:rowOff>
    </xdr:from>
    <xdr:ext cx="736600" cy="259045"/>
    <xdr:sp macro="" textlink="">
      <xdr:nvSpPr>
        <xdr:cNvPr id="307" name="テキスト ボックス 306"/>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76708</xdr:rowOff>
    </xdr:from>
    <xdr:to>
      <xdr:col>21</xdr:col>
      <xdr:colOff>361950</xdr:colOff>
      <xdr:row>40</xdr:row>
      <xdr:rowOff>163576</xdr:rowOff>
    </xdr:to>
    <xdr:cxnSp macro="">
      <xdr:nvCxnSpPr>
        <xdr:cNvPr id="308" name="直線コネクタ 307"/>
        <xdr:cNvCxnSpPr/>
      </xdr:nvCxnSpPr>
      <xdr:spPr>
        <a:xfrm flipV="1">
          <a:off x="13893800" y="69347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9" name="フローチャート : 判断 308"/>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0" name="テキスト ボックス 309"/>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117856</xdr:rowOff>
    </xdr:from>
    <xdr:to>
      <xdr:col>20</xdr:col>
      <xdr:colOff>158750</xdr:colOff>
      <xdr:row>40</xdr:row>
      <xdr:rowOff>163576</xdr:rowOff>
    </xdr:to>
    <xdr:cxnSp macro="">
      <xdr:nvCxnSpPr>
        <xdr:cNvPr id="311" name="直線コネクタ 310"/>
        <xdr:cNvCxnSpPr/>
      </xdr:nvCxnSpPr>
      <xdr:spPr>
        <a:xfrm>
          <a:off x="13004800" y="69758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4" name="フローチャート : 判断 313"/>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15" name="テキスト ボックス 314"/>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40</xdr:row>
      <xdr:rowOff>39624</xdr:rowOff>
    </xdr:from>
    <xdr:to>
      <xdr:col>24</xdr:col>
      <xdr:colOff>82550</xdr:colOff>
      <xdr:row>40</xdr:row>
      <xdr:rowOff>141224</xdr:rowOff>
    </xdr:to>
    <xdr:sp macro="" textlink="">
      <xdr:nvSpPr>
        <xdr:cNvPr id="321" name="円/楕円 320"/>
        <xdr:cNvSpPr/>
      </xdr:nvSpPr>
      <xdr:spPr>
        <a:xfrm>
          <a:off x="164592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119651</xdr:rowOff>
    </xdr:from>
    <xdr:ext cx="762000" cy="259045"/>
    <xdr:sp macro="" textlink="">
      <xdr:nvSpPr>
        <xdr:cNvPr id="322" name="補助費等該当値テキスト"/>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76200</xdr:rowOff>
    </xdr:from>
    <xdr:to>
      <xdr:col>22</xdr:col>
      <xdr:colOff>615950</xdr:colOff>
      <xdr:row>41</xdr:row>
      <xdr:rowOff>6350</xdr:rowOff>
    </xdr:to>
    <xdr:sp macro="" textlink="">
      <xdr:nvSpPr>
        <xdr:cNvPr id="323" name="円/楕円 322"/>
        <xdr:cNvSpPr/>
      </xdr:nvSpPr>
      <xdr:spPr>
        <a:xfrm>
          <a:off x="1562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162577</xdr:rowOff>
    </xdr:from>
    <xdr:ext cx="736600" cy="259045"/>
    <xdr:sp macro="" textlink="">
      <xdr:nvSpPr>
        <xdr:cNvPr id="324" name="テキスト ボックス 323"/>
        <xdr:cNvSpPr txBox="1"/>
      </xdr:nvSpPr>
      <xdr:spPr>
        <a:xfrm>
          <a:off x="15290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25908</xdr:rowOff>
    </xdr:from>
    <xdr:to>
      <xdr:col>21</xdr:col>
      <xdr:colOff>412750</xdr:colOff>
      <xdr:row>40</xdr:row>
      <xdr:rowOff>127508</xdr:rowOff>
    </xdr:to>
    <xdr:sp macro="" textlink="">
      <xdr:nvSpPr>
        <xdr:cNvPr id="325" name="円/楕円 324"/>
        <xdr:cNvSpPr/>
      </xdr:nvSpPr>
      <xdr:spPr>
        <a:xfrm>
          <a:off x="147320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112285</xdr:rowOff>
    </xdr:from>
    <xdr:ext cx="762000" cy="259045"/>
    <xdr:sp macro="" textlink="">
      <xdr:nvSpPr>
        <xdr:cNvPr id="326" name="テキスト ボックス 325"/>
        <xdr:cNvSpPr txBox="1"/>
      </xdr:nvSpPr>
      <xdr:spPr>
        <a:xfrm>
          <a:off x="14401800" y="69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112776</xdr:rowOff>
    </xdr:from>
    <xdr:to>
      <xdr:col>20</xdr:col>
      <xdr:colOff>209550</xdr:colOff>
      <xdr:row>41</xdr:row>
      <xdr:rowOff>42926</xdr:rowOff>
    </xdr:to>
    <xdr:sp macro="" textlink="">
      <xdr:nvSpPr>
        <xdr:cNvPr id="327" name="円/楕円 326"/>
        <xdr:cNvSpPr/>
      </xdr:nvSpPr>
      <xdr:spPr>
        <a:xfrm>
          <a:off x="13843000" y="69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41</xdr:row>
      <xdr:rowOff>27703</xdr:rowOff>
    </xdr:from>
    <xdr:ext cx="762000" cy="259045"/>
    <xdr:sp macro="" textlink="">
      <xdr:nvSpPr>
        <xdr:cNvPr id="328" name="テキスト ボックス 327"/>
        <xdr:cNvSpPr txBox="1"/>
      </xdr:nvSpPr>
      <xdr:spPr>
        <a:xfrm>
          <a:off x="13512800" y="705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67056</xdr:rowOff>
    </xdr:from>
    <xdr:to>
      <xdr:col>19</xdr:col>
      <xdr:colOff>6350</xdr:colOff>
      <xdr:row>40</xdr:row>
      <xdr:rowOff>168656</xdr:rowOff>
    </xdr:to>
    <xdr:sp macro="" textlink="">
      <xdr:nvSpPr>
        <xdr:cNvPr id="329" name="円/楕円 328"/>
        <xdr:cNvSpPr/>
      </xdr:nvSpPr>
      <xdr:spPr>
        <a:xfrm>
          <a:off x="12954000" y="69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153433</xdr:rowOff>
    </xdr:from>
    <xdr:ext cx="762000" cy="259045"/>
    <xdr:sp macro="" textlink="">
      <xdr:nvSpPr>
        <xdr:cNvPr id="330" name="テキスト ボックス 329"/>
        <xdr:cNvSpPr txBox="1"/>
      </xdr:nvSpPr>
      <xdr:spPr>
        <a:xfrm>
          <a:off x="12623800" y="701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平成５年度以降の庁舎・ホール・広場の建設事業を始めとして、町営住宅・農村公園・</a:t>
          </a:r>
          <a:r>
            <a:rPr kumimoji="1" lang="en-US" altLang="ja-JP" sz="1200">
              <a:solidFill>
                <a:schemeClr val="dk1"/>
              </a:solidFill>
              <a:effectLst/>
              <a:latin typeface="+mn-lt"/>
              <a:ea typeface="+mn-ea"/>
              <a:cs typeface="+mn-cs"/>
            </a:rPr>
            <a:t>CATV</a:t>
          </a:r>
          <a:r>
            <a:rPr kumimoji="1" lang="ja-JP" altLang="ja-JP" sz="1200">
              <a:solidFill>
                <a:schemeClr val="dk1"/>
              </a:solidFill>
              <a:effectLst/>
              <a:latin typeface="+mn-lt"/>
              <a:ea typeface="+mn-ea"/>
              <a:cs typeface="+mn-cs"/>
            </a:rPr>
            <a:t>整備など大規模事業が続いたため、類似団体平均値を</a:t>
          </a: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ポイント上回っている。しかし、公債費負担適正化計画に沿った繰上償還の実施、新規発行債の抑制を行ってきたことにより徐々にではあるが減少して</a:t>
          </a:r>
          <a:r>
            <a:rPr kumimoji="1" lang="ja-JP" altLang="en-US" sz="1200">
              <a:solidFill>
                <a:schemeClr val="dk1"/>
              </a:solidFill>
              <a:effectLst/>
              <a:latin typeface="+mn-lt"/>
              <a:ea typeface="+mn-ea"/>
              <a:cs typeface="+mn-cs"/>
            </a:rPr>
            <a:t>きている。</a:t>
          </a:r>
          <a:r>
            <a:rPr kumimoji="1" lang="ja-JP" altLang="ja-JP" sz="1200">
              <a:solidFill>
                <a:schemeClr val="dk1"/>
              </a:solidFill>
              <a:effectLst/>
              <a:latin typeface="+mn-lt"/>
              <a:ea typeface="+mn-ea"/>
              <a:cs typeface="+mn-cs"/>
            </a:rPr>
            <a:t>引き続き、新規発行債の抑制に努め、公債費に係る経常収支比率を現在の類似団体平均値の水準へ近づける。</a:t>
          </a:r>
          <a:endParaRPr lang="ja-JP" altLang="ja-JP" sz="1200">
            <a:effectLst/>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67563</xdr:rowOff>
    </xdr:from>
    <xdr:to>
      <xdr:col>7</xdr:col>
      <xdr:colOff>15875</xdr:colOff>
      <xdr:row>78</xdr:row>
      <xdr:rowOff>99568</xdr:rowOff>
    </xdr:to>
    <xdr:cxnSp macro="">
      <xdr:nvCxnSpPr>
        <xdr:cNvPr id="360" name="直線コネクタ 359"/>
        <xdr:cNvCxnSpPr/>
      </xdr:nvCxnSpPr>
      <xdr:spPr>
        <a:xfrm>
          <a:off x="3987800" y="13440663"/>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35577</xdr:rowOff>
    </xdr:from>
    <xdr:ext cx="762000" cy="259045"/>
    <xdr:sp macro="" textlink="">
      <xdr:nvSpPr>
        <xdr:cNvPr id="361"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67563</xdr:rowOff>
    </xdr:from>
    <xdr:to>
      <xdr:col>5</xdr:col>
      <xdr:colOff>549275</xdr:colOff>
      <xdr:row>78</xdr:row>
      <xdr:rowOff>127000</xdr:rowOff>
    </xdr:to>
    <xdr:cxnSp macro="">
      <xdr:nvCxnSpPr>
        <xdr:cNvPr id="363" name="直線コネクタ 362"/>
        <xdr:cNvCxnSpPr/>
      </xdr:nvCxnSpPr>
      <xdr:spPr>
        <a:xfrm flipV="1">
          <a:off x="3098800" y="1344066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51054</xdr:rowOff>
    </xdr:from>
    <xdr:to>
      <xdr:col>5</xdr:col>
      <xdr:colOff>600075</xdr:colOff>
      <xdr:row>77</xdr:row>
      <xdr:rowOff>152654</xdr:rowOff>
    </xdr:to>
    <xdr:sp macro="" textlink="">
      <xdr:nvSpPr>
        <xdr:cNvPr id="364" name="フローチャート : 判断 363"/>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162831</xdr:rowOff>
    </xdr:from>
    <xdr:ext cx="736600" cy="259045"/>
    <xdr:sp macro="" textlink="">
      <xdr:nvSpPr>
        <xdr:cNvPr id="365" name="テキスト ボックス 364"/>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122428</xdr:rowOff>
    </xdr:from>
    <xdr:to>
      <xdr:col>4</xdr:col>
      <xdr:colOff>346075</xdr:colOff>
      <xdr:row>78</xdr:row>
      <xdr:rowOff>127000</xdr:rowOff>
    </xdr:to>
    <xdr:cxnSp macro="">
      <xdr:nvCxnSpPr>
        <xdr:cNvPr id="366" name="直線コネクタ 365"/>
        <xdr:cNvCxnSpPr/>
      </xdr:nvCxnSpPr>
      <xdr:spPr>
        <a:xfrm>
          <a:off x="2209800" y="134955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67" name="フローチャート : 判断 366"/>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14240</xdr:rowOff>
    </xdr:from>
    <xdr:ext cx="762000" cy="259045"/>
    <xdr:sp macro="" textlink="">
      <xdr:nvSpPr>
        <xdr:cNvPr id="368" name="テキスト ボックス 367"/>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122428</xdr:rowOff>
    </xdr:from>
    <xdr:to>
      <xdr:col>3</xdr:col>
      <xdr:colOff>142875</xdr:colOff>
      <xdr:row>78</xdr:row>
      <xdr:rowOff>140715</xdr:rowOff>
    </xdr:to>
    <xdr:cxnSp macro="">
      <xdr:nvCxnSpPr>
        <xdr:cNvPr id="369" name="直線コネクタ 368"/>
        <xdr:cNvCxnSpPr/>
      </xdr:nvCxnSpPr>
      <xdr:spPr>
        <a:xfrm flipV="1">
          <a:off x="1320800" y="134955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0" name="フローチャート : 判断 369"/>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32529</xdr:rowOff>
    </xdr:from>
    <xdr:ext cx="762000" cy="259045"/>
    <xdr:sp macro="" textlink="">
      <xdr:nvSpPr>
        <xdr:cNvPr id="371" name="テキスト ボックス 370"/>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3" name="テキスト ボックス 372"/>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48768</xdr:rowOff>
    </xdr:from>
    <xdr:to>
      <xdr:col>7</xdr:col>
      <xdr:colOff>66675</xdr:colOff>
      <xdr:row>78</xdr:row>
      <xdr:rowOff>150368</xdr:rowOff>
    </xdr:to>
    <xdr:sp macro="" textlink="">
      <xdr:nvSpPr>
        <xdr:cNvPr id="379" name="円/楕円 378"/>
        <xdr:cNvSpPr/>
      </xdr:nvSpPr>
      <xdr:spPr>
        <a:xfrm>
          <a:off x="4775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20845</xdr:rowOff>
    </xdr:from>
    <xdr:ext cx="762000" cy="259045"/>
    <xdr:sp macro="" textlink="">
      <xdr:nvSpPr>
        <xdr:cNvPr id="380" name="公債費該当値テキスト"/>
        <xdr:cNvSpPr txBox="1"/>
      </xdr:nvSpPr>
      <xdr:spPr>
        <a:xfrm>
          <a:off x="4914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16763</xdr:rowOff>
    </xdr:from>
    <xdr:to>
      <xdr:col>5</xdr:col>
      <xdr:colOff>600075</xdr:colOff>
      <xdr:row>78</xdr:row>
      <xdr:rowOff>118363</xdr:rowOff>
    </xdr:to>
    <xdr:sp macro="" textlink="">
      <xdr:nvSpPr>
        <xdr:cNvPr id="381" name="円/楕円 380"/>
        <xdr:cNvSpPr/>
      </xdr:nvSpPr>
      <xdr:spPr>
        <a:xfrm>
          <a:off x="3937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103140</xdr:rowOff>
    </xdr:from>
    <xdr:ext cx="736600" cy="259045"/>
    <xdr:sp macro="" textlink="">
      <xdr:nvSpPr>
        <xdr:cNvPr id="382" name="テキスト ボックス 381"/>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76200</xdr:rowOff>
    </xdr:from>
    <xdr:to>
      <xdr:col>4</xdr:col>
      <xdr:colOff>396875</xdr:colOff>
      <xdr:row>79</xdr:row>
      <xdr:rowOff>6350</xdr:rowOff>
    </xdr:to>
    <xdr:sp macro="" textlink="">
      <xdr:nvSpPr>
        <xdr:cNvPr id="383" name="円/楕円 382"/>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162577</xdr:rowOff>
    </xdr:from>
    <xdr:ext cx="762000" cy="259045"/>
    <xdr:sp macro="" textlink="">
      <xdr:nvSpPr>
        <xdr:cNvPr id="384" name="テキスト ボックス 383"/>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71628</xdr:rowOff>
    </xdr:from>
    <xdr:to>
      <xdr:col>3</xdr:col>
      <xdr:colOff>193675</xdr:colOff>
      <xdr:row>79</xdr:row>
      <xdr:rowOff>1778</xdr:rowOff>
    </xdr:to>
    <xdr:sp macro="" textlink="">
      <xdr:nvSpPr>
        <xdr:cNvPr id="385" name="円/楕円 384"/>
        <xdr:cNvSpPr/>
      </xdr:nvSpPr>
      <xdr:spPr>
        <a:xfrm>
          <a:off x="2159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158005</xdr:rowOff>
    </xdr:from>
    <xdr:ext cx="762000" cy="259045"/>
    <xdr:sp macro="" textlink="">
      <xdr:nvSpPr>
        <xdr:cNvPr id="386" name="テキスト ボックス 385"/>
        <xdr:cNvSpPr txBox="1"/>
      </xdr:nvSpPr>
      <xdr:spPr>
        <a:xfrm>
          <a:off x="1828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89915</xdr:rowOff>
    </xdr:from>
    <xdr:to>
      <xdr:col>1</xdr:col>
      <xdr:colOff>676275</xdr:colOff>
      <xdr:row>79</xdr:row>
      <xdr:rowOff>20065</xdr:rowOff>
    </xdr:to>
    <xdr:sp macro="" textlink="">
      <xdr:nvSpPr>
        <xdr:cNvPr id="387" name="円/楕円 386"/>
        <xdr:cNvSpPr/>
      </xdr:nvSpPr>
      <xdr:spPr>
        <a:xfrm>
          <a:off x="1270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4842</xdr:rowOff>
    </xdr:from>
    <xdr:ext cx="762000" cy="259045"/>
    <xdr:sp macro="" textlink="">
      <xdr:nvSpPr>
        <xdr:cNvPr id="388" name="テキスト ボックス 387"/>
        <xdr:cNvSpPr txBox="1"/>
      </xdr:nvSpPr>
      <xdr:spPr>
        <a:xfrm>
          <a:off x="939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公債費以外の合計での比較では、類似団体平均値より</a:t>
          </a:r>
          <a:r>
            <a:rPr kumimoji="1" lang="ja-JP" altLang="en-US" sz="1200">
              <a:solidFill>
                <a:schemeClr val="dk1"/>
              </a:solidFill>
              <a:effectLst/>
              <a:latin typeface="+mn-lt"/>
              <a:ea typeface="+mn-ea"/>
              <a:cs typeface="+mn-cs"/>
            </a:rPr>
            <a:t>０</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ポイント上回っており、特にその中でも「補助費等」の比率が大きい。</a:t>
          </a:r>
          <a:endParaRPr lang="ja-JP" altLang="ja-JP" sz="1200">
            <a:effectLst/>
          </a:endParaRPr>
        </a:p>
        <a:p>
          <a:r>
            <a:rPr kumimoji="1" lang="ja-JP" altLang="ja-JP" sz="1200">
              <a:solidFill>
                <a:schemeClr val="dk1"/>
              </a:solidFill>
              <a:effectLst/>
              <a:latin typeface="+mn-lt"/>
              <a:ea typeface="+mn-ea"/>
              <a:cs typeface="+mn-cs"/>
            </a:rPr>
            <a:t>　公債費を除く歳出全体の中で、集中改革プランに沿った削減を行うこととしている。</a:t>
          </a:r>
          <a:endParaRPr lang="ja-JP" altLang="ja-JP" sz="1200">
            <a:effectLst/>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117856</xdr:rowOff>
    </xdr:from>
    <xdr:to>
      <xdr:col>24</xdr:col>
      <xdr:colOff>31750</xdr:colOff>
      <xdr:row>76</xdr:row>
      <xdr:rowOff>149861</xdr:rowOff>
    </xdr:to>
    <xdr:cxnSp macro="">
      <xdr:nvCxnSpPr>
        <xdr:cNvPr id="419" name="直線コネクタ 418"/>
        <xdr:cNvCxnSpPr/>
      </xdr:nvCxnSpPr>
      <xdr:spPr>
        <a:xfrm>
          <a:off x="15671800" y="131480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92727</xdr:rowOff>
    </xdr:from>
    <xdr:ext cx="762000" cy="259045"/>
    <xdr:sp macro="" textlink="">
      <xdr:nvSpPr>
        <xdr:cNvPr id="420"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8128</xdr:rowOff>
    </xdr:from>
    <xdr:to>
      <xdr:col>22</xdr:col>
      <xdr:colOff>565150</xdr:colOff>
      <xdr:row>76</xdr:row>
      <xdr:rowOff>117856</xdr:rowOff>
    </xdr:to>
    <xdr:cxnSp macro="">
      <xdr:nvCxnSpPr>
        <xdr:cNvPr id="422" name="直線コネクタ 421"/>
        <xdr:cNvCxnSpPr/>
      </xdr:nvCxnSpPr>
      <xdr:spPr>
        <a:xfrm>
          <a:off x="14782800" y="130383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156211</xdr:rowOff>
    </xdr:from>
    <xdr:to>
      <xdr:col>22</xdr:col>
      <xdr:colOff>615950</xdr:colOff>
      <xdr:row>76</xdr:row>
      <xdr:rowOff>86361</xdr:rowOff>
    </xdr:to>
    <xdr:sp macro="" textlink="">
      <xdr:nvSpPr>
        <xdr:cNvPr id="423" name="フローチャート : 判断 422"/>
        <xdr:cNvSpPr/>
      </xdr:nvSpPr>
      <xdr:spPr>
        <a:xfrm>
          <a:off x="15621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96537</xdr:rowOff>
    </xdr:from>
    <xdr:ext cx="736600" cy="259045"/>
    <xdr:sp macro="" textlink="">
      <xdr:nvSpPr>
        <xdr:cNvPr id="424" name="テキスト ボックス 423"/>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165863</xdr:rowOff>
    </xdr:from>
    <xdr:to>
      <xdr:col>21</xdr:col>
      <xdr:colOff>361950</xdr:colOff>
      <xdr:row>76</xdr:row>
      <xdr:rowOff>8128</xdr:rowOff>
    </xdr:to>
    <xdr:cxnSp macro="">
      <xdr:nvCxnSpPr>
        <xdr:cNvPr id="425" name="直線コネクタ 424"/>
        <xdr:cNvCxnSpPr/>
      </xdr:nvCxnSpPr>
      <xdr:spPr>
        <a:xfrm>
          <a:off x="13893800" y="130246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6" name="フローチャート : 判断 425"/>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80281</xdr:rowOff>
    </xdr:from>
    <xdr:ext cx="762000" cy="259045"/>
    <xdr:sp macro="" textlink="">
      <xdr:nvSpPr>
        <xdr:cNvPr id="427" name="テキスト ボックス 426"/>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165863</xdr:rowOff>
    </xdr:from>
    <xdr:to>
      <xdr:col>20</xdr:col>
      <xdr:colOff>158750</xdr:colOff>
      <xdr:row>76</xdr:row>
      <xdr:rowOff>44704</xdr:rowOff>
    </xdr:to>
    <xdr:cxnSp macro="">
      <xdr:nvCxnSpPr>
        <xdr:cNvPr id="428" name="直線コネクタ 427"/>
        <xdr:cNvCxnSpPr/>
      </xdr:nvCxnSpPr>
      <xdr:spPr>
        <a:xfrm flipV="1">
          <a:off x="13004800" y="1302461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29" name="フローチャート : 判断 42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41673</xdr:rowOff>
    </xdr:from>
    <xdr:ext cx="762000" cy="259045"/>
    <xdr:sp macro="" textlink="">
      <xdr:nvSpPr>
        <xdr:cNvPr id="430" name="テキスト ボックス 429"/>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31" name="フローチャート : 判断 430"/>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64533</xdr:rowOff>
    </xdr:from>
    <xdr:ext cx="762000" cy="259045"/>
    <xdr:sp macro="" textlink="">
      <xdr:nvSpPr>
        <xdr:cNvPr id="432" name="テキスト ボックス 431"/>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99061</xdr:rowOff>
    </xdr:from>
    <xdr:to>
      <xdr:col>24</xdr:col>
      <xdr:colOff>82550</xdr:colOff>
      <xdr:row>77</xdr:row>
      <xdr:rowOff>29211</xdr:rowOff>
    </xdr:to>
    <xdr:sp macro="" textlink="">
      <xdr:nvSpPr>
        <xdr:cNvPr id="438" name="円/楕円 437"/>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71138</xdr:rowOff>
    </xdr:from>
    <xdr:ext cx="762000" cy="259045"/>
    <xdr:sp macro="" textlink="">
      <xdr:nvSpPr>
        <xdr:cNvPr id="439" name="公債費以外該当値テキスト"/>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67056</xdr:rowOff>
    </xdr:from>
    <xdr:to>
      <xdr:col>22</xdr:col>
      <xdr:colOff>615950</xdr:colOff>
      <xdr:row>76</xdr:row>
      <xdr:rowOff>168656</xdr:rowOff>
    </xdr:to>
    <xdr:sp macro="" textlink="">
      <xdr:nvSpPr>
        <xdr:cNvPr id="440" name="円/楕円 439"/>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153433</xdr:rowOff>
    </xdr:from>
    <xdr:ext cx="736600" cy="259045"/>
    <xdr:sp macro="" textlink="">
      <xdr:nvSpPr>
        <xdr:cNvPr id="441" name="テキスト ボックス 440"/>
        <xdr:cNvSpPr txBox="1"/>
      </xdr:nvSpPr>
      <xdr:spPr>
        <a:xfrm>
          <a:off x="15290800" y="13183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128778</xdr:rowOff>
    </xdr:from>
    <xdr:to>
      <xdr:col>21</xdr:col>
      <xdr:colOff>412750</xdr:colOff>
      <xdr:row>76</xdr:row>
      <xdr:rowOff>58928</xdr:rowOff>
    </xdr:to>
    <xdr:sp macro="" textlink="">
      <xdr:nvSpPr>
        <xdr:cNvPr id="442" name="円/楕円 441"/>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69105</xdr:rowOff>
    </xdr:from>
    <xdr:ext cx="762000" cy="259045"/>
    <xdr:sp macro="" textlink="">
      <xdr:nvSpPr>
        <xdr:cNvPr id="443" name="テキスト ボックス 442"/>
        <xdr:cNvSpPr txBox="1"/>
      </xdr:nvSpPr>
      <xdr:spPr>
        <a:xfrm>
          <a:off x="14401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115062</xdr:rowOff>
    </xdr:from>
    <xdr:to>
      <xdr:col>20</xdr:col>
      <xdr:colOff>209550</xdr:colOff>
      <xdr:row>76</xdr:row>
      <xdr:rowOff>45213</xdr:rowOff>
    </xdr:to>
    <xdr:sp macro="" textlink="">
      <xdr:nvSpPr>
        <xdr:cNvPr id="444" name="円/楕円 443"/>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29990</xdr:rowOff>
    </xdr:from>
    <xdr:ext cx="762000" cy="259045"/>
    <xdr:sp macro="" textlink="">
      <xdr:nvSpPr>
        <xdr:cNvPr id="445" name="テキスト ボックス 444"/>
        <xdr:cNvSpPr txBox="1"/>
      </xdr:nvSpPr>
      <xdr:spPr>
        <a:xfrm>
          <a:off x="13512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165354</xdr:rowOff>
    </xdr:from>
    <xdr:to>
      <xdr:col>19</xdr:col>
      <xdr:colOff>6350</xdr:colOff>
      <xdr:row>76</xdr:row>
      <xdr:rowOff>95504</xdr:rowOff>
    </xdr:to>
    <xdr:sp macro="" textlink="">
      <xdr:nvSpPr>
        <xdr:cNvPr id="446" name="円/楕円 445"/>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80281</xdr:rowOff>
    </xdr:from>
    <xdr:ext cx="762000" cy="259045"/>
    <xdr:sp macro="" textlink="">
      <xdr:nvSpPr>
        <xdr:cNvPr id="447" name="テキスト ボックス 446"/>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兵庫県神河町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xdr:cNvSpPr txBox="1"/>
      </xdr:nvSpPr>
      <xdr:spPr>
        <a:xfrm>
          <a:off x="5740400" y="344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75771</xdr:rowOff>
    </xdr:from>
    <xdr:to>
      <xdr:col>4</xdr:col>
      <xdr:colOff>1117600</xdr:colOff>
      <xdr:row>17</xdr:row>
      <xdr:rowOff>98044</xdr:rowOff>
    </xdr:to>
    <xdr:cxnSp macro="">
      <xdr:nvCxnSpPr>
        <xdr:cNvPr id="50" name="直線コネクタ 49"/>
        <xdr:cNvCxnSpPr/>
      </xdr:nvCxnSpPr>
      <xdr:spPr bwMode="auto">
        <a:xfrm flipV="1">
          <a:off x="5003800" y="3038046"/>
          <a:ext cx="647700" cy="2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82956</xdr:rowOff>
    </xdr:from>
    <xdr:ext cx="762000" cy="259045"/>
    <xdr:sp macro="" textlink="">
      <xdr:nvSpPr>
        <xdr:cNvPr id="51" name="人口1人当たり決算額の推移平均値テキスト130"/>
        <xdr:cNvSpPr txBox="1"/>
      </xdr:nvSpPr>
      <xdr:spPr>
        <a:xfrm>
          <a:off x="5740400" y="3045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98044</xdr:rowOff>
    </xdr:from>
    <xdr:to>
      <xdr:col>4</xdr:col>
      <xdr:colOff>469900</xdr:colOff>
      <xdr:row>17</xdr:row>
      <xdr:rowOff>118869</xdr:rowOff>
    </xdr:to>
    <xdr:cxnSp macro="">
      <xdr:nvCxnSpPr>
        <xdr:cNvPr id="53" name="直線コネクタ 52"/>
        <xdr:cNvCxnSpPr/>
      </xdr:nvCxnSpPr>
      <xdr:spPr bwMode="auto">
        <a:xfrm flipV="1">
          <a:off x="4305300" y="3060319"/>
          <a:ext cx="698500" cy="20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98275</xdr:rowOff>
    </xdr:from>
    <xdr:to>
      <xdr:col>4</xdr:col>
      <xdr:colOff>520700</xdr:colOff>
      <xdr:row>18</xdr:row>
      <xdr:rowOff>28425</xdr:rowOff>
    </xdr:to>
    <xdr:sp macro="" textlink="">
      <xdr:nvSpPr>
        <xdr:cNvPr id="54" name="フローチャート : 判断 53"/>
        <xdr:cNvSpPr/>
      </xdr:nvSpPr>
      <xdr:spPr bwMode="auto">
        <a:xfrm>
          <a:off x="4953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13202</xdr:rowOff>
    </xdr:from>
    <xdr:ext cx="736600" cy="259045"/>
    <xdr:sp macro="" textlink="">
      <xdr:nvSpPr>
        <xdr:cNvPr id="55" name="テキスト ボックス 54"/>
        <xdr:cNvSpPr txBox="1"/>
      </xdr:nvSpPr>
      <xdr:spPr>
        <a:xfrm>
          <a:off x="4622800" y="3146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118869</xdr:rowOff>
    </xdr:from>
    <xdr:to>
      <xdr:col>3</xdr:col>
      <xdr:colOff>904875</xdr:colOff>
      <xdr:row>17</xdr:row>
      <xdr:rowOff>168590</xdr:rowOff>
    </xdr:to>
    <xdr:cxnSp macro="">
      <xdr:nvCxnSpPr>
        <xdr:cNvPr id="56" name="直線コネクタ 55"/>
        <xdr:cNvCxnSpPr/>
      </xdr:nvCxnSpPr>
      <xdr:spPr bwMode="auto">
        <a:xfrm flipV="1">
          <a:off x="3606800" y="3081144"/>
          <a:ext cx="698500" cy="49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7388</xdr:rowOff>
    </xdr:from>
    <xdr:ext cx="762000" cy="259045"/>
    <xdr:sp macro="" textlink="">
      <xdr:nvSpPr>
        <xdr:cNvPr id="58" name="テキスト ボックス 57"/>
        <xdr:cNvSpPr txBox="1"/>
      </xdr:nvSpPr>
      <xdr:spPr>
        <a:xfrm>
          <a:off x="3924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107790</xdr:rowOff>
    </xdr:from>
    <xdr:to>
      <xdr:col>3</xdr:col>
      <xdr:colOff>206375</xdr:colOff>
      <xdr:row>17</xdr:row>
      <xdr:rowOff>168590</xdr:rowOff>
    </xdr:to>
    <xdr:cxnSp macro="">
      <xdr:nvCxnSpPr>
        <xdr:cNvPr id="59" name="直線コネクタ 58"/>
        <xdr:cNvCxnSpPr/>
      </xdr:nvCxnSpPr>
      <xdr:spPr bwMode="auto">
        <a:xfrm>
          <a:off x="2908300" y="3070065"/>
          <a:ext cx="698500" cy="60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55473</xdr:rowOff>
    </xdr:from>
    <xdr:ext cx="762000" cy="259045"/>
    <xdr:sp macro="" textlink="">
      <xdr:nvSpPr>
        <xdr:cNvPr id="61" name="テキスト ボックス 60"/>
        <xdr:cNvSpPr txBox="1"/>
      </xdr:nvSpPr>
      <xdr:spPr>
        <a:xfrm>
          <a:off x="32258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23169</xdr:rowOff>
    </xdr:from>
    <xdr:ext cx="762000" cy="259045"/>
    <xdr:sp macro="" textlink="">
      <xdr:nvSpPr>
        <xdr:cNvPr id="63" name="テキスト ボックス 62"/>
        <xdr:cNvSpPr txBox="1"/>
      </xdr:nvSpPr>
      <xdr:spPr>
        <a:xfrm>
          <a:off x="25273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24971</xdr:rowOff>
    </xdr:from>
    <xdr:to>
      <xdr:col>5</xdr:col>
      <xdr:colOff>34925</xdr:colOff>
      <xdr:row>17</xdr:row>
      <xdr:rowOff>126571</xdr:rowOff>
    </xdr:to>
    <xdr:sp macro="" textlink="">
      <xdr:nvSpPr>
        <xdr:cNvPr id="69" name="円/楕円 68"/>
        <xdr:cNvSpPr/>
      </xdr:nvSpPr>
      <xdr:spPr bwMode="auto">
        <a:xfrm>
          <a:off x="5600700" y="2987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41498</xdr:rowOff>
    </xdr:from>
    <xdr:ext cx="762000" cy="259045"/>
    <xdr:sp macro="" textlink="">
      <xdr:nvSpPr>
        <xdr:cNvPr id="70" name="人口1人当たり決算額の推移該当値テキスト130"/>
        <xdr:cNvSpPr txBox="1"/>
      </xdr:nvSpPr>
      <xdr:spPr>
        <a:xfrm>
          <a:off x="5740400" y="283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117,973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47244</xdr:rowOff>
    </xdr:from>
    <xdr:to>
      <xdr:col>4</xdr:col>
      <xdr:colOff>520700</xdr:colOff>
      <xdr:row>17</xdr:row>
      <xdr:rowOff>148844</xdr:rowOff>
    </xdr:to>
    <xdr:sp macro="" textlink="">
      <xdr:nvSpPr>
        <xdr:cNvPr id="71" name="円/楕円 70"/>
        <xdr:cNvSpPr/>
      </xdr:nvSpPr>
      <xdr:spPr bwMode="auto">
        <a:xfrm>
          <a:off x="4953000" y="3009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159021</xdr:rowOff>
    </xdr:from>
    <xdr:ext cx="736600" cy="259045"/>
    <xdr:sp macro="" textlink="">
      <xdr:nvSpPr>
        <xdr:cNvPr id="72" name="テキスト ボックス 71"/>
        <xdr:cNvSpPr txBox="1"/>
      </xdr:nvSpPr>
      <xdr:spPr>
        <a:xfrm>
          <a:off x="4622800" y="277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115,050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68069</xdr:rowOff>
    </xdr:from>
    <xdr:to>
      <xdr:col>3</xdr:col>
      <xdr:colOff>955675</xdr:colOff>
      <xdr:row>17</xdr:row>
      <xdr:rowOff>169669</xdr:rowOff>
    </xdr:to>
    <xdr:sp macro="" textlink="">
      <xdr:nvSpPr>
        <xdr:cNvPr id="73" name="円/楕円 72"/>
        <xdr:cNvSpPr/>
      </xdr:nvSpPr>
      <xdr:spPr bwMode="auto">
        <a:xfrm>
          <a:off x="4254500" y="3030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8396</xdr:rowOff>
    </xdr:from>
    <xdr:ext cx="762000" cy="259045"/>
    <xdr:sp macro="" textlink="">
      <xdr:nvSpPr>
        <xdr:cNvPr id="74" name="テキスト ボックス 73"/>
        <xdr:cNvSpPr txBox="1"/>
      </xdr:nvSpPr>
      <xdr:spPr>
        <a:xfrm>
          <a:off x="3924300" y="279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112,317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117790</xdr:rowOff>
    </xdr:from>
    <xdr:to>
      <xdr:col>3</xdr:col>
      <xdr:colOff>257175</xdr:colOff>
      <xdr:row>18</xdr:row>
      <xdr:rowOff>47940</xdr:rowOff>
    </xdr:to>
    <xdr:sp macro="" textlink="">
      <xdr:nvSpPr>
        <xdr:cNvPr id="75" name="円/楕円 74"/>
        <xdr:cNvSpPr/>
      </xdr:nvSpPr>
      <xdr:spPr bwMode="auto">
        <a:xfrm>
          <a:off x="3556000" y="3080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32717</xdr:rowOff>
    </xdr:from>
    <xdr:ext cx="762000" cy="259045"/>
    <xdr:sp macro="" textlink="">
      <xdr:nvSpPr>
        <xdr:cNvPr id="76" name="テキスト ボックス 75"/>
        <xdr:cNvSpPr txBox="1"/>
      </xdr:nvSpPr>
      <xdr:spPr>
        <a:xfrm>
          <a:off x="3225800" y="316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105,792</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56990</xdr:rowOff>
    </xdr:from>
    <xdr:to>
      <xdr:col>2</xdr:col>
      <xdr:colOff>692150</xdr:colOff>
      <xdr:row>17</xdr:row>
      <xdr:rowOff>158590</xdr:rowOff>
    </xdr:to>
    <xdr:sp macro="" textlink="">
      <xdr:nvSpPr>
        <xdr:cNvPr id="77" name="円/楕円 76"/>
        <xdr:cNvSpPr/>
      </xdr:nvSpPr>
      <xdr:spPr bwMode="auto">
        <a:xfrm>
          <a:off x="2857500" y="3019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168767</xdr:rowOff>
    </xdr:from>
    <xdr:ext cx="762000" cy="259045"/>
    <xdr:sp macro="" textlink="">
      <xdr:nvSpPr>
        <xdr:cNvPr id="78" name="テキスト ボックス 77"/>
        <xdr:cNvSpPr txBox="1"/>
      </xdr:nvSpPr>
      <xdr:spPr>
        <a:xfrm>
          <a:off x="2527300" y="278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113,771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260159</xdr:rowOff>
    </xdr:from>
    <xdr:to>
      <xdr:col>4</xdr:col>
      <xdr:colOff>1117600</xdr:colOff>
      <xdr:row>33</xdr:row>
      <xdr:rowOff>333083</xdr:rowOff>
    </xdr:to>
    <xdr:cxnSp macro="">
      <xdr:nvCxnSpPr>
        <xdr:cNvPr id="110" name="直線コネクタ 109"/>
        <xdr:cNvCxnSpPr/>
      </xdr:nvCxnSpPr>
      <xdr:spPr bwMode="auto">
        <a:xfrm flipV="1">
          <a:off x="5003800" y="6184709"/>
          <a:ext cx="647700" cy="72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302480</xdr:rowOff>
    </xdr:from>
    <xdr:ext cx="762000" cy="259045"/>
    <xdr:sp macro="" textlink="">
      <xdr:nvSpPr>
        <xdr:cNvPr id="111" name="人口1人当たり決算額の推移平均値テキスト445"/>
        <xdr:cNvSpPr txBox="1"/>
      </xdr:nvSpPr>
      <xdr:spPr>
        <a:xfrm>
          <a:off x="5740400" y="6912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298976</xdr:rowOff>
    </xdr:from>
    <xdr:to>
      <xdr:col>4</xdr:col>
      <xdr:colOff>469900</xdr:colOff>
      <xdr:row>33</xdr:row>
      <xdr:rowOff>333083</xdr:rowOff>
    </xdr:to>
    <xdr:cxnSp macro="">
      <xdr:nvCxnSpPr>
        <xdr:cNvPr id="113" name="直線コネクタ 112"/>
        <xdr:cNvCxnSpPr/>
      </xdr:nvCxnSpPr>
      <xdr:spPr bwMode="auto">
        <a:xfrm>
          <a:off x="4305300" y="6223526"/>
          <a:ext cx="698500" cy="34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301028</xdr:rowOff>
    </xdr:from>
    <xdr:to>
      <xdr:col>4</xdr:col>
      <xdr:colOff>520700</xdr:colOff>
      <xdr:row>36</xdr:row>
      <xdr:rowOff>59728</xdr:rowOff>
    </xdr:to>
    <xdr:sp macro="" textlink="">
      <xdr:nvSpPr>
        <xdr:cNvPr id="114" name="フローチャート : 判断 113"/>
        <xdr:cNvSpPr/>
      </xdr:nvSpPr>
      <xdr:spPr bwMode="auto">
        <a:xfrm>
          <a:off x="49530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44505</xdr:rowOff>
    </xdr:from>
    <xdr:ext cx="736600" cy="259045"/>
    <xdr:sp macro="" textlink="">
      <xdr:nvSpPr>
        <xdr:cNvPr id="115" name="テキスト ボックス 114"/>
        <xdr:cNvSpPr txBox="1"/>
      </xdr:nvSpPr>
      <xdr:spPr>
        <a:xfrm>
          <a:off x="4622800" y="699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297238</xdr:rowOff>
    </xdr:from>
    <xdr:to>
      <xdr:col>3</xdr:col>
      <xdr:colOff>904875</xdr:colOff>
      <xdr:row>33</xdr:row>
      <xdr:rowOff>298976</xdr:rowOff>
    </xdr:to>
    <xdr:cxnSp macro="">
      <xdr:nvCxnSpPr>
        <xdr:cNvPr id="116" name="直線コネクタ 115"/>
        <xdr:cNvCxnSpPr/>
      </xdr:nvCxnSpPr>
      <xdr:spPr bwMode="auto">
        <a:xfrm>
          <a:off x="3606800" y="6221788"/>
          <a:ext cx="698500" cy="1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285597</xdr:rowOff>
    </xdr:from>
    <xdr:to>
      <xdr:col>3</xdr:col>
      <xdr:colOff>955675</xdr:colOff>
      <xdr:row>36</xdr:row>
      <xdr:rowOff>44297</xdr:rowOff>
    </xdr:to>
    <xdr:sp macro="" textlink="">
      <xdr:nvSpPr>
        <xdr:cNvPr id="117" name="フローチャート : 判断 116"/>
        <xdr:cNvSpPr/>
      </xdr:nvSpPr>
      <xdr:spPr bwMode="auto">
        <a:xfrm>
          <a:off x="42545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29074</xdr:rowOff>
    </xdr:from>
    <xdr:ext cx="762000" cy="259045"/>
    <xdr:sp macro="" textlink="">
      <xdr:nvSpPr>
        <xdr:cNvPr id="118" name="テキスト ボックス 117"/>
        <xdr:cNvSpPr txBox="1"/>
      </xdr:nvSpPr>
      <xdr:spPr>
        <a:xfrm>
          <a:off x="3924300" y="698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235471</xdr:rowOff>
    </xdr:from>
    <xdr:to>
      <xdr:col>3</xdr:col>
      <xdr:colOff>206375</xdr:colOff>
      <xdr:row>33</xdr:row>
      <xdr:rowOff>297238</xdr:rowOff>
    </xdr:to>
    <xdr:cxnSp macro="">
      <xdr:nvCxnSpPr>
        <xdr:cNvPr id="119" name="直線コネクタ 118"/>
        <xdr:cNvCxnSpPr/>
      </xdr:nvCxnSpPr>
      <xdr:spPr bwMode="auto">
        <a:xfrm>
          <a:off x="2908300" y="6160021"/>
          <a:ext cx="698500" cy="61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231031</xdr:rowOff>
    </xdr:from>
    <xdr:to>
      <xdr:col>3</xdr:col>
      <xdr:colOff>257175</xdr:colOff>
      <xdr:row>35</xdr:row>
      <xdr:rowOff>332631</xdr:rowOff>
    </xdr:to>
    <xdr:sp macro="" textlink="">
      <xdr:nvSpPr>
        <xdr:cNvPr id="120" name="フローチャート : 判断 119"/>
        <xdr:cNvSpPr/>
      </xdr:nvSpPr>
      <xdr:spPr bwMode="auto">
        <a:xfrm>
          <a:off x="35560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317408</xdr:rowOff>
    </xdr:from>
    <xdr:ext cx="762000" cy="259045"/>
    <xdr:sp macro="" textlink="">
      <xdr:nvSpPr>
        <xdr:cNvPr id="121" name="テキスト ボックス 120"/>
        <xdr:cNvSpPr txBox="1"/>
      </xdr:nvSpPr>
      <xdr:spPr>
        <a:xfrm>
          <a:off x="32258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196100</xdr:rowOff>
    </xdr:from>
    <xdr:to>
      <xdr:col>2</xdr:col>
      <xdr:colOff>692150</xdr:colOff>
      <xdr:row>35</xdr:row>
      <xdr:rowOff>297700</xdr:rowOff>
    </xdr:to>
    <xdr:sp macro="" textlink="">
      <xdr:nvSpPr>
        <xdr:cNvPr id="122" name="フローチャート : 判断 121"/>
        <xdr:cNvSpPr/>
      </xdr:nvSpPr>
      <xdr:spPr bwMode="auto">
        <a:xfrm>
          <a:off x="28575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282477</xdr:rowOff>
    </xdr:from>
    <xdr:ext cx="762000" cy="259045"/>
    <xdr:sp macro="" textlink="">
      <xdr:nvSpPr>
        <xdr:cNvPr id="123" name="テキスト ボックス 122"/>
        <xdr:cNvSpPr txBox="1"/>
      </xdr:nvSpPr>
      <xdr:spPr>
        <a:xfrm>
          <a:off x="2527300" y="68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33</xdr:row>
      <xdr:rowOff>209359</xdr:rowOff>
    </xdr:from>
    <xdr:to>
      <xdr:col>5</xdr:col>
      <xdr:colOff>34925</xdr:colOff>
      <xdr:row>33</xdr:row>
      <xdr:rowOff>310959</xdr:rowOff>
    </xdr:to>
    <xdr:sp macro="" textlink="">
      <xdr:nvSpPr>
        <xdr:cNvPr id="129" name="円/楕円 128"/>
        <xdr:cNvSpPr/>
      </xdr:nvSpPr>
      <xdr:spPr bwMode="auto">
        <a:xfrm>
          <a:off x="5600700" y="6133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156036</xdr:rowOff>
    </xdr:from>
    <xdr:ext cx="762000" cy="259045"/>
    <xdr:sp macro="" textlink="">
      <xdr:nvSpPr>
        <xdr:cNvPr id="130" name="人口1人当たり決算額の推移該当値テキスト445"/>
        <xdr:cNvSpPr txBox="1"/>
      </xdr:nvSpPr>
      <xdr:spPr>
        <a:xfrm>
          <a:off x="5740400" y="608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56,675</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282283</xdr:rowOff>
    </xdr:from>
    <xdr:to>
      <xdr:col>4</xdr:col>
      <xdr:colOff>520700</xdr:colOff>
      <xdr:row>34</xdr:row>
      <xdr:rowOff>40983</xdr:rowOff>
    </xdr:to>
    <xdr:sp macro="" textlink="">
      <xdr:nvSpPr>
        <xdr:cNvPr id="131" name="円/楕円 130"/>
        <xdr:cNvSpPr/>
      </xdr:nvSpPr>
      <xdr:spPr bwMode="auto">
        <a:xfrm>
          <a:off x="4953000" y="6206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51160</xdr:rowOff>
    </xdr:from>
    <xdr:ext cx="736600" cy="259045"/>
    <xdr:sp macro="" textlink="">
      <xdr:nvSpPr>
        <xdr:cNvPr id="132" name="テキスト ボックス 131"/>
        <xdr:cNvSpPr txBox="1"/>
      </xdr:nvSpPr>
      <xdr:spPr>
        <a:xfrm>
          <a:off x="4622800" y="5975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53,485</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248176</xdr:rowOff>
    </xdr:from>
    <xdr:to>
      <xdr:col>3</xdr:col>
      <xdr:colOff>955675</xdr:colOff>
      <xdr:row>34</xdr:row>
      <xdr:rowOff>6876</xdr:rowOff>
    </xdr:to>
    <xdr:sp macro="" textlink="">
      <xdr:nvSpPr>
        <xdr:cNvPr id="133" name="円/楕円 132"/>
        <xdr:cNvSpPr/>
      </xdr:nvSpPr>
      <xdr:spPr bwMode="auto">
        <a:xfrm>
          <a:off x="4254500" y="6172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17053</xdr:rowOff>
    </xdr:from>
    <xdr:ext cx="762000" cy="259045"/>
    <xdr:sp macro="" textlink="">
      <xdr:nvSpPr>
        <xdr:cNvPr id="134" name="テキスト ボックス 133"/>
        <xdr:cNvSpPr txBox="1"/>
      </xdr:nvSpPr>
      <xdr:spPr>
        <a:xfrm>
          <a:off x="3924300" y="594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54,977</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246438</xdr:rowOff>
    </xdr:from>
    <xdr:to>
      <xdr:col>3</xdr:col>
      <xdr:colOff>257175</xdr:colOff>
      <xdr:row>34</xdr:row>
      <xdr:rowOff>5138</xdr:rowOff>
    </xdr:to>
    <xdr:sp macro="" textlink="">
      <xdr:nvSpPr>
        <xdr:cNvPr id="135" name="円/楕円 134"/>
        <xdr:cNvSpPr/>
      </xdr:nvSpPr>
      <xdr:spPr bwMode="auto">
        <a:xfrm>
          <a:off x="3556000" y="6170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15315</xdr:rowOff>
    </xdr:from>
    <xdr:ext cx="762000" cy="259045"/>
    <xdr:sp macro="" textlink="">
      <xdr:nvSpPr>
        <xdr:cNvPr id="136" name="テキスト ボックス 135"/>
        <xdr:cNvSpPr txBox="1"/>
      </xdr:nvSpPr>
      <xdr:spPr>
        <a:xfrm>
          <a:off x="3225800" y="593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55,053</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184671</xdr:rowOff>
    </xdr:from>
    <xdr:to>
      <xdr:col>2</xdr:col>
      <xdr:colOff>692150</xdr:colOff>
      <xdr:row>33</xdr:row>
      <xdr:rowOff>286271</xdr:rowOff>
    </xdr:to>
    <xdr:sp macro="" textlink="">
      <xdr:nvSpPr>
        <xdr:cNvPr id="137" name="円/楕円 136"/>
        <xdr:cNvSpPr/>
      </xdr:nvSpPr>
      <xdr:spPr bwMode="auto">
        <a:xfrm>
          <a:off x="2857500" y="6109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124998</xdr:rowOff>
    </xdr:from>
    <xdr:ext cx="762000" cy="259045"/>
    <xdr:sp macro="" textlink="">
      <xdr:nvSpPr>
        <xdr:cNvPr id="138" name="テキスト ボックス 137"/>
        <xdr:cNvSpPr txBox="1"/>
      </xdr:nvSpPr>
      <xdr:spPr>
        <a:xfrm>
          <a:off x="2527300" y="5878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57,755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兵庫県神河町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11,855
11,820
202.23
8,767,648
8,537,914
222,774
5,186,806
10,904,751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34.7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125771</xdr:rowOff>
    </xdr:from>
    <xdr:to>
      <xdr:col>6</xdr:col>
      <xdr:colOff>511175</xdr:colOff>
      <xdr:row>36</xdr:row>
      <xdr:rowOff>137559</xdr:rowOff>
    </xdr:to>
    <xdr:cxnSp macro="">
      <xdr:nvCxnSpPr>
        <xdr:cNvPr id="61" name="直線コネクタ 60"/>
        <xdr:cNvCxnSpPr/>
      </xdr:nvCxnSpPr>
      <xdr:spPr>
        <a:xfrm flipV="1">
          <a:off x="3797300" y="6297971"/>
          <a:ext cx="838200" cy="1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43042</xdr:rowOff>
    </xdr:from>
    <xdr:ext cx="534377" cy="259045"/>
    <xdr:sp macro="" textlink="">
      <xdr:nvSpPr>
        <xdr:cNvPr id="62" name="人件費平均値テキスト"/>
        <xdr:cNvSpPr txBox="1"/>
      </xdr:nvSpPr>
      <xdr:spPr>
        <a:xfrm>
          <a:off x="4686300" y="638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137559</xdr:rowOff>
    </xdr:from>
    <xdr:to>
      <xdr:col>5</xdr:col>
      <xdr:colOff>358775</xdr:colOff>
      <xdr:row>36</xdr:row>
      <xdr:rowOff>162895</xdr:rowOff>
    </xdr:to>
    <xdr:cxnSp macro="">
      <xdr:nvCxnSpPr>
        <xdr:cNvPr id="64" name="直線コネクタ 63"/>
        <xdr:cNvCxnSpPr/>
      </xdr:nvCxnSpPr>
      <xdr:spPr>
        <a:xfrm flipV="1">
          <a:off x="2908300" y="6309759"/>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42281</xdr:rowOff>
    </xdr:from>
    <xdr:to>
      <xdr:col>5</xdr:col>
      <xdr:colOff>409575</xdr:colOff>
      <xdr:row>37</xdr:row>
      <xdr:rowOff>143881</xdr:rowOff>
    </xdr:to>
    <xdr:sp macro="" textlink="">
      <xdr:nvSpPr>
        <xdr:cNvPr id="65" name="フローチャート : 判断 64"/>
        <xdr:cNvSpPr/>
      </xdr:nvSpPr>
      <xdr:spPr>
        <a:xfrm>
          <a:off x="3746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135008</xdr:rowOff>
    </xdr:from>
    <xdr:ext cx="534377" cy="259045"/>
    <xdr:sp macro="" textlink="">
      <xdr:nvSpPr>
        <xdr:cNvPr id="66" name="テキスト ボックス 65"/>
        <xdr:cNvSpPr txBox="1"/>
      </xdr:nvSpPr>
      <xdr:spPr>
        <a:xfrm>
          <a:off x="3530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162895</xdr:rowOff>
    </xdr:from>
    <xdr:to>
      <xdr:col>4</xdr:col>
      <xdr:colOff>155575</xdr:colOff>
      <xdr:row>37</xdr:row>
      <xdr:rowOff>9505</xdr:rowOff>
    </xdr:to>
    <xdr:cxnSp macro="">
      <xdr:nvCxnSpPr>
        <xdr:cNvPr id="67" name="直線コネクタ 66"/>
        <xdr:cNvCxnSpPr/>
      </xdr:nvCxnSpPr>
      <xdr:spPr>
        <a:xfrm flipV="1">
          <a:off x="2019300" y="6335095"/>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34836</xdr:rowOff>
    </xdr:from>
    <xdr:to>
      <xdr:col>4</xdr:col>
      <xdr:colOff>206375</xdr:colOff>
      <xdr:row>37</xdr:row>
      <xdr:rowOff>136436</xdr:rowOff>
    </xdr:to>
    <xdr:sp macro="" textlink="">
      <xdr:nvSpPr>
        <xdr:cNvPr id="68" name="フローチャート : 判断 67"/>
        <xdr:cNvSpPr/>
      </xdr:nvSpPr>
      <xdr:spPr>
        <a:xfrm>
          <a:off x="2857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127563</xdr:rowOff>
    </xdr:from>
    <xdr:ext cx="534377" cy="259045"/>
    <xdr:sp macro="" textlink="">
      <xdr:nvSpPr>
        <xdr:cNvPr id="69" name="テキスト ボックス 68"/>
        <xdr:cNvSpPr txBox="1"/>
      </xdr:nvSpPr>
      <xdr:spPr>
        <a:xfrm>
          <a:off x="2641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111552</xdr:rowOff>
    </xdr:from>
    <xdr:to>
      <xdr:col>2</xdr:col>
      <xdr:colOff>638175</xdr:colOff>
      <xdr:row>37</xdr:row>
      <xdr:rowOff>9505</xdr:rowOff>
    </xdr:to>
    <xdr:cxnSp macro="">
      <xdr:nvCxnSpPr>
        <xdr:cNvPr id="70" name="直線コネクタ 69"/>
        <xdr:cNvCxnSpPr/>
      </xdr:nvCxnSpPr>
      <xdr:spPr>
        <a:xfrm>
          <a:off x="1130300" y="6283752"/>
          <a:ext cx="889000" cy="6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52012</xdr:rowOff>
    </xdr:from>
    <xdr:to>
      <xdr:col>3</xdr:col>
      <xdr:colOff>3175</xdr:colOff>
      <xdr:row>37</xdr:row>
      <xdr:rowOff>153612</xdr:rowOff>
    </xdr:to>
    <xdr:sp macro="" textlink="">
      <xdr:nvSpPr>
        <xdr:cNvPr id="71" name="フローチャート : 判断 70"/>
        <xdr:cNvSpPr/>
      </xdr:nvSpPr>
      <xdr:spPr>
        <a:xfrm>
          <a:off x="1968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144739</xdr:rowOff>
    </xdr:from>
    <xdr:ext cx="534377" cy="259045"/>
    <xdr:sp macro="" textlink="">
      <xdr:nvSpPr>
        <xdr:cNvPr id="72" name="テキスト ボックス 71"/>
        <xdr:cNvSpPr txBox="1"/>
      </xdr:nvSpPr>
      <xdr:spPr>
        <a:xfrm>
          <a:off x="1752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38052</xdr:rowOff>
    </xdr:from>
    <xdr:to>
      <xdr:col>1</xdr:col>
      <xdr:colOff>485775</xdr:colOff>
      <xdr:row>37</xdr:row>
      <xdr:rowOff>139652</xdr:rowOff>
    </xdr:to>
    <xdr:sp macro="" textlink="">
      <xdr:nvSpPr>
        <xdr:cNvPr id="73" name="フローチャート : 判断 72"/>
        <xdr:cNvSpPr/>
      </xdr:nvSpPr>
      <xdr:spPr>
        <a:xfrm>
          <a:off x="1079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130779</xdr:rowOff>
    </xdr:from>
    <xdr:ext cx="534377" cy="259045"/>
    <xdr:sp macro="" textlink="">
      <xdr:nvSpPr>
        <xdr:cNvPr id="74" name="テキスト ボックス 73"/>
        <xdr:cNvSpPr txBox="1"/>
      </xdr:nvSpPr>
      <xdr:spPr>
        <a:xfrm>
          <a:off x="863111" y="647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74971</xdr:rowOff>
    </xdr:from>
    <xdr:to>
      <xdr:col>6</xdr:col>
      <xdr:colOff>561975</xdr:colOff>
      <xdr:row>37</xdr:row>
      <xdr:rowOff>5121</xdr:rowOff>
    </xdr:to>
    <xdr:sp macro="" textlink="">
      <xdr:nvSpPr>
        <xdr:cNvPr id="80" name="円/楕円 79"/>
        <xdr:cNvSpPr/>
      </xdr:nvSpPr>
      <xdr:spPr>
        <a:xfrm>
          <a:off x="4584700" y="624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97848</xdr:rowOff>
    </xdr:from>
    <xdr:ext cx="599010" cy="259045"/>
    <xdr:sp macro="" textlink="">
      <xdr:nvSpPr>
        <xdr:cNvPr id="81" name="人件費該当値テキスト"/>
        <xdr:cNvSpPr txBox="1"/>
      </xdr:nvSpPr>
      <xdr:spPr>
        <a:xfrm>
          <a:off x="4686300" y="609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106,828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86759</xdr:rowOff>
    </xdr:from>
    <xdr:to>
      <xdr:col>5</xdr:col>
      <xdr:colOff>409575</xdr:colOff>
      <xdr:row>37</xdr:row>
      <xdr:rowOff>16909</xdr:rowOff>
    </xdr:to>
    <xdr:sp macro="" textlink="">
      <xdr:nvSpPr>
        <xdr:cNvPr id="82" name="円/楕円 81"/>
        <xdr:cNvSpPr/>
      </xdr:nvSpPr>
      <xdr:spPr>
        <a:xfrm>
          <a:off x="3746500" y="62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33436</xdr:rowOff>
    </xdr:from>
    <xdr:ext cx="599010" cy="259045"/>
    <xdr:sp macro="" textlink="">
      <xdr:nvSpPr>
        <xdr:cNvPr id="83" name="テキスト ボックス 82"/>
        <xdr:cNvSpPr txBox="1"/>
      </xdr:nvSpPr>
      <xdr:spPr>
        <a:xfrm>
          <a:off x="3497794" y="60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105,281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112095</xdr:rowOff>
    </xdr:from>
    <xdr:to>
      <xdr:col>4</xdr:col>
      <xdr:colOff>206375</xdr:colOff>
      <xdr:row>37</xdr:row>
      <xdr:rowOff>42245</xdr:rowOff>
    </xdr:to>
    <xdr:sp macro="" textlink="">
      <xdr:nvSpPr>
        <xdr:cNvPr id="84" name="円/楕円 83"/>
        <xdr:cNvSpPr/>
      </xdr:nvSpPr>
      <xdr:spPr>
        <a:xfrm>
          <a:off x="2857500" y="62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58772</xdr:rowOff>
    </xdr:from>
    <xdr:ext cx="599010" cy="259045"/>
    <xdr:sp macro="" textlink="">
      <xdr:nvSpPr>
        <xdr:cNvPr id="85" name="テキスト ボックス 84"/>
        <xdr:cNvSpPr txBox="1"/>
      </xdr:nvSpPr>
      <xdr:spPr>
        <a:xfrm>
          <a:off x="2608794" y="605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101,956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130155</xdr:rowOff>
    </xdr:from>
    <xdr:to>
      <xdr:col>3</xdr:col>
      <xdr:colOff>3175</xdr:colOff>
      <xdr:row>37</xdr:row>
      <xdr:rowOff>60305</xdr:rowOff>
    </xdr:to>
    <xdr:sp macro="" textlink="">
      <xdr:nvSpPr>
        <xdr:cNvPr id="86" name="円/楕円 85"/>
        <xdr:cNvSpPr/>
      </xdr:nvSpPr>
      <xdr:spPr>
        <a:xfrm>
          <a:off x="1968500" y="63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76832</xdr:rowOff>
    </xdr:from>
    <xdr:ext cx="534377" cy="259045"/>
    <xdr:sp macro="" textlink="">
      <xdr:nvSpPr>
        <xdr:cNvPr id="87" name="テキスト ボックス 86"/>
        <xdr:cNvSpPr txBox="1"/>
      </xdr:nvSpPr>
      <xdr:spPr>
        <a:xfrm>
          <a:off x="1752111" y="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99,586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60752</xdr:rowOff>
    </xdr:from>
    <xdr:to>
      <xdr:col>1</xdr:col>
      <xdr:colOff>485775</xdr:colOff>
      <xdr:row>36</xdr:row>
      <xdr:rowOff>162352</xdr:rowOff>
    </xdr:to>
    <xdr:sp macro="" textlink="">
      <xdr:nvSpPr>
        <xdr:cNvPr id="88" name="円/楕円 87"/>
        <xdr:cNvSpPr/>
      </xdr:nvSpPr>
      <xdr:spPr>
        <a:xfrm>
          <a:off x="1079500" y="6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7429</xdr:rowOff>
    </xdr:from>
    <xdr:ext cx="599010" cy="259045"/>
    <xdr:sp macro="" textlink="">
      <xdr:nvSpPr>
        <xdr:cNvPr id="89" name="テキスト ボックス 88"/>
        <xdr:cNvSpPr txBox="1"/>
      </xdr:nvSpPr>
      <xdr:spPr>
        <a:xfrm>
          <a:off x="830794" y="600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103129</xdr:rowOff>
    </xdr:from>
    <xdr:to>
      <xdr:col>6</xdr:col>
      <xdr:colOff>511175</xdr:colOff>
      <xdr:row>55</xdr:row>
      <xdr:rowOff>119373</xdr:rowOff>
    </xdr:to>
    <xdr:cxnSp macro="">
      <xdr:nvCxnSpPr>
        <xdr:cNvPr id="116" name="直線コネクタ 115"/>
        <xdr:cNvCxnSpPr/>
      </xdr:nvCxnSpPr>
      <xdr:spPr>
        <a:xfrm flipV="1">
          <a:off x="3797300" y="9532879"/>
          <a:ext cx="838200" cy="1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36526</xdr:rowOff>
    </xdr:from>
    <xdr:ext cx="534377" cy="259045"/>
    <xdr:sp macro="" textlink="">
      <xdr:nvSpPr>
        <xdr:cNvPr id="117" name="物件費平均値テキスト"/>
        <xdr:cNvSpPr txBox="1"/>
      </xdr:nvSpPr>
      <xdr:spPr>
        <a:xfrm>
          <a:off x="4686300" y="9637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119373</xdr:rowOff>
    </xdr:from>
    <xdr:to>
      <xdr:col>5</xdr:col>
      <xdr:colOff>358775</xdr:colOff>
      <xdr:row>56</xdr:row>
      <xdr:rowOff>27115</xdr:rowOff>
    </xdr:to>
    <xdr:cxnSp macro="">
      <xdr:nvCxnSpPr>
        <xdr:cNvPr id="119" name="直線コネクタ 118"/>
        <xdr:cNvCxnSpPr/>
      </xdr:nvCxnSpPr>
      <xdr:spPr>
        <a:xfrm flipV="1">
          <a:off x="2908300" y="9549123"/>
          <a:ext cx="889000" cy="7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67887</xdr:rowOff>
    </xdr:from>
    <xdr:to>
      <xdr:col>5</xdr:col>
      <xdr:colOff>409575</xdr:colOff>
      <xdr:row>56</xdr:row>
      <xdr:rowOff>169487</xdr:rowOff>
    </xdr:to>
    <xdr:sp macro="" textlink="">
      <xdr:nvSpPr>
        <xdr:cNvPr id="120" name="フローチャート : 判断 119"/>
        <xdr:cNvSpPr/>
      </xdr:nvSpPr>
      <xdr:spPr>
        <a:xfrm>
          <a:off x="3746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160614</xdr:rowOff>
    </xdr:from>
    <xdr:ext cx="534377" cy="259045"/>
    <xdr:sp macro="" textlink="">
      <xdr:nvSpPr>
        <xdr:cNvPr id="121" name="テキスト ボックス 120"/>
        <xdr:cNvSpPr txBox="1"/>
      </xdr:nvSpPr>
      <xdr:spPr>
        <a:xfrm>
          <a:off x="3530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27115</xdr:rowOff>
    </xdr:from>
    <xdr:to>
      <xdr:col>4</xdr:col>
      <xdr:colOff>155575</xdr:colOff>
      <xdr:row>56</xdr:row>
      <xdr:rowOff>72995</xdr:rowOff>
    </xdr:to>
    <xdr:cxnSp macro="">
      <xdr:nvCxnSpPr>
        <xdr:cNvPr id="122" name="直線コネクタ 121"/>
        <xdr:cNvCxnSpPr/>
      </xdr:nvCxnSpPr>
      <xdr:spPr>
        <a:xfrm flipV="1">
          <a:off x="2019300" y="9628315"/>
          <a:ext cx="889000" cy="4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3" name="フローチャート : 判断 122"/>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8847</xdr:rowOff>
    </xdr:from>
    <xdr:ext cx="534377" cy="259045"/>
    <xdr:sp macro="" textlink="">
      <xdr:nvSpPr>
        <xdr:cNvPr id="124" name="テキスト ボックス 123"/>
        <xdr:cNvSpPr txBox="1"/>
      </xdr:nvSpPr>
      <xdr:spPr>
        <a:xfrm>
          <a:off x="2641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72995</xdr:rowOff>
    </xdr:from>
    <xdr:to>
      <xdr:col>2</xdr:col>
      <xdr:colOff>638175</xdr:colOff>
      <xdr:row>56</xdr:row>
      <xdr:rowOff>79578</xdr:rowOff>
    </xdr:to>
    <xdr:cxnSp macro="">
      <xdr:nvCxnSpPr>
        <xdr:cNvPr id="125" name="直線コネクタ 124"/>
        <xdr:cNvCxnSpPr/>
      </xdr:nvCxnSpPr>
      <xdr:spPr>
        <a:xfrm flipV="1">
          <a:off x="1130300" y="9674195"/>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6" name="フローチャート : 判断 125"/>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28036</xdr:rowOff>
    </xdr:from>
    <xdr:ext cx="534377" cy="259045"/>
    <xdr:sp macro="" textlink="">
      <xdr:nvSpPr>
        <xdr:cNvPr id="127" name="テキスト ボックス 126"/>
        <xdr:cNvSpPr txBox="1"/>
      </xdr:nvSpPr>
      <xdr:spPr>
        <a:xfrm>
          <a:off x="1752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28" name="フローチャート : 判断 127"/>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38583</xdr:rowOff>
    </xdr:from>
    <xdr:ext cx="534377" cy="259045"/>
    <xdr:sp macro="" textlink="">
      <xdr:nvSpPr>
        <xdr:cNvPr id="129" name="テキスト ボックス 128"/>
        <xdr:cNvSpPr txBox="1"/>
      </xdr:nvSpPr>
      <xdr:spPr>
        <a:xfrm>
          <a:off x="863111" y="981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52329</xdr:rowOff>
    </xdr:from>
    <xdr:to>
      <xdr:col>6</xdr:col>
      <xdr:colOff>561975</xdr:colOff>
      <xdr:row>55</xdr:row>
      <xdr:rowOff>153929</xdr:rowOff>
    </xdr:to>
    <xdr:sp macro="" textlink="">
      <xdr:nvSpPr>
        <xdr:cNvPr id="135" name="円/楕円 134"/>
        <xdr:cNvSpPr/>
      </xdr:nvSpPr>
      <xdr:spPr>
        <a:xfrm>
          <a:off x="4584700" y="94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75206</xdr:rowOff>
    </xdr:from>
    <xdr:ext cx="599010" cy="259045"/>
    <xdr:sp macro="" textlink="">
      <xdr:nvSpPr>
        <xdr:cNvPr id="136" name="物件費該当値テキスト"/>
        <xdr:cNvSpPr txBox="1"/>
      </xdr:nvSpPr>
      <xdr:spPr>
        <a:xfrm>
          <a:off x="4686300" y="933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120,499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68573</xdr:rowOff>
    </xdr:from>
    <xdr:to>
      <xdr:col>5</xdr:col>
      <xdr:colOff>409575</xdr:colOff>
      <xdr:row>55</xdr:row>
      <xdr:rowOff>170173</xdr:rowOff>
    </xdr:to>
    <xdr:sp macro="" textlink="">
      <xdr:nvSpPr>
        <xdr:cNvPr id="137" name="円/楕円 136"/>
        <xdr:cNvSpPr/>
      </xdr:nvSpPr>
      <xdr:spPr>
        <a:xfrm>
          <a:off x="3746500" y="94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15250</xdr:rowOff>
    </xdr:from>
    <xdr:ext cx="599010" cy="259045"/>
    <xdr:sp macro="" textlink="">
      <xdr:nvSpPr>
        <xdr:cNvPr id="138" name="テキスト ボックス 137"/>
        <xdr:cNvSpPr txBox="1"/>
      </xdr:nvSpPr>
      <xdr:spPr>
        <a:xfrm>
          <a:off x="3497794" y="927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116,946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147765</xdr:rowOff>
    </xdr:from>
    <xdr:to>
      <xdr:col>4</xdr:col>
      <xdr:colOff>206375</xdr:colOff>
      <xdr:row>56</xdr:row>
      <xdr:rowOff>77915</xdr:rowOff>
    </xdr:to>
    <xdr:sp macro="" textlink="">
      <xdr:nvSpPr>
        <xdr:cNvPr id="139" name="円/楕円 138"/>
        <xdr:cNvSpPr/>
      </xdr:nvSpPr>
      <xdr:spPr>
        <a:xfrm>
          <a:off x="2857500" y="957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94442</xdr:rowOff>
    </xdr:from>
    <xdr:ext cx="534377" cy="259045"/>
    <xdr:sp macro="" textlink="">
      <xdr:nvSpPr>
        <xdr:cNvPr id="140" name="テキスト ボックス 139"/>
        <xdr:cNvSpPr txBox="1"/>
      </xdr:nvSpPr>
      <xdr:spPr>
        <a:xfrm>
          <a:off x="2641111" y="93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99,625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22195</xdr:rowOff>
    </xdr:from>
    <xdr:to>
      <xdr:col>3</xdr:col>
      <xdr:colOff>3175</xdr:colOff>
      <xdr:row>56</xdr:row>
      <xdr:rowOff>123795</xdr:rowOff>
    </xdr:to>
    <xdr:sp macro="" textlink="">
      <xdr:nvSpPr>
        <xdr:cNvPr id="141" name="円/楕円 140"/>
        <xdr:cNvSpPr/>
      </xdr:nvSpPr>
      <xdr:spPr>
        <a:xfrm>
          <a:off x="1968500" y="96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140322</xdr:rowOff>
    </xdr:from>
    <xdr:ext cx="534377" cy="259045"/>
    <xdr:sp macro="" textlink="">
      <xdr:nvSpPr>
        <xdr:cNvPr id="142" name="テキスト ボックス 141"/>
        <xdr:cNvSpPr txBox="1"/>
      </xdr:nvSpPr>
      <xdr:spPr>
        <a:xfrm>
          <a:off x="1752111" y="939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89,590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28778</xdr:rowOff>
    </xdr:from>
    <xdr:to>
      <xdr:col>1</xdr:col>
      <xdr:colOff>485775</xdr:colOff>
      <xdr:row>56</xdr:row>
      <xdr:rowOff>130378</xdr:rowOff>
    </xdr:to>
    <xdr:sp macro="" textlink="">
      <xdr:nvSpPr>
        <xdr:cNvPr id="143" name="円/楕円 142"/>
        <xdr:cNvSpPr/>
      </xdr:nvSpPr>
      <xdr:spPr>
        <a:xfrm>
          <a:off x="1079500" y="96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146905</xdr:rowOff>
    </xdr:from>
    <xdr:ext cx="534377" cy="259045"/>
    <xdr:sp macro="" textlink="">
      <xdr:nvSpPr>
        <xdr:cNvPr id="144" name="テキスト ボックス 143"/>
        <xdr:cNvSpPr txBox="1"/>
      </xdr:nvSpPr>
      <xdr:spPr>
        <a:xfrm>
          <a:off x="863111" y="940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88,150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95489</xdr:rowOff>
    </xdr:from>
    <xdr:to>
      <xdr:col>6</xdr:col>
      <xdr:colOff>511175</xdr:colOff>
      <xdr:row>78</xdr:row>
      <xdr:rowOff>103718</xdr:rowOff>
    </xdr:to>
    <xdr:cxnSp macro="">
      <xdr:nvCxnSpPr>
        <xdr:cNvPr id="171" name="直線コネクタ 170"/>
        <xdr:cNvCxnSpPr/>
      </xdr:nvCxnSpPr>
      <xdr:spPr>
        <a:xfrm flipV="1">
          <a:off x="3797300" y="13468589"/>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71086</xdr:rowOff>
    </xdr:from>
    <xdr:ext cx="469744" cy="259045"/>
    <xdr:sp macro="" textlink="">
      <xdr:nvSpPr>
        <xdr:cNvPr id="172" name="維持補修費平均値テキスト"/>
        <xdr:cNvSpPr txBox="1"/>
      </xdr:nvSpPr>
      <xdr:spPr>
        <a:xfrm>
          <a:off x="4686300" y="13101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103718</xdr:rowOff>
    </xdr:from>
    <xdr:to>
      <xdr:col>5</xdr:col>
      <xdr:colOff>358775</xdr:colOff>
      <xdr:row>78</xdr:row>
      <xdr:rowOff>109936</xdr:rowOff>
    </xdr:to>
    <xdr:cxnSp macro="">
      <xdr:nvCxnSpPr>
        <xdr:cNvPr id="174" name="直線コネクタ 173"/>
        <xdr:cNvCxnSpPr/>
      </xdr:nvCxnSpPr>
      <xdr:spPr>
        <a:xfrm flipV="1">
          <a:off x="2908300" y="13476818"/>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41306</xdr:rowOff>
    </xdr:from>
    <xdr:to>
      <xdr:col>5</xdr:col>
      <xdr:colOff>409575</xdr:colOff>
      <xdr:row>77</xdr:row>
      <xdr:rowOff>142906</xdr:rowOff>
    </xdr:to>
    <xdr:sp macro="" textlink="">
      <xdr:nvSpPr>
        <xdr:cNvPr id="175" name="フローチャート : 判断 174"/>
        <xdr:cNvSpPr/>
      </xdr:nvSpPr>
      <xdr:spPr>
        <a:xfrm>
          <a:off x="3746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159433</xdr:rowOff>
    </xdr:from>
    <xdr:ext cx="469744" cy="259045"/>
    <xdr:sp macro="" textlink="">
      <xdr:nvSpPr>
        <xdr:cNvPr id="176" name="テキスト ボックス 175"/>
        <xdr:cNvSpPr txBox="1"/>
      </xdr:nvSpPr>
      <xdr:spPr>
        <a:xfrm>
          <a:off x="3562427"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109936</xdr:rowOff>
    </xdr:from>
    <xdr:to>
      <xdr:col>4</xdr:col>
      <xdr:colOff>155575</xdr:colOff>
      <xdr:row>78</xdr:row>
      <xdr:rowOff>111674</xdr:rowOff>
    </xdr:to>
    <xdr:cxnSp macro="">
      <xdr:nvCxnSpPr>
        <xdr:cNvPr id="177" name="直線コネクタ 176"/>
        <xdr:cNvCxnSpPr/>
      </xdr:nvCxnSpPr>
      <xdr:spPr>
        <a:xfrm flipV="1">
          <a:off x="2019300" y="13483036"/>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156246</xdr:rowOff>
    </xdr:from>
    <xdr:to>
      <xdr:col>4</xdr:col>
      <xdr:colOff>206375</xdr:colOff>
      <xdr:row>77</xdr:row>
      <xdr:rowOff>86396</xdr:rowOff>
    </xdr:to>
    <xdr:sp macro="" textlink="">
      <xdr:nvSpPr>
        <xdr:cNvPr id="178" name="フローチャート : 判断 177"/>
        <xdr:cNvSpPr/>
      </xdr:nvSpPr>
      <xdr:spPr>
        <a:xfrm>
          <a:off x="2857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102923</xdr:rowOff>
    </xdr:from>
    <xdr:ext cx="469744" cy="259045"/>
    <xdr:sp macro="" textlink="">
      <xdr:nvSpPr>
        <xdr:cNvPr id="179" name="テキスト ボックス 178"/>
        <xdr:cNvSpPr txBox="1"/>
      </xdr:nvSpPr>
      <xdr:spPr>
        <a:xfrm>
          <a:off x="2673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111674</xdr:rowOff>
    </xdr:from>
    <xdr:to>
      <xdr:col>2</xdr:col>
      <xdr:colOff>638175</xdr:colOff>
      <xdr:row>78</xdr:row>
      <xdr:rowOff>121230</xdr:rowOff>
    </xdr:to>
    <xdr:cxnSp macro="">
      <xdr:nvCxnSpPr>
        <xdr:cNvPr id="180" name="直線コネクタ 179"/>
        <xdr:cNvCxnSpPr/>
      </xdr:nvCxnSpPr>
      <xdr:spPr>
        <a:xfrm flipV="1">
          <a:off x="1130300" y="13484774"/>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10674</xdr:rowOff>
    </xdr:from>
    <xdr:to>
      <xdr:col>3</xdr:col>
      <xdr:colOff>3175</xdr:colOff>
      <xdr:row>77</xdr:row>
      <xdr:rowOff>112274</xdr:rowOff>
    </xdr:to>
    <xdr:sp macro="" textlink="">
      <xdr:nvSpPr>
        <xdr:cNvPr id="181" name="フローチャート : 判断 180"/>
        <xdr:cNvSpPr/>
      </xdr:nvSpPr>
      <xdr:spPr>
        <a:xfrm>
          <a:off x="1968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128801</xdr:rowOff>
    </xdr:from>
    <xdr:ext cx="469744" cy="259045"/>
    <xdr:sp macro="" textlink="">
      <xdr:nvSpPr>
        <xdr:cNvPr id="182" name="テキスト ボックス 181"/>
        <xdr:cNvSpPr txBox="1"/>
      </xdr:nvSpPr>
      <xdr:spPr>
        <a:xfrm>
          <a:off x="1784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11495</xdr:rowOff>
    </xdr:from>
    <xdr:to>
      <xdr:col>1</xdr:col>
      <xdr:colOff>485775</xdr:colOff>
      <xdr:row>77</xdr:row>
      <xdr:rowOff>113095</xdr:rowOff>
    </xdr:to>
    <xdr:sp macro="" textlink="">
      <xdr:nvSpPr>
        <xdr:cNvPr id="183" name="フローチャート : 判断 182"/>
        <xdr:cNvSpPr/>
      </xdr:nvSpPr>
      <xdr:spPr>
        <a:xfrm>
          <a:off x="1079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129622</xdr:rowOff>
    </xdr:from>
    <xdr:ext cx="469744" cy="259045"/>
    <xdr:sp macro="" textlink="">
      <xdr:nvSpPr>
        <xdr:cNvPr id="184" name="テキスト ボックス 183"/>
        <xdr:cNvSpPr txBox="1"/>
      </xdr:nvSpPr>
      <xdr:spPr>
        <a:xfrm>
          <a:off x="895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44689</xdr:rowOff>
    </xdr:from>
    <xdr:to>
      <xdr:col>6</xdr:col>
      <xdr:colOff>561975</xdr:colOff>
      <xdr:row>78</xdr:row>
      <xdr:rowOff>146289</xdr:rowOff>
    </xdr:to>
    <xdr:sp macro="" textlink="">
      <xdr:nvSpPr>
        <xdr:cNvPr id="190" name="円/楕円 189"/>
        <xdr:cNvSpPr/>
      </xdr:nvSpPr>
      <xdr:spPr>
        <a:xfrm>
          <a:off x="4584700" y="1341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131066</xdr:rowOff>
    </xdr:from>
    <xdr:ext cx="378565" cy="259045"/>
    <xdr:sp macro="" textlink="">
      <xdr:nvSpPr>
        <xdr:cNvPr id="191" name="維持補修費該当値テキスト"/>
        <xdr:cNvSpPr txBox="1"/>
      </xdr:nvSpPr>
      <xdr:spPr>
        <a:xfrm>
          <a:off x="4686300" y="13332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52918</xdr:rowOff>
    </xdr:from>
    <xdr:to>
      <xdr:col>5</xdr:col>
      <xdr:colOff>409575</xdr:colOff>
      <xdr:row>78</xdr:row>
      <xdr:rowOff>154518</xdr:rowOff>
    </xdr:to>
    <xdr:sp macro="" textlink="">
      <xdr:nvSpPr>
        <xdr:cNvPr id="192" name="円/楕円 191"/>
        <xdr:cNvSpPr/>
      </xdr:nvSpPr>
      <xdr:spPr>
        <a:xfrm>
          <a:off x="3746500" y="134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78</xdr:row>
      <xdr:rowOff>145645</xdr:rowOff>
    </xdr:from>
    <xdr:ext cx="378565" cy="259045"/>
    <xdr:sp macro="" textlink="">
      <xdr:nvSpPr>
        <xdr:cNvPr id="193" name="テキスト ボックス 192"/>
        <xdr:cNvSpPr txBox="1"/>
      </xdr:nvSpPr>
      <xdr:spPr>
        <a:xfrm>
          <a:off x="3608017" y="13518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59136</xdr:rowOff>
    </xdr:from>
    <xdr:to>
      <xdr:col>4</xdr:col>
      <xdr:colOff>206375</xdr:colOff>
      <xdr:row>78</xdr:row>
      <xdr:rowOff>160736</xdr:rowOff>
    </xdr:to>
    <xdr:sp macro="" textlink="">
      <xdr:nvSpPr>
        <xdr:cNvPr id="194" name="円/楕円 193"/>
        <xdr:cNvSpPr/>
      </xdr:nvSpPr>
      <xdr:spPr>
        <a:xfrm>
          <a:off x="2857500" y="1343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151863</xdr:rowOff>
    </xdr:from>
    <xdr:ext cx="378565" cy="259045"/>
    <xdr:sp macro="" textlink="">
      <xdr:nvSpPr>
        <xdr:cNvPr id="195" name="テキスト ボックス 194"/>
        <xdr:cNvSpPr txBox="1"/>
      </xdr:nvSpPr>
      <xdr:spPr>
        <a:xfrm>
          <a:off x="2719017" y="13524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60874</xdr:rowOff>
    </xdr:from>
    <xdr:to>
      <xdr:col>3</xdr:col>
      <xdr:colOff>3175</xdr:colOff>
      <xdr:row>78</xdr:row>
      <xdr:rowOff>162474</xdr:rowOff>
    </xdr:to>
    <xdr:sp macro="" textlink="">
      <xdr:nvSpPr>
        <xdr:cNvPr id="196" name="円/楕円 195"/>
        <xdr:cNvSpPr/>
      </xdr:nvSpPr>
      <xdr:spPr>
        <a:xfrm>
          <a:off x="1968500" y="134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153601</xdr:rowOff>
    </xdr:from>
    <xdr:ext cx="378565" cy="259045"/>
    <xdr:sp macro="" textlink="">
      <xdr:nvSpPr>
        <xdr:cNvPr id="197" name="テキスト ボックス 196"/>
        <xdr:cNvSpPr txBox="1"/>
      </xdr:nvSpPr>
      <xdr:spPr>
        <a:xfrm>
          <a:off x="1830017" y="1352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70430</xdr:rowOff>
    </xdr:from>
    <xdr:to>
      <xdr:col>1</xdr:col>
      <xdr:colOff>485775</xdr:colOff>
      <xdr:row>79</xdr:row>
      <xdr:rowOff>580</xdr:rowOff>
    </xdr:to>
    <xdr:sp macro="" textlink="">
      <xdr:nvSpPr>
        <xdr:cNvPr id="198" name="円/楕円 197"/>
        <xdr:cNvSpPr/>
      </xdr:nvSpPr>
      <xdr:spPr>
        <a:xfrm>
          <a:off x="1079500" y="1344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163157</xdr:rowOff>
    </xdr:from>
    <xdr:ext cx="378565" cy="259045"/>
    <xdr:sp macro="" textlink="">
      <xdr:nvSpPr>
        <xdr:cNvPr id="199" name="テキスト ボックス 198"/>
        <xdr:cNvSpPr txBox="1"/>
      </xdr:nvSpPr>
      <xdr:spPr>
        <a:xfrm>
          <a:off x="941017" y="13536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117184</xdr:rowOff>
    </xdr:from>
    <xdr:to>
      <xdr:col>6</xdr:col>
      <xdr:colOff>511175</xdr:colOff>
      <xdr:row>96</xdr:row>
      <xdr:rowOff>36421</xdr:rowOff>
    </xdr:to>
    <xdr:cxnSp macro="">
      <xdr:nvCxnSpPr>
        <xdr:cNvPr id="231" name="直線コネクタ 230"/>
        <xdr:cNvCxnSpPr/>
      </xdr:nvCxnSpPr>
      <xdr:spPr>
        <a:xfrm flipV="1">
          <a:off x="3797300" y="16404934"/>
          <a:ext cx="838200" cy="9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118113</xdr:rowOff>
    </xdr:from>
    <xdr:ext cx="534377" cy="259045"/>
    <xdr:sp macro="" textlink="">
      <xdr:nvSpPr>
        <xdr:cNvPr id="232" name="扶助費平均値テキスト"/>
        <xdr:cNvSpPr txBox="1"/>
      </xdr:nvSpPr>
      <xdr:spPr>
        <a:xfrm>
          <a:off x="4686300" y="16062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23473</xdr:rowOff>
    </xdr:from>
    <xdr:to>
      <xdr:col>5</xdr:col>
      <xdr:colOff>358775</xdr:colOff>
      <xdr:row>96</xdr:row>
      <xdr:rowOff>36421</xdr:rowOff>
    </xdr:to>
    <xdr:cxnSp macro="">
      <xdr:nvCxnSpPr>
        <xdr:cNvPr id="234" name="直線コネクタ 233"/>
        <xdr:cNvCxnSpPr/>
      </xdr:nvCxnSpPr>
      <xdr:spPr>
        <a:xfrm>
          <a:off x="2908300" y="16482673"/>
          <a:ext cx="889000" cy="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168894</xdr:rowOff>
    </xdr:from>
    <xdr:to>
      <xdr:col>5</xdr:col>
      <xdr:colOff>409575</xdr:colOff>
      <xdr:row>95</xdr:row>
      <xdr:rowOff>99044</xdr:rowOff>
    </xdr:to>
    <xdr:sp macro="" textlink="">
      <xdr:nvSpPr>
        <xdr:cNvPr id="235" name="フローチャート : 判断 234"/>
        <xdr:cNvSpPr/>
      </xdr:nvSpPr>
      <xdr:spPr>
        <a:xfrm>
          <a:off x="37465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115571</xdr:rowOff>
    </xdr:from>
    <xdr:ext cx="534377" cy="259045"/>
    <xdr:sp macro="" textlink="">
      <xdr:nvSpPr>
        <xdr:cNvPr id="236" name="テキスト ボックス 235"/>
        <xdr:cNvSpPr txBox="1"/>
      </xdr:nvSpPr>
      <xdr:spPr>
        <a:xfrm>
          <a:off x="3530111" y="1606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23473</xdr:rowOff>
    </xdr:from>
    <xdr:to>
      <xdr:col>4</xdr:col>
      <xdr:colOff>155575</xdr:colOff>
      <xdr:row>96</xdr:row>
      <xdr:rowOff>78386</xdr:rowOff>
    </xdr:to>
    <xdr:cxnSp macro="">
      <xdr:nvCxnSpPr>
        <xdr:cNvPr id="237" name="直線コネクタ 236"/>
        <xdr:cNvCxnSpPr/>
      </xdr:nvCxnSpPr>
      <xdr:spPr>
        <a:xfrm flipV="1">
          <a:off x="2019300" y="16482673"/>
          <a:ext cx="889000" cy="5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38" name="フローチャート : 判断 237"/>
        <xdr:cNvSpPr/>
      </xdr:nvSpPr>
      <xdr:spPr>
        <a:xfrm>
          <a:off x="2857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18415</xdr:rowOff>
    </xdr:from>
    <xdr:ext cx="534377" cy="259045"/>
    <xdr:sp macro="" textlink="">
      <xdr:nvSpPr>
        <xdr:cNvPr id="239" name="テキスト ボックス 238"/>
        <xdr:cNvSpPr txBox="1"/>
      </xdr:nvSpPr>
      <xdr:spPr>
        <a:xfrm>
          <a:off x="2641111" y="1613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78386</xdr:rowOff>
    </xdr:from>
    <xdr:to>
      <xdr:col>2</xdr:col>
      <xdr:colOff>638175</xdr:colOff>
      <xdr:row>96</xdr:row>
      <xdr:rowOff>93963</xdr:rowOff>
    </xdr:to>
    <xdr:cxnSp macro="">
      <xdr:nvCxnSpPr>
        <xdr:cNvPr id="240" name="直線コネクタ 239"/>
        <xdr:cNvCxnSpPr/>
      </xdr:nvCxnSpPr>
      <xdr:spPr>
        <a:xfrm flipV="1">
          <a:off x="1130300" y="16537586"/>
          <a:ext cx="889000" cy="1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1" name="フローチャート : 判断 240"/>
        <xdr:cNvSpPr/>
      </xdr:nvSpPr>
      <xdr:spPr>
        <a:xfrm>
          <a:off x="1968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111276</xdr:rowOff>
    </xdr:from>
    <xdr:ext cx="534377" cy="259045"/>
    <xdr:sp macro="" textlink="">
      <xdr:nvSpPr>
        <xdr:cNvPr id="242" name="テキスト ボックス 241"/>
        <xdr:cNvSpPr txBox="1"/>
      </xdr:nvSpPr>
      <xdr:spPr>
        <a:xfrm>
          <a:off x="1752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3" name="フローチャート : 判断 242"/>
        <xdr:cNvSpPr/>
      </xdr:nvSpPr>
      <xdr:spPr>
        <a:xfrm>
          <a:off x="1079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141860</xdr:rowOff>
    </xdr:from>
    <xdr:ext cx="534377" cy="259045"/>
    <xdr:sp macro="" textlink="">
      <xdr:nvSpPr>
        <xdr:cNvPr id="244" name="テキスト ボックス 243"/>
        <xdr:cNvSpPr txBox="1"/>
      </xdr:nvSpPr>
      <xdr:spPr>
        <a:xfrm>
          <a:off x="863111" y="1625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66384</xdr:rowOff>
    </xdr:from>
    <xdr:to>
      <xdr:col>6</xdr:col>
      <xdr:colOff>561975</xdr:colOff>
      <xdr:row>95</xdr:row>
      <xdr:rowOff>167984</xdr:rowOff>
    </xdr:to>
    <xdr:sp macro="" textlink="">
      <xdr:nvSpPr>
        <xdr:cNvPr id="250" name="円/楕円 249"/>
        <xdr:cNvSpPr/>
      </xdr:nvSpPr>
      <xdr:spPr>
        <a:xfrm>
          <a:off x="4584700" y="1635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44811</xdr:rowOff>
    </xdr:from>
    <xdr:ext cx="534377" cy="259045"/>
    <xdr:sp macro="" textlink="">
      <xdr:nvSpPr>
        <xdr:cNvPr id="251" name="扶助費該当値テキスト"/>
        <xdr:cNvSpPr txBox="1"/>
      </xdr:nvSpPr>
      <xdr:spPr>
        <a:xfrm>
          <a:off x="4686300" y="1633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60,879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157071</xdr:rowOff>
    </xdr:from>
    <xdr:to>
      <xdr:col>5</xdr:col>
      <xdr:colOff>409575</xdr:colOff>
      <xdr:row>96</xdr:row>
      <xdr:rowOff>87221</xdr:rowOff>
    </xdr:to>
    <xdr:sp macro="" textlink="">
      <xdr:nvSpPr>
        <xdr:cNvPr id="252" name="円/楕円 251"/>
        <xdr:cNvSpPr/>
      </xdr:nvSpPr>
      <xdr:spPr>
        <a:xfrm>
          <a:off x="3746500" y="1644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78348</xdr:rowOff>
    </xdr:from>
    <xdr:ext cx="534377" cy="259045"/>
    <xdr:sp macro="" textlink="">
      <xdr:nvSpPr>
        <xdr:cNvPr id="253" name="テキスト ボックス 252"/>
        <xdr:cNvSpPr txBox="1"/>
      </xdr:nvSpPr>
      <xdr:spPr>
        <a:xfrm>
          <a:off x="3530111" y="1653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55,325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144123</xdr:rowOff>
    </xdr:from>
    <xdr:to>
      <xdr:col>4</xdr:col>
      <xdr:colOff>206375</xdr:colOff>
      <xdr:row>96</xdr:row>
      <xdr:rowOff>74273</xdr:rowOff>
    </xdr:to>
    <xdr:sp macro="" textlink="">
      <xdr:nvSpPr>
        <xdr:cNvPr id="254" name="円/楕円 253"/>
        <xdr:cNvSpPr/>
      </xdr:nvSpPr>
      <xdr:spPr>
        <a:xfrm>
          <a:off x="2857500" y="164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65400</xdr:rowOff>
    </xdr:from>
    <xdr:ext cx="534377" cy="259045"/>
    <xdr:sp macro="" textlink="">
      <xdr:nvSpPr>
        <xdr:cNvPr id="255" name="テキスト ボックス 254"/>
        <xdr:cNvSpPr txBox="1"/>
      </xdr:nvSpPr>
      <xdr:spPr>
        <a:xfrm>
          <a:off x="2641111" y="1652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56,118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27586</xdr:rowOff>
    </xdr:from>
    <xdr:to>
      <xdr:col>3</xdr:col>
      <xdr:colOff>3175</xdr:colOff>
      <xdr:row>96</xdr:row>
      <xdr:rowOff>129186</xdr:rowOff>
    </xdr:to>
    <xdr:sp macro="" textlink="">
      <xdr:nvSpPr>
        <xdr:cNvPr id="256" name="円/楕円 255"/>
        <xdr:cNvSpPr/>
      </xdr:nvSpPr>
      <xdr:spPr>
        <a:xfrm>
          <a:off x="1968500" y="1648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120313</xdr:rowOff>
    </xdr:from>
    <xdr:ext cx="534377" cy="259045"/>
    <xdr:sp macro="" textlink="">
      <xdr:nvSpPr>
        <xdr:cNvPr id="257" name="テキスト ボックス 256"/>
        <xdr:cNvSpPr txBox="1"/>
      </xdr:nvSpPr>
      <xdr:spPr>
        <a:xfrm>
          <a:off x="1752111" y="165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52,755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43163</xdr:rowOff>
    </xdr:from>
    <xdr:to>
      <xdr:col>1</xdr:col>
      <xdr:colOff>485775</xdr:colOff>
      <xdr:row>96</xdr:row>
      <xdr:rowOff>144763</xdr:rowOff>
    </xdr:to>
    <xdr:sp macro="" textlink="">
      <xdr:nvSpPr>
        <xdr:cNvPr id="258" name="円/楕円 257"/>
        <xdr:cNvSpPr/>
      </xdr:nvSpPr>
      <xdr:spPr>
        <a:xfrm>
          <a:off x="1079500" y="1650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135890</xdr:rowOff>
    </xdr:from>
    <xdr:ext cx="534377" cy="259045"/>
    <xdr:sp macro="" textlink="">
      <xdr:nvSpPr>
        <xdr:cNvPr id="259" name="テキスト ボックス 258"/>
        <xdr:cNvSpPr txBox="1"/>
      </xdr:nvSpPr>
      <xdr:spPr>
        <a:xfrm>
          <a:off x="863111" y="1659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xdr:cNvCxnSpPr/>
      </xdr:nvCxnSpPr>
      <xdr:spPr>
        <a:xfrm flipV="1">
          <a:off x="10475595" y="5295323"/>
          <a:ext cx="1270" cy="128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xdr:cNvSpPr txBox="1"/>
      </xdr:nvSpPr>
      <xdr:spPr>
        <a:xfrm>
          <a:off x="10528300" y="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xdr:cNvCxnSpPr/>
      </xdr:nvCxnSpPr>
      <xdr:spPr>
        <a:xfrm>
          <a:off x="10388600" y="65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xdr:cNvSpPr txBox="1"/>
      </xdr:nvSpPr>
      <xdr:spPr>
        <a:xfrm>
          <a:off x="10528300" y="50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xdr:cNvCxnSpPr/>
      </xdr:nvCxnSpPr>
      <xdr:spPr>
        <a:xfrm>
          <a:off x="10388600" y="529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165427</xdr:rowOff>
    </xdr:from>
    <xdr:to>
      <xdr:col>15</xdr:col>
      <xdr:colOff>180975</xdr:colOff>
      <xdr:row>33</xdr:row>
      <xdr:rowOff>63263</xdr:rowOff>
    </xdr:to>
    <xdr:cxnSp macro="">
      <xdr:nvCxnSpPr>
        <xdr:cNvPr id="290" name="直線コネクタ 289"/>
        <xdr:cNvCxnSpPr/>
      </xdr:nvCxnSpPr>
      <xdr:spPr>
        <a:xfrm>
          <a:off x="9639300" y="5651827"/>
          <a:ext cx="838200" cy="6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28119</xdr:rowOff>
    </xdr:from>
    <xdr:ext cx="534377" cy="259045"/>
    <xdr:sp macro="" textlink="">
      <xdr:nvSpPr>
        <xdr:cNvPr id="291" name="補助費等平均値テキスト"/>
        <xdr:cNvSpPr txBox="1"/>
      </xdr:nvSpPr>
      <xdr:spPr>
        <a:xfrm>
          <a:off x="10528300" y="6200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xdr:cNvSpPr/>
      </xdr:nvSpPr>
      <xdr:spPr>
        <a:xfrm>
          <a:off x="104267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165427</xdr:rowOff>
    </xdr:from>
    <xdr:to>
      <xdr:col>14</xdr:col>
      <xdr:colOff>28575</xdr:colOff>
      <xdr:row>33</xdr:row>
      <xdr:rowOff>116820</xdr:rowOff>
    </xdr:to>
    <xdr:cxnSp macro="">
      <xdr:nvCxnSpPr>
        <xdr:cNvPr id="293" name="直線コネクタ 292"/>
        <xdr:cNvCxnSpPr/>
      </xdr:nvCxnSpPr>
      <xdr:spPr>
        <a:xfrm flipV="1">
          <a:off x="8750300" y="5651827"/>
          <a:ext cx="889000" cy="12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54140</xdr:rowOff>
    </xdr:from>
    <xdr:to>
      <xdr:col>14</xdr:col>
      <xdr:colOff>79375</xdr:colOff>
      <xdr:row>36</xdr:row>
      <xdr:rowOff>155740</xdr:rowOff>
    </xdr:to>
    <xdr:sp macro="" textlink="">
      <xdr:nvSpPr>
        <xdr:cNvPr id="294" name="フローチャート : 判断 293"/>
        <xdr:cNvSpPr/>
      </xdr:nvSpPr>
      <xdr:spPr>
        <a:xfrm>
          <a:off x="9588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146867</xdr:rowOff>
    </xdr:from>
    <xdr:ext cx="534377" cy="259045"/>
    <xdr:sp macro="" textlink="">
      <xdr:nvSpPr>
        <xdr:cNvPr id="295" name="テキスト ボックス 294"/>
        <xdr:cNvSpPr txBox="1"/>
      </xdr:nvSpPr>
      <xdr:spPr>
        <a:xfrm>
          <a:off x="9372111" y="63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84993</xdr:rowOff>
    </xdr:from>
    <xdr:to>
      <xdr:col>12</xdr:col>
      <xdr:colOff>511175</xdr:colOff>
      <xdr:row>33</xdr:row>
      <xdr:rowOff>116820</xdr:rowOff>
    </xdr:to>
    <xdr:cxnSp macro="">
      <xdr:nvCxnSpPr>
        <xdr:cNvPr id="296" name="直線コネクタ 295"/>
        <xdr:cNvCxnSpPr/>
      </xdr:nvCxnSpPr>
      <xdr:spPr>
        <a:xfrm>
          <a:off x="7861300" y="5742843"/>
          <a:ext cx="889000" cy="3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98044</xdr:rowOff>
    </xdr:from>
    <xdr:to>
      <xdr:col>12</xdr:col>
      <xdr:colOff>561975</xdr:colOff>
      <xdr:row>37</xdr:row>
      <xdr:rowOff>28194</xdr:rowOff>
    </xdr:to>
    <xdr:sp macro="" textlink="">
      <xdr:nvSpPr>
        <xdr:cNvPr id="297" name="フローチャート : 判断 296"/>
        <xdr:cNvSpPr/>
      </xdr:nvSpPr>
      <xdr:spPr>
        <a:xfrm>
          <a:off x="8699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19321</xdr:rowOff>
    </xdr:from>
    <xdr:ext cx="534377" cy="259045"/>
    <xdr:sp macro="" textlink="">
      <xdr:nvSpPr>
        <xdr:cNvPr id="298" name="テキスト ボックス 297"/>
        <xdr:cNvSpPr txBox="1"/>
      </xdr:nvSpPr>
      <xdr:spPr>
        <a:xfrm>
          <a:off x="8483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84993</xdr:rowOff>
    </xdr:from>
    <xdr:to>
      <xdr:col>11</xdr:col>
      <xdr:colOff>307975</xdr:colOff>
      <xdr:row>33</xdr:row>
      <xdr:rowOff>127042</xdr:rowOff>
    </xdr:to>
    <xdr:cxnSp macro="">
      <xdr:nvCxnSpPr>
        <xdr:cNvPr id="299" name="直線コネクタ 298"/>
        <xdr:cNvCxnSpPr/>
      </xdr:nvCxnSpPr>
      <xdr:spPr>
        <a:xfrm flipV="1">
          <a:off x="6972300" y="5742843"/>
          <a:ext cx="889000" cy="4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110388</xdr:rowOff>
    </xdr:from>
    <xdr:to>
      <xdr:col>11</xdr:col>
      <xdr:colOff>358775</xdr:colOff>
      <xdr:row>37</xdr:row>
      <xdr:rowOff>40538</xdr:rowOff>
    </xdr:to>
    <xdr:sp macro="" textlink="">
      <xdr:nvSpPr>
        <xdr:cNvPr id="300" name="フローチャート : 判断 299"/>
        <xdr:cNvSpPr/>
      </xdr:nvSpPr>
      <xdr:spPr>
        <a:xfrm>
          <a:off x="7810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31665</xdr:rowOff>
    </xdr:from>
    <xdr:ext cx="534377" cy="259045"/>
    <xdr:sp macro="" textlink="">
      <xdr:nvSpPr>
        <xdr:cNvPr id="301" name="テキスト ボックス 300"/>
        <xdr:cNvSpPr txBox="1"/>
      </xdr:nvSpPr>
      <xdr:spPr>
        <a:xfrm>
          <a:off x="7594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143411</xdr:rowOff>
    </xdr:from>
    <xdr:to>
      <xdr:col>10</xdr:col>
      <xdr:colOff>155575</xdr:colOff>
      <xdr:row>37</xdr:row>
      <xdr:rowOff>73561</xdr:rowOff>
    </xdr:to>
    <xdr:sp macro="" textlink="">
      <xdr:nvSpPr>
        <xdr:cNvPr id="302" name="フローチャート : 判断 301"/>
        <xdr:cNvSpPr/>
      </xdr:nvSpPr>
      <xdr:spPr>
        <a:xfrm>
          <a:off x="6921500" y="631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64688</xdr:rowOff>
    </xdr:from>
    <xdr:ext cx="534377" cy="259045"/>
    <xdr:sp macro="" textlink="">
      <xdr:nvSpPr>
        <xdr:cNvPr id="303" name="テキスト ボックス 302"/>
        <xdr:cNvSpPr txBox="1"/>
      </xdr:nvSpPr>
      <xdr:spPr>
        <a:xfrm>
          <a:off x="6705111" y="640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12463</xdr:rowOff>
    </xdr:from>
    <xdr:to>
      <xdr:col>15</xdr:col>
      <xdr:colOff>231775</xdr:colOff>
      <xdr:row>33</xdr:row>
      <xdr:rowOff>114063</xdr:rowOff>
    </xdr:to>
    <xdr:sp macro="" textlink="">
      <xdr:nvSpPr>
        <xdr:cNvPr id="309" name="円/楕円 308"/>
        <xdr:cNvSpPr/>
      </xdr:nvSpPr>
      <xdr:spPr>
        <a:xfrm>
          <a:off x="10426700" y="56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35340</xdr:rowOff>
    </xdr:from>
    <xdr:ext cx="599010" cy="259045"/>
    <xdr:sp macro="" textlink="">
      <xdr:nvSpPr>
        <xdr:cNvPr id="310" name="補助費等該当値テキスト"/>
        <xdr:cNvSpPr txBox="1"/>
      </xdr:nvSpPr>
      <xdr:spPr>
        <a:xfrm>
          <a:off x="10528300" y="552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162,953</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114627</xdr:rowOff>
    </xdr:from>
    <xdr:to>
      <xdr:col>14</xdr:col>
      <xdr:colOff>79375</xdr:colOff>
      <xdr:row>33</xdr:row>
      <xdr:rowOff>44777</xdr:rowOff>
    </xdr:to>
    <xdr:sp macro="" textlink="">
      <xdr:nvSpPr>
        <xdr:cNvPr id="311" name="円/楕円 310"/>
        <xdr:cNvSpPr/>
      </xdr:nvSpPr>
      <xdr:spPr>
        <a:xfrm>
          <a:off x="9588500" y="560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31</xdr:row>
      <xdr:rowOff>61304</xdr:rowOff>
    </xdr:from>
    <xdr:ext cx="599010" cy="259045"/>
    <xdr:sp macro="" textlink="">
      <xdr:nvSpPr>
        <xdr:cNvPr id="312" name="テキスト ボックス 311"/>
        <xdr:cNvSpPr txBox="1"/>
      </xdr:nvSpPr>
      <xdr:spPr>
        <a:xfrm>
          <a:off x="9339794" y="537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173,561</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66020</xdr:rowOff>
    </xdr:from>
    <xdr:to>
      <xdr:col>12</xdr:col>
      <xdr:colOff>561975</xdr:colOff>
      <xdr:row>33</xdr:row>
      <xdr:rowOff>167620</xdr:rowOff>
    </xdr:to>
    <xdr:sp macro="" textlink="">
      <xdr:nvSpPr>
        <xdr:cNvPr id="313" name="円/楕円 312"/>
        <xdr:cNvSpPr/>
      </xdr:nvSpPr>
      <xdr:spPr>
        <a:xfrm>
          <a:off x="8699500" y="572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32</xdr:row>
      <xdr:rowOff>12697</xdr:rowOff>
    </xdr:from>
    <xdr:ext cx="599010" cy="259045"/>
    <xdr:sp macro="" textlink="">
      <xdr:nvSpPr>
        <xdr:cNvPr id="314" name="テキスト ボックス 313"/>
        <xdr:cNvSpPr txBox="1"/>
      </xdr:nvSpPr>
      <xdr:spPr>
        <a:xfrm>
          <a:off x="8450794" y="549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154,753</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34193</xdr:rowOff>
    </xdr:from>
    <xdr:to>
      <xdr:col>11</xdr:col>
      <xdr:colOff>358775</xdr:colOff>
      <xdr:row>33</xdr:row>
      <xdr:rowOff>135793</xdr:rowOff>
    </xdr:to>
    <xdr:sp macro="" textlink="">
      <xdr:nvSpPr>
        <xdr:cNvPr id="315" name="円/楕円 314"/>
        <xdr:cNvSpPr/>
      </xdr:nvSpPr>
      <xdr:spPr>
        <a:xfrm>
          <a:off x="7810500" y="56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31</xdr:row>
      <xdr:rowOff>152320</xdr:rowOff>
    </xdr:from>
    <xdr:ext cx="599010" cy="259045"/>
    <xdr:sp macro="" textlink="">
      <xdr:nvSpPr>
        <xdr:cNvPr id="316" name="テキスト ボックス 315"/>
        <xdr:cNvSpPr txBox="1"/>
      </xdr:nvSpPr>
      <xdr:spPr>
        <a:xfrm>
          <a:off x="7561794" y="546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159,626</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76242</xdr:rowOff>
    </xdr:from>
    <xdr:to>
      <xdr:col>10</xdr:col>
      <xdr:colOff>155575</xdr:colOff>
      <xdr:row>34</xdr:row>
      <xdr:rowOff>6392</xdr:rowOff>
    </xdr:to>
    <xdr:sp macro="" textlink="">
      <xdr:nvSpPr>
        <xdr:cNvPr id="317" name="円/楕円 316"/>
        <xdr:cNvSpPr/>
      </xdr:nvSpPr>
      <xdr:spPr>
        <a:xfrm>
          <a:off x="6921500" y="573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32</xdr:row>
      <xdr:rowOff>22919</xdr:rowOff>
    </xdr:from>
    <xdr:ext cx="599010" cy="259045"/>
    <xdr:sp macro="" textlink="">
      <xdr:nvSpPr>
        <xdr:cNvPr id="318" name="テキスト ボックス 317"/>
        <xdr:cNvSpPr txBox="1"/>
      </xdr:nvSpPr>
      <xdr:spPr>
        <a:xfrm>
          <a:off x="6672794" y="5509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153,188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4098</xdr:rowOff>
    </xdr:from>
    <xdr:to>
      <xdr:col>15</xdr:col>
      <xdr:colOff>180975</xdr:colOff>
      <xdr:row>58</xdr:row>
      <xdr:rowOff>32876</xdr:rowOff>
    </xdr:to>
    <xdr:cxnSp macro="">
      <xdr:nvCxnSpPr>
        <xdr:cNvPr id="347" name="直線コネクタ 346"/>
        <xdr:cNvCxnSpPr/>
      </xdr:nvCxnSpPr>
      <xdr:spPr>
        <a:xfrm flipV="1">
          <a:off x="9639300" y="9948198"/>
          <a:ext cx="8382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163594</xdr:rowOff>
    </xdr:from>
    <xdr:ext cx="534377" cy="259045"/>
    <xdr:sp macro="" textlink="">
      <xdr:nvSpPr>
        <xdr:cNvPr id="348" name="普通建設事業費平均値テキスト"/>
        <xdr:cNvSpPr txBox="1"/>
      </xdr:nvSpPr>
      <xdr:spPr>
        <a:xfrm>
          <a:off x="10528300" y="9936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32876</xdr:rowOff>
    </xdr:from>
    <xdr:to>
      <xdr:col>14</xdr:col>
      <xdr:colOff>28575</xdr:colOff>
      <xdr:row>58</xdr:row>
      <xdr:rowOff>39278</xdr:rowOff>
    </xdr:to>
    <xdr:cxnSp macro="">
      <xdr:nvCxnSpPr>
        <xdr:cNvPr id="350" name="直線コネクタ 349"/>
        <xdr:cNvCxnSpPr/>
      </xdr:nvCxnSpPr>
      <xdr:spPr>
        <a:xfrm flipV="1">
          <a:off x="8750300" y="9976976"/>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20373</xdr:rowOff>
    </xdr:from>
    <xdr:to>
      <xdr:col>14</xdr:col>
      <xdr:colOff>79375</xdr:colOff>
      <xdr:row>58</xdr:row>
      <xdr:rowOff>121973</xdr:rowOff>
    </xdr:to>
    <xdr:sp macro="" textlink="">
      <xdr:nvSpPr>
        <xdr:cNvPr id="351" name="フローチャート : 判断 350"/>
        <xdr:cNvSpPr/>
      </xdr:nvSpPr>
      <xdr:spPr>
        <a:xfrm>
          <a:off x="9588500" y="996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113100</xdr:rowOff>
    </xdr:from>
    <xdr:ext cx="534377" cy="259045"/>
    <xdr:sp macro="" textlink="">
      <xdr:nvSpPr>
        <xdr:cNvPr id="352" name="テキスト ボックス 351"/>
        <xdr:cNvSpPr txBox="1"/>
      </xdr:nvSpPr>
      <xdr:spPr>
        <a:xfrm>
          <a:off x="9372111" y="100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39278</xdr:rowOff>
    </xdr:from>
    <xdr:to>
      <xdr:col>12</xdr:col>
      <xdr:colOff>511175</xdr:colOff>
      <xdr:row>58</xdr:row>
      <xdr:rowOff>132076</xdr:rowOff>
    </xdr:to>
    <xdr:cxnSp macro="">
      <xdr:nvCxnSpPr>
        <xdr:cNvPr id="353" name="直線コネクタ 352"/>
        <xdr:cNvCxnSpPr/>
      </xdr:nvCxnSpPr>
      <xdr:spPr>
        <a:xfrm flipV="1">
          <a:off x="7861300" y="9983378"/>
          <a:ext cx="889000" cy="9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161600</xdr:rowOff>
    </xdr:from>
    <xdr:to>
      <xdr:col>12</xdr:col>
      <xdr:colOff>561975</xdr:colOff>
      <xdr:row>58</xdr:row>
      <xdr:rowOff>91750</xdr:rowOff>
    </xdr:to>
    <xdr:sp macro="" textlink="">
      <xdr:nvSpPr>
        <xdr:cNvPr id="354" name="フローチャート : 判断 353"/>
        <xdr:cNvSpPr/>
      </xdr:nvSpPr>
      <xdr:spPr>
        <a:xfrm>
          <a:off x="8699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82877</xdr:rowOff>
    </xdr:from>
    <xdr:ext cx="534377" cy="259045"/>
    <xdr:sp macro="" textlink="">
      <xdr:nvSpPr>
        <xdr:cNvPr id="355" name="テキスト ボックス 354"/>
        <xdr:cNvSpPr txBox="1"/>
      </xdr:nvSpPr>
      <xdr:spPr>
        <a:xfrm>
          <a:off x="8483111" y="1002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103081</xdr:rowOff>
    </xdr:from>
    <xdr:to>
      <xdr:col>11</xdr:col>
      <xdr:colOff>307975</xdr:colOff>
      <xdr:row>58</xdr:row>
      <xdr:rowOff>132076</xdr:rowOff>
    </xdr:to>
    <xdr:cxnSp macro="">
      <xdr:nvCxnSpPr>
        <xdr:cNvPr id="356" name="直線コネクタ 355"/>
        <xdr:cNvCxnSpPr/>
      </xdr:nvCxnSpPr>
      <xdr:spPr>
        <a:xfrm>
          <a:off x="6972300" y="9875731"/>
          <a:ext cx="889000" cy="2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7465</xdr:rowOff>
    </xdr:from>
    <xdr:to>
      <xdr:col>11</xdr:col>
      <xdr:colOff>358775</xdr:colOff>
      <xdr:row>58</xdr:row>
      <xdr:rowOff>109065</xdr:rowOff>
    </xdr:to>
    <xdr:sp macro="" textlink="">
      <xdr:nvSpPr>
        <xdr:cNvPr id="357" name="フローチャート : 判断 356"/>
        <xdr:cNvSpPr/>
      </xdr:nvSpPr>
      <xdr:spPr>
        <a:xfrm>
          <a:off x="7810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125592</xdr:rowOff>
    </xdr:from>
    <xdr:ext cx="534377" cy="259045"/>
    <xdr:sp macro="" textlink="">
      <xdr:nvSpPr>
        <xdr:cNvPr id="358" name="テキスト ボックス 357"/>
        <xdr:cNvSpPr txBox="1"/>
      </xdr:nvSpPr>
      <xdr:spPr>
        <a:xfrm>
          <a:off x="7594111" y="972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38425</xdr:rowOff>
    </xdr:from>
    <xdr:to>
      <xdr:col>10</xdr:col>
      <xdr:colOff>155575</xdr:colOff>
      <xdr:row>58</xdr:row>
      <xdr:rowOff>140025</xdr:rowOff>
    </xdr:to>
    <xdr:sp macro="" textlink="">
      <xdr:nvSpPr>
        <xdr:cNvPr id="359" name="フローチャート : 判断 358"/>
        <xdr:cNvSpPr/>
      </xdr:nvSpPr>
      <xdr:spPr>
        <a:xfrm>
          <a:off x="6921500" y="99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131152</xdr:rowOff>
    </xdr:from>
    <xdr:ext cx="534377" cy="259045"/>
    <xdr:sp macro="" textlink="">
      <xdr:nvSpPr>
        <xdr:cNvPr id="360" name="テキスト ボックス 359"/>
        <xdr:cNvSpPr txBox="1"/>
      </xdr:nvSpPr>
      <xdr:spPr>
        <a:xfrm>
          <a:off x="6705111" y="100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124748</xdr:rowOff>
    </xdr:from>
    <xdr:to>
      <xdr:col>15</xdr:col>
      <xdr:colOff>231775</xdr:colOff>
      <xdr:row>58</xdr:row>
      <xdr:rowOff>54898</xdr:rowOff>
    </xdr:to>
    <xdr:sp macro="" textlink="">
      <xdr:nvSpPr>
        <xdr:cNvPr id="366" name="円/楕円 365"/>
        <xdr:cNvSpPr/>
      </xdr:nvSpPr>
      <xdr:spPr>
        <a:xfrm>
          <a:off x="10426700" y="98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147625</xdr:rowOff>
    </xdr:from>
    <xdr:ext cx="599010" cy="259045"/>
    <xdr:sp macro="" textlink="">
      <xdr:nvSpPr>
        <xdr:cNvPr id="367" name="普通建設事業費該当値テキスト"/>
        <xdr:cNvSpPr txBox="1"/>
      </xdr:nvSpPr>
      <xdr:spPr>
        <a:xfrm>
          <a:off x="10528300" y="974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111,182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153526</xdr:rowOff>
    </xdr:from>
    <xdr:to>
      <xdr:col>14</xdr:col>
      <xdr:colOff>79375</xdr:colOff>
      <xdr:row>58</xdr:row>
      <xdr:rowOff>83676</xdr:rowOff>
    </xdr:to>
    <xdr:sp macro="" textlink="">
      <xdr:nvSpPr>
        <xdr:cNvPr id="368" name="円/楕円 367"/>
        <xdr:cNvSpPr/>
      </xdr:nvSpPr>
      <xdr:spPr>
        <a:xfrm>
          <a:off x="9588500" y="99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100203</xdr:rowOff>
    </xdr:from>
    <xdr:ext cx="534377" cy="259045"/>
    <xdr:sp macro="" textlink="">
      <xdr:nvSpPr>
        <xdr:cNvPr id="369" name="テキスト ボックス 368"/>
        <xdr:cNvSpPr txBox="1"/>
      </xdr:nvSpPr>
      <xdr:spPr>
        <a:xfrm>
          <a:off x="9372111" y="970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96,076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159928</xdr:rowOff>
    </xdr:from>
    <xdr:to>
      <xdr:col>12</xdr:col>
      <xdr:colOff>561975</xdr:colOff>
      <xdr:row>58</xdr:row>
      <xdr:rowOff>90078</xdr:rowOff>
    </xdr:to>
    <xdr:sp macro="" textlink="">
      <xdr:nvSpPr>
        <xdr:cNvPr id="370" name="円/楕円 369"/>
        <xdr:cNvSpPr/>
      </xdr:nvSpPr>
      <xdr:spPr>
        <a:xfrm>
          <a:off x="8699500" y="993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106605</xdr:rowOff>
    </xdr:from>
    <xdr:ext cx="534377" cy="259045"/>
    <xdr:sp macro="" textlink="">
      <xdr:nvSpPr>
        <xdr:cNvPr id="371" name="テキスト ボックス 370"/>
        <xdr:cNvSpPr txBox="1"/>
      </xdr:nvSpPr>
      <xdr:spPr>
        <a:xfrm>
          <a:off x="8483111" y="970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92,715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81276</xdr:rowOff>
    </xdr:from>
    <xdr:to>
      <xdr:col>11</xdr:col>
      <xdr:colOff>358775</xdr:colOff>
      <xdr:row>59</xdr:row>
      <xdr:rowOff>11426</xdr:rowOff>
    </xdr:to>
    <xdr:sp macro="" textlink="">
      <xdr:nvSpPr>
        <xdr:cNvPr id="372" name="円/楕円 371"/>
        <xdr:cNvSpPr/>
      </xdr:nvSpPr>
      <xdr:spPr>
        <a:xfrm>
          <a:off x="7810500" y="1002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2553</xdr:rowOff>
    </xdr:from>
    <xdr:ext cx="534377" cy="259045"/>
    <xdr:sp macro="" textlink="">
      <xdr:nvSpPr>
        <xdr:cNvPr id="373" name="テキスト ボックス 372"/>
        <xdr:cNvSpPr txBox="1"/>
      </xdr:nvSpPr>
      <xdr:spPr>
        <a:xfrm>
          <a:off x="7594111" y="1011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44,002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52281</xdr:rowOff>
    </xdr:from>
    <xdr:to>
      <xdr:col>10</xdr:col>
      <xdr:colOff>155575</xdr:colOff>
      <xdr:row>57</xdr:row>
      <xdr:rowOff>153881</xdr:rowOff>
    </xdr:to>
    <xdr:sp macro="" textlink="">
      <xdr:nvSpPr>
        <xdr:cNvPr id="374" name="円/楕円 373"/>
        <xdr:cNvSpPr/>
      </xdr:nvSpPr>
      <xdr:spPr>
        <a:xfrm>
          <a:off x="6921500" y="982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170408</xdr:rowOff>
    </xdr:from>
    <xdr:ext cx="599010" cy="259045"/>
    <xdr:sp macro="" textlink="">
      <xdr:nvSpPr>
        <xdr:cNvPr id="375" name="テキスト ボックス 374"/>
        <xdr:cNvSpPr txBox="1"/>
      </xdr:nvSpPr>
      <xdr:spPr>
        <a:xfrm>
          <a:off x="6672794" y="960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149,223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29332</xdr:rowOff>
    </xdr:from>
    <xdr:to>
      <xdr:col>15</xdr:col>
      <xdr:colOff>180975</xdr:colOff>
      <xdr:row>75</xdr:row>
      <xdr:rowOff>53249</xdr:rowOff>
    </xdr:to>
    <xdr:cxnSp macro="">
      <xdr:nvCxnSpPr>
        <xdr:cNvPr id="400" name="直線コネクタ 399"/>
        <xdr:cNvCxnSpPr/>
      </xdr:nvCxnSpPr>
      <xdr:spPr>
        <a:xfrm>
          <a:off x="9639300" y="12888082"/>
          <a:ext cx="838200" cy="2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165688</xdr:rowOff>
    </xdr:from>
    <xdr:ext cx="534377" cy="259045"/>
    <xdr:sp macro="" textlink="">
      <xdr:nvSpPr>
        <xdr:cNvPr id="401" name="普通建設事業費 （ うち新規整備　）平均値テキスト"/>
        <xdr:cNvSpPr txBox="1"/>
      </xdr:nvSpPr>
      <xdr:spPr>
        <a:xfrm>
          <a:off x="10528300" y="13195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29332</xdr:rowOff>
    </xdr:from>
    <xdr:to>
      <xdr:col>14</xdr:col>
      <xdr:colOff>28575</xdr:colOff>
      <xdr:row>76</xdr:row>
      <xdr:rowOff>115274</xdr:rowOff>
    </xdr:to>
    <xdr:cxnSp macro="">
      <xdr:nvCxnSpPr>
        <xdr:cNvPr id="403" name="直線コネクタ 402"/>
        <xdr:cNvCxnSpPr/>
      </xdr:nvCxnSpPr>
      <xdr:spPr>
        <a:xfrm flipV="1">
          <a:off x="8750300" y="12888082"/>
          <a:ext cx="889000" cy="25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154628</xdr:rowOff>
    </xdr:from>
    <xdr:to>
      <xdr:col>14</xdr:col>
      <xdr:colOff>79375</xdr:colOff>
      <xdr:row>77</xdr:row>
      <xdr:rowOff>84778</xdr:rowOff>
    </xdr:to>
    <xdr:sp macro="" textlink="">
      <xdr:nvSpPr>
        <xdr:cNvPr id="404" name="フローチャート : 判断 403"/>
        <xdr:cNvSpPr/>
      </xdr:nvSpPr>
      <xdr:spPr>
        <a:xfrm>
          <a:off x="9588500" y="1318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75905</xdr:rowOff>
    </xdr:from>
    <xdr:ext cx="534377" cy="259045"/>
    <xdr:sp macro="" textlink="">
      <xdr:nvSpPr>
        <xdr:cNvPr id="405" name="テキスト ボックス 404"/>
        <xdr:cNvSpPr txBox="1"/>
      </xdr:nvSpPr>
      <xdr:spPr>
        <a:xfrm>
          <a:off x="9372111" y="1327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98969</xdr:rowOff>
    </xdr:from>
    <xdr:to>
      <xdr:col>12</xdr:col>
      <xdr:colOff>561975</xdr:colOff>
      <xdr:row>77</xdr:row>
      <xdr:rowOff>29119</xdr:rowOff>
    </xdr:to>
    <xdr:sp macro="" textlink="">
      <xdr:nvSpPr>
        <xdr:cNvPr id="406" name="フローチャート : 判断 405"/>
        <xdr:cNvSpPr/>
      </xdr:nvSpPr>
      <xdr:spPr>
        <a:xfrm>
          <a:off x="8699500" y="1312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20246</xdr:rowOff>
    </xdr:from>
    <xdr:ext cx="534377" cy="259045"/>
    <xdr:sp macro="" textlink="">
      <xdr:nvSpPr>
        <xdr:cNvPr id="407" name="テキスト ボックス 406"/>
        <xdr:cNvSpPr txBox="1"/>
      </xdr:nvSpPr>
      <xdr:spPr>
        <a:xfrm>
          <a:off x="8483111" y="1322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2449</xdr:rowOff>
    </xdr:from>
    <xdr:to>
      <xdr:col>15</xdr:col>
      <xdr:colOff>231775</xdr:colOff>
      <xdr:row>75</xdr:row>
      <xdr:rowOff>104049</xdr:rowOff>
    </xdr:to>
    <xdr:sp macro="" textlink="">
      <xdr:nvSpPr>
        <xdr:cNvPr id="413" name="円/楕円 412"/>
        <xdr:cNvSpPr/>
      </xdr:nvSpPr>
      <xdr:spPr>
        <a:xfrm>
          <a:off x="10426700" y="1286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25326</xdr:rowOff>
    </xdr:from>
    <xdr:ext cx="534377" cy="259045"/>
    <xdr:sp macro="" textlink="">
      <xdr:nvSpPr>
        <xdr:cNvPr id="414" name="普通建設事業費 （ うち新規整備　）該当値テキスト"/>
        <xdr:cNvSpPr txBox="1"/>
      </xdr:nvSpPr>
      <xdr:spPr>
        <a:xfrm>
          <a:off x="10528300" y="1271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85,127</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149982</xdr:rowOff>
    </xdr:from>
    <xdr:to>
      <xdr:col>14</xdr:col>
      <xdr:colOff>79375</xdr:colOff>
      <xdr:row>75</xdr:row>
      <xdr:rowOff>80132</xdr:rowOff>
    </xdr:to>
    <xdr:sp macro="" textlink="">
      <xdr:nvSpPr>
        <xdr:cNvPr id="415" name="円/楕円 414"/>
        <xdr:cNvSpPr/>
      </xdr:nvSpPr>
      <xdr:spPr>
        <a:xfrm>
          <a:off x="9588500" y="1283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96659</xdr:rowOff>
    </xdr:from>
    <xdr:ext cx="534377" cy="259045"/>
    <xdr:sp macro="" textlink="">
      <xdr:nvSpPr>
        <xdr:cNvPr id="416" name="テキスト ボックス 415"/>
        <xdr:cNvSpPr txBox="1"/>
      </xdr:nvSpPr>
      <xdr:spPr>
        <a:xfrm>
          <a:off x="9372111" y="1261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89,312</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64474</xdr:rowOff>
    </xdr:from>
    <xdr:to>
      <xdr:col>12</xdr:col>
      <xdr:colOff>561975</xdr:colOff>
      <xdr:row>76</xdr:row>
      <xdr:rowOff>166074</xdr:rowOff>
    </xdr:to>
    <xdr:sp macro="" textlink="">
      <xdr:nvSpPr>
        <xdr:cNvPr id="417" name="円/楕円 416"/>
        <xdr:cNvSpPr/>
      </xdr:nvSpPr>
      <xdr:spPr>
        <a:xfrm>
          <a:off x="8699500" y="1309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11151</xdr:rowOff>
    </xdr:from>
    <xdr:ext cx="534377" cy="259045"/>
    <xdr:sp macro="" textlink="">
      <xdr:nvSpPr>
        <xdr:cNvPr id="418" name="テキスト ボックス 417"/>
        <xdr:cNvSpPr txBox="1"/>
      </xdr:nvSpPr>
      <xdr:spPr>
        <a:xfrm>
          <a:off x="8483111" y="128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105088</xdr:rowOff>
    </xdr:from>
    <xdr:to>
      <xdr:col>15</xdr:col>
      <xdr:colOff>180975</xdr:colOff>
      <xdr:row>98</xdr:row>
      <xdr:rowOff>139350</xdr:rowOff>
    </xdr:to>
    <xdr:cxnSp macro="">
      <xdr:nvCxnSpPr>
        <xdr:cNvPr id="445" name="直線コネクタ 444"/>
        <xdr:cNvCxnSpPr/>
      </xdr:nvCxnSpPr>
      <xdr:spPr>
        <a:xfrm flipV="1">
          <a:off x="9639300" y="16907188"/>
          <a:ext cx="838200" cy="3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8521</xdr:rowOff>
    </xdr:from>
    <xdr:ext cx="534377" cy="259045"/>
    <xdr:sp macro="" textlink="">
      <xdr:nvSpPr>
        <xdr:cNvPr id="446" name="普通建設事業費 （ うち更新整備　）平均値テキスト"/>
        <xdr:cNvSpPr txBox="1"/>
      </xdr:nvSpPr>
      <xdr:spPr>
        <a:xfrm>
          <a:off x="10528300" y="166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49826</xdr:rowOff>
    </xdr:from>
    <xdr:to>
      <xdr:col>14</xdr:col>
      <xdr:colOff>28575</xdr:colOff>
      <xdr:row>98</xdr:row>
      <xdr:rowOff>139350</xdr:rowOff>
    </xdr:to>
    <xdr:cxnSp macro="">
      <xdr:nvCxnSpPr>
        <xdr:cNvPr id="448" name="直線コネクタ 447"/>
        <xdr:cNvCxnSpPr/>
      </xdr:nvCxnSpPr>
      <xdr:spPr>
        <a:xfrm>
          <a:off x="8750300" y="16851926"/>
          <a:ext cx="889000" cy="8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6635</xdr:rowOff>
    </xdr:from>
    <xdr:to>
      <xdr:col>14</xdr:col>
      <xdr:colOff>79375</xdr:colOff>
      <xdr:row>98</xdr:row>
      <xdr:rowOff>108235</xdr:rowOff>
    </xdr:to>
    <xdr:sp macro="" textlink="">
      <xdr:nvSpPr>
        <xdr:cNvPr id="449" name="フローチャート : 判断 448"/>
        <xdr:cNvSpPr/>
      </xdr:nvSpPr>
      <xdr:spPr>
        <a:xfrm>
          <a:off x="9588500" y="168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124762</xdr:rowOff>
    </xdr:from>
    <xdr:ext cx="534377" cy="259045"/>
    <xdr:sp macro="" textlink="">
      <xdr:nvSpPr>
        <xdr:cNvPr id="450" name="テキスト ボックス 449"/>
        <xdr:cNvSpPr txBox="1"/>
      </xdr:nvSpPr>
      <xdr:spPr>
        <a:xfrm>
          <a:off x="9372111" y="165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167593</xdr:rowOff>
    </xdr:from>
    <xdr:to>
      <xdr:col>12</xdr:col>
      <xdr:colOff>561975</xdr:colOff>
      <xdr:row>98</xdr:row>
      <xdr:rowOff>97743</xdr:rowOff>
    </xdr:to>
    <xdr:sp macro="" textlink="">
      <xdr:nvSpPr>
        <xdr:cNvPr id="451" name="フローチャート : 判断 450"/>
        <xdr:cNvSpPr/>
      </xdr:nvSpPr>
      <xdr:spPr>
        <a:xfrm>
          <a:off x="8699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114270</xdr:rowOff>
    </xdr:from>
    <xdr:ext cx="534377" cy="259045"/>
    <xdr:sp macro="" textlink="">
      <xdr:nvSpPr>
        <xdr:cNvPr id="452" name="テキスト ボックス 451"/>
        <xdr:cNvSpPr txBox="1"/>
      </xdr:nvSpPr>
      <xdr:spPr>
        <a:xfrm>
          <a:off x="8483111" y="165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54288</xdr:rowOff>
    </xdr:from>
    <xdr:to>
      <xdr:col>15</xdr:col>
      <xdr:colOff>231775</xdr:colOff>
      <xdr:row>98</xdr:row>
      <xdr:rowOff>155888</xdr:rowOff>
    </xdr:to>
    <xdr:sp macro="" textlink="">
      <xdr:nvSpPr>
        <xdr:cNvPr id="458" name="円/楕円 457"/>
        <xdr:cNvSpPr/>
      </xdr:nvSpPr>
      <xdr:spPr>
        <a:xfrm>
          <a:off x="10426700" y="168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140665</xdr:rowOff>
    </xdr:from>
    <xdr:ext cx="534377" cy="259045"/>
    <xdr:sp macro="" textlink="">
      <xdr:nvSpPr>
        <xdr:cNvPr id="459" name="普通建設事業費 （ うち更新整備　）該当値テキスト"/>
        <xdr:cNvSpPr txBox="1"/>
      </xdr:nvSpPr>
      <xdr:spPr>
        <a:xfrm>
          <a:off x="10528300" y="1677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15,141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88550</xdr:rowOff>
    </xdr:from>
    <xdr:to>
      <xdr:col>14</xdr:col>
      <xdr:colOff>79375</xdr:colOff>
      <xdr:row>99</xdr:row>
      <xdr:rowOff>18700</xdr:rowOff>
    </xdr:to>
    <xdr:sp macro="" textlink="">
      <xdr:nvSpPr>
        <xdr:cNvPr id="460" name="円/楕円 459"/>
        <xdr:cNvSpPr/>
      </xdr:nvSpPr>
      <xdr:spPr>
        <a:xfrm>
          <a:off x="9588500" y="1689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99</xdr:row>
      <xdr:rowOff>9827</xdr:rowOff>
    </xdr:from>
    <xdr:ext cx="378565" cy="259045"/>
    <xdr:sp macro="" textlink="">
      <xdr:nvSpPr>
        <xdr:cNvPr id="461" name="テキスト ボックス 460"/>
        <xdr:cNvSpPr txBox="1"/>
      </xdr:nvSpPr>
      <xdr:spPr>
        <a:xfrm>
          <a:off x="9450017" y="1698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170476</xdr:rowOff>
    </xdr:from>
    <xdr:to>
      <xdr:col>12</xdr:col>
      <xdr:colOff>561975</xdr:colOff>
      <xdr:row>98</xdr:row>
      <xdr:rowOff>100626</xdr:rowOff>
    </xdr:to>
    <xdr:sp macro="" textlink="">
      <xdr:nvSpPr>
        <xdr:cNvPr id="462" name="円/楕円 461"/>
        <xdr:cNvSpPr/>
      </xdr:nvSpPr>
      <xdr:spPr>
        <a:xfrm>
          <a:off x="8699500" y="1680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91753</xdr:rowOff>
    </xdr:from>
    <xdr:ext cx="534377" cy="259045"/>
    <xdr:sp macro="" textlink="">
      <xdr:nvSpPr>
        <xdr:cNvPr id="463" name="テキスト ボックス 462"/>
        <xdr:cNvSpPr txBox="1"/>
      </xdr:nvSpPr>
      <xdr:spPr>
        <a:xfrm>
          <a:off x="8483111" y="168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39,315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7" name="直線コネクタ 486"/>
        <xdr:cNvCxnSpPr/>
      </xdr:nvCxnSpPr>
      <xdr:spPr>
        <a:xfrm flipV="1">
          <a:off x="16317595" y="5107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90" name="災害復旧事業費最大値テキスト"/>
        <xdr:cNvSpPr txBox="1"/>
      </xdr:nvSpPr>
      <xdr:spPr>
        <a:xfrm>
          <a:off x="16370300" y="4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91" name="直線コネクタ 490"/>
        <xdr:cNvCxnSpPr/>
      </xdr:nvCxnSpPr>
      <xdr:spPr>
        <a:xfrm>
          <a:off x="16230600" y="510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30353</xdr:rowOff>
    </xdr:from>
    <xdr:to>
      <xdr:col>23</xdr:col>
      <xdr:colOff>517525</xdr:colOff>
      <xdr:row>39</xdr:row>
      <xdr:rowOff>44450</xdr:rowOff>
    </xdr:to>
    <xdr:cxnSp macro="">
      <xdr:nvCxnSpPr>
        <xdr:cNvPr id="492" name="直線コネクタ 491"/>
        <xdr:cNvCxnSpPr/>
      </xdr:nvCxnSpPr>
      <xdr:spPr>
        <a:xfrm>
          <a:off x="15481300" y="6716903"/>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125265</xdr:rowOff>
    </xdr:from>
    <xdr:ext cx="469744" cy="259045"/>
    <xdr:sp macro="" textlink="">
      <xdr:nvSpPr>
        <xdr:cNvPr id="493" name="災害復旧事業費平均値テキスト"/>
        <xdr:cNvSpPr txBox="1"/>
      </xdr:nvSpPr>
      <xdr:spPr>
        <a:xfrm>
          <a:off x="16370300" y="646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94" name="フローチャート : 判断 493"/>
        <xdr:cNvSpPr/>
      </xdr:nvSpPr>
      <xdr:spPr>
        <a:xfrm>
          <a:off x="16268700" y="66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10217</xdr:rowOff>
    </xdr:from>
    <xdr:to>
      <xdr:col>22</xdr:col>
      <xdr:colOff>365125</xdr:colOff>
      <xdr:row>39</xdr:row>
      <xdr:rowOff>30353</xdr:rowOff>
    </xdr:to>
    <xdr:cxnSp macro="">
      <xdr:nvCxnSpPr>
        <xdr:cNvPr id="495" name="直線コネクタ 494"/>
        <xdr:cNvCxnSpPr/>
      </xdr:nvCxnSpPr>
      <xdr:spPr>
        <a:xfrm>
          <a:off x="14592300" y="6525317"/>
          <a:ext cx="889000" cy="19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134068</xdr:rowOff>
    </xdr:from>
    <xdr:to>
      <xdr:col>22</xdr:col>
      <xdr:colOff>415925</xdr:colOff>
      <xdr:row>39</xdr:row>
      <xdr:rowOff>64218</xdr:rowOff>
    </xdr:to>
    <xdr:sp macro="" textlink="">
      <xdr:nvSpPr>
        <xdr:cNvPr id="496" name="フローチャート : 判断 495"/>
        <xdr:cNvSpPr/>
      </xdr:nvSpPr>
      <xdr:spPr>
        <a:xfrm>
          <a:off x="15430500" y="664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80744</xdr:rowOff>
    </xdr:from>
    <xdr:ext cx="469744" cy="259045"/>
    <xdr:sp macro="" textlink="">
      <xdr:nvSpPr>
        <xdr:cNvPr id="497" name="テキスト ボックス 496"/>
        <xdr:cNvSpPr txBox="1"/>
      </xdr:nvSpPr>
      <xdr:spPr>
        <a:xfrm>
          <a:off x="15246427" y="642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10217</xdr:rowOff>
    </xdr:from>
    <xdr:to>
      <xdr:col>21</xdr:col>
      <xdr:colOff>161925</xdr:colOff>
      <xdr:row>38</xdr:row>
      <xdr:rowOff>118478</xdr:rowOff>
    </xdr:to>
    <xdr:cxnSp macro="">
      <xdr:nvCxnSpPr>
        <xdr:cNvPr id="498" name="直線コネクタ 497"/>
        <xdr:cNvCxnSpPr/>
      </xdr:nvCxnSpPr>
      <xdr:spPr>
        <a:xfrm flipV="1">
          <a:off x="13703300" y="6525317"/>
          <a:ext cx="889000" cy="10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75717</xdr:rowOff>
    </xdr:from>
    <xdr:to>
      <xdr:col>21</xdr:col>
      <xdr:colOff>212725</xdr:colOff>
      <xdr:row>39</xdr:row>
      <xdr:rowOff>5867</xdr:rowOff>
    </xdr:to>
    <xdr:sp macro="" textlink="">
      <xdr:nvSpPr>
        <xdr:cNvPr id="499" name="フローチャート : 判断 498"/>
        <xdr:cNvSpPr/>
      </xdr:nvSpPr>
      <xdr:spPr>
        <a:xfrm>
          <a:off x="14541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168444</xdr:rowOff>
    </xdr:from>
    <xdr:ext cx="469744" cy="259045"/>
    <xdr:sp macro="" textlink="">
      <xdr:nvSpPr>
        <xdr:cNvPr id="500" name="テキスト ボックス 499"/>
        <xdr:cNvSpPr txBox="1"/>
      </xdr:nvSpPr>
      <xdr:spPr>
        <a:xfrm>
          <a:off x="14357427"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65577</xdr:rowOff>
    </xdr:from>
    <xdr:to>
      <xdr:col>19</xdr:col>
      <xdr:colOff>644525</xdr:colOff>
      <xdr:row>38</xdr:row>
      <xdr:rowOff>118478</xdr:rowOff>
    </xdr:to>
    <xdr:cxnSp macro="">
      <xdr:nvCxnSpPr>
        <xdr:cNvPr id="501" name="直線コネクタ 500"/>
        <xdr:cNvCxnSpPr/>
      </xdr:nvCxnSpPr>
      <xdr:spPr>
        <a:xfrm>
          <a:off x="12814300" y="6580677"/>
          <a:ext cx="889000" cy="5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57086</xdr:rowOff>
    </xdr:from>
    <xdr:to>
      <xdr:col>20</xdr:col>
      <xdr:colOff>9525</xdr:colOff>
      <xdr:row>38</xdr:row>
      <xdr:rowOff>158686</xdr:rowOff>
    </xdr:to>
    <xdr:sp macro="" textlink="">
      <xdr:nvSpPr>
        <xdr:cNvPr id="502" name="フローチャート : 判断 501"/>
        <xdr:cNvSpPr/>
      </xdr:nvSpPr>
      <xdr:spPr>
        <a:xfrm>
          <a:off x="13652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3763</xdr:rowOff>
    </xdr:from>
    <xdr:ext cx="469744" cy="259045"/>
    <xdr:sp macro="" textlink="">
      <xdr:nvSpPr>
        <xdr:cNvPr id="503" name="テキスト ボックス 502"/>
        <xdr:cNvSpPr txBox="1"/>
      </xdr:nvSpPr>
      <xdr:spPr>
        <a:xfrm>
          <a:off x="13468427" y="63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4947</xdr:rowOff>
    </xdr:from>
    <xdr:to>
      <xdr:col>18</xdr:col>
      <xdr:colOff>492125</xdr:colOff>
      <xdr:row>38</xdr:row>
      <xdr:rowOff>106547</xdr:rowOff>
    </xdr:to>
    <xdr:sp macro="" textlink="">
      <xdr:nvSpPr>
        <xdr:cNvPr id="504" name="フローチャート : 判断 503"/>
        <xdr:cNvSpPr/>
      </xdr:nvSpPr>
      <xdr:spPr>
        <a:xfrm>
          <a:off x="12763500" y="65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123074</xdr:rowOff>
    </xdr:from>
    <xdr:ext cx="469744" cy="259045"/>
    <xdr:sp macro="" textlink="">
      <xdr:nvSpPr>
        <xdr:cNvPr id="505" name="テキスト ボックス 504"/>
        <xdr:cNvSpPr txBox="1"/>
      </xdr:nvSpPr>
      <xdr:spPr>
        <a:xfrm>
          <a:off x="12579427" y="629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1" name="円/楕円 51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80814</xdr:rowOff>
    </xdr:from>
    <xdr:ext cx="249299" cy="259045"/>
    <xdr:sp macro="" textlink="">
      <xdr:nvSpPr>
        <xdr:cNvPr id="512" name="災害復旧事業費該当値テキスト"/>
        <xdr:cNvSpPr txBox="1"/>
      </xdr:nvSpPr>
      <xdr:spPr>
        <a:xfrm>
          <a:off x="16370300" y="65959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151003</xdr:rowOff>
    </xdr:from>
    <xdr:to>
      <xdr:col>22</xdr:col>
      <xdr:colOff>415925</xdr:colOff>
      <xdr:row>39</xdr:row>
      <xdr:rowOff>81153</xdr:rowOff>
    </xdr:to>
    <xdr:sp macro="" textlink="">
      <xdr:nvSpPr>
        <xdr:cNvPr id="513" name="円/楕円 512"/>
        <xdr:cNvSpPr/>
      </xdr:nvSpPr>
      <xdr:spPr>
        <a:xfrm>
          <a:off x="15430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72280</xdr:rowOff>
    </xdr:from>
    <xdr:ext cx="378565" cy="259045"/>
    <xdr:sp macro="" textlink="">
      <xdr:nvSpPr>
        <xdr:cNvPr id="514" name="テキスト ボックス 513"/>
        <xdr:cNvSpPr txBox="1"/>
      </xdr:nvSpPr>
      <xdr:spPr>
        <a:xfrm>
          <a:off x="15292017" y="6758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130867</xdr:rowOff>
    </xdr:from>
    <xdr:to>
      <xdr:col>21</xdr:col>
      <xdr:colOff>212725</xdr:colOff>
      <xdr:row>38</xdr:row>
      <xdr:rowOff>61017</xdr:rowOff>
    </xdr:to>
    <xdr:sp macro="" textlink="">
      <xdr:nvSpPr>
        <xdr:cNvPr id="515" name="円/楕円 514"/>
        <xdr:cNvSpPr/>
      </xdr:nvSpPr>
      <xdr:spPr>
        <a:xfrm>
          <a:off x="14541500" y="647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77544</xdr:rowOff>
    </xdr:from>
    <xdr:ext cx="534377" cy="259045"/>
    <xdr:sp macro="" textlink="">
      <xdr:nvSpPr>
        <xdr:cNvPr id="516" name="テキスト ボックス 515"/>
        <xdr:cNvSpPr txBox="1"/>
      </xdr:nvSpPr>
      <xdr:spPr>
        <a:xfrm>
          <a:off x="14325111" y="624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67678</xdr:rowOff>
    </xdr:from>
    <xdr:to>
      <xdr:col>20</xdr:col>
      <xdr:colOff>9525</xdr:colOff>
      <xdr:row>38</xdr:row>
      <xdr:rowOff>169278</xdr:rowOff>
    </xdr:to>
    <xdr:sp macro="" textlink="">
      <xdr:nvSpPr>
        <xdr:cNvPr id="517" name="円/楕円 516"/>
        <xdr:cNvSpPr/>
      </xdr:nvSpPr>
      <xdr:spPr>
        <a:xfrm>
          <a:off x="13652500" y="658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160405</xdr:rowOff>
    </xdr:from>
    <xdr:ext cx="469744" cy="259045"/>
    <xdr:sp macro="" textlink="">
      <xdr:nvSpPr>
        <xdr:cNvPr id="518" name="テキスト ボックス 517"/>
        <xdr:cNvSpPr txBox="1"/>
      </xdr:nvSpPr>
      <xdr:spPr>
        <a:xfrm>
          <a:off x="13468427" y="667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14777</xdr:rowOff>
    </xdr:from>
    <xdr:to>
      <xdr:col>18</xdr:col>
      <xdr:colOff>492125</xdr:colOff>
      <xdr:row>38</xdr:row>
      <xdr:rowOff>116377</xdr:rowOff>
    </xdr:to>
    <xdr:sp macro="" textlink="">
      <xdr:nvSpPr>
        <xdr:cNvPr id="519" name="円/楕円 518"/>
        <xdr:cNvSpPr/>
      </xdr:nvSpPr>
      <xdr:spPr>
        <a:xfrm>
          <a:off x="12763500" y="65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107504</xdr:rowOff>
    </xdr:from>
    <xdr:ext cx="469744" cy="259045"/>
    <xdr:sp macro="" textlink="">
      <xdr:nvSpPr>
        <xdr:cNvPr id="520" name="テキスト ボックス 519"/>
        <xdr:cNvSpPr txBox="1"/>
      </xdr:nvSpPr>
      <xdr:spPr>
        <a:xfrm>
          <a:off x="12579427" y="66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93" name="直線コネクタ 592"/>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94" name="公債費最小値テキスト"/>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95" name="直線コネクタ 594"/>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6" name="公債費最大値テキスト"/>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7" name="直線コネクタ 596"/>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32007</xdr:rowOff>
    </xdr:from>
    <xdr:to>
      <xdr:col>23</xdr:col>
      <xdr:colOff>517525</xdr:colOff>
      <xdr:row>75</xdr:row>
      <xdr:rowOff>43993</xdr:rowOff>
    </xdr:to>
    <xdr:cxnSp macro="">
      <xdr:nvCxnSpPr>
        <xdr:cNvPr id="598" name="直線コネクタ 597"/>
        <xdr:cNvCxnSpPr/>
      </xdr:nvCxnSpPr>
      <xdr:spPr>
        <a:xfrm flipV="1">
          <a:off x="15481300" y="12890757"/>
          <a:ext cx="838200" cy="1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82666</xdr:rowOff>
    </xdr:from>
    <xdr:ext cx="534377" cy="259045"/>
    <xdr:sp macro="" textlink="">
      <xdr:nvSpPr>
        <xdr:cNvPr id="599" name="公債費平均値テキスト"/>
        <xdr:cNvSpPr txBox="1"/>
      </xdr:nvSpPr>
      <xdr:spPr>
        <a:xfrm>
          <a:off x="16370300" y="13112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0" name="フローチャート : 判断 599"/>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10106</xdr:rowOff>
    </xdr:from>
    <xdr:to>
      <xdr:col>22</xdr:col>
      <xdr:colOff>365125</xdr:colOff>
      <xdr:row>75</xdr:row>
      <xdr:rowOff>43993</xdr:rowOff>
    </xdr:to>
    <xdr:cxnSp macro="">
      <xdr:nvCxnSpPr>
        <xdr:cNvPr id="601" name="直線コネクタ 600"/>
        <xdr:cNvCxnSpPr/>
      </xdr:nvCxnSpPr>
      <xdr:spPr>
        <a:xfrm>
          <a:off x="14592300" y="12868856"/>
          <a:ext cx="889000" cy="3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57238</xdr:rowOff>
    </xdr:from>
    <xdr:to>
      <xdr:col>22</xdr:col>
      <xdr:colOff>415925</xdr:colOff>
      <xdr:row>76</xdr:row>
      <xdr:rowOff>158838</xdr:rowOff>
    </xdr:to>
    <xdr:sp macro="" textlink="">
      <xdr:nvSpPr>
        <xdr:cNvPr id="602" name="フローチャート : 判断 601"/>
        <xdr:cNvSpPr/>
      </xdr:nvSpPr>
      <xdr:spPr>
        <a:xfrm>
          <a:off x="15430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149965</xdr:rowOff>
    </xdr:from>
    <xdr:ext cx="534377" cy="259045"/>
    <xdr:sp macro="" textlink="">
      <xdr:nvSpPr>
        <xdr:cNvPr id="603" name="テキスト ボックス 602"/>
        <xdr:cNvSpPr txBox="1"/>
      </xdr:nvSpPr>
      <xdr:spPr>
        <a:xfrm>
          <a:off x="15214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10106</xdr:rowOff>
    </xdr:from>
    <xdr:to>
      <xdr:col>21</xdr:col>
      <xdr:colOff>161925</xdr:colOff>
      <xdr:row>75</xdr:row>
      <xdr:rowOff>22778</xdr:rowOff>
    </xdr:to>
    <xdr:cxnSp macro="">
      <xdr:nvCxnSpPr>
        <xdr:cNvPr id="604" name="直線コネクタ 603"/>
        <xdr:cNvCxnSpPr/>
      </xdr:nvCxnSpPr>
      <xdr:spPr>
        <a:xfrm flipV="1">
          <a:off x="13703300" y="12868856"/>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5" name="フローチャート : 判断 604"/>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137103</xdr:rowOff>
    </xdr:from>
    <xdr:ext cx="534377" cy="259045"/>
    <xdr:sp macro="" textlink="">
      <xdr:nvSpPr>
        <xdr:cNvPr id="606" name="テキスト ボックス 605"/>
        <xdr:cNvSpPr txBox="1"/>
      </xdr:nvSpPr>
      <xdr:spPr>
        <a:xfrm>
          <a:off x="14325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103253</xdr:rowOff>
    </xdr:from>
    <xdr:to>
      <xdr:col>19</xdr:col>
      <xdr:colOff>644525</xdr:colOff>
      <xdr:row>75</xdr:row>
      <xdr:rowOff>22778</xdr:rowOff>
    </xdr:to>
    <xdr:cxnSp macro="">
      <xdr:nvCxnSpPr>
        <xdr:cNvPr id="607" name="直線コネクタ 606"/>
        <xdr:cNvCxnSpPr/>
      </xdr:nvCxnSpPr>
      <xdr:spPr>
        <a:xfrm>
          <a:off x="12814300" y="12790553"/>
          <a:ext cx="889000" cy="9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8" name="フローチャート : 判断 607"/>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134269</xdr:rowOff>
    </xdr:from>
    <xdr:ext cx="534377" cy="259045"/>
    <xdr:sp macro="" textlink="">
      <xdr:nvSpPr>
        <xdr:cNvPr id="609" name="テキスト ボックス 608"/>
        <xdr:cNvSpPr txBox="1"/>
      </xdr:nvSpPr>
      <xdr:spPr>
        <a:xfrm>
          <a:off x="13436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0" name="フローチャート : 判断 609"/>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134954</xdr:rowOff>
    </xdr:from>
    <xdr:ext cx="534377" cy="259045"/>
    <xdr:sp macro="" textlink="">
      <xdr:nvSpPr>
        <xdr:cNvPr id="611" name="テキスト ボックス 610"/>
        <xdr:cNvSpPr txBox="1"/>
      </xdr:nvSpPr>
      <xdr:spPr>
        <a:xfrm>
          <a:off x="12547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152657</xdr:rowOff>
    </xdr:from>
    <xdr:to>
      <xdr:col>23</xdr:col>
      <xdr:colOff>568325</xdr:colOff>
      <xdr:row>75</xdr:row>
      <xdr:rowOff>82807</xdr:rowOff>
    </xdr:to>
    <xdr:sp macro="" textlink="">
      <xdr:nvSpPr>
        <xdr:cNvPr id="617" name="円/楕円 616"/>
        <xdr:cNvSpPr/>
      </xdr:nvSpPr>
      <xdr:spPr>
        <a:xfrm>
          <a:off x="16268700" y="1283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4084</xdr:rowOff>
    </xdr:from>
    <xdr:ext cx="534377" cy="259045"/>
    <xdr:sp macro="" textlink="">
      <xdr:nvSpPr>
        <xdr:cNvPr id="618" name="公債費該当値テキスト"/>
        <xdr:cNvSpPr txBox="1"/>
      </xdr:nvSpPr>
      <xdr:spPr>
        <a:xfrm>
          <a:off x="16370300" y="1269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91,633</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164643</xdr:rowOff>
    </xdr:from>
    <xdr:to>
      <xdr:col>22</xdr:col>
      <xdr:colOff>415925</xdr:colOff>
      <xdr:row>75</xdr:row>
      <xdr:rowOff>94793</xdr:rowOff>
    </xdr:to>
    <xdr:sp macro="" textlink="">
      <xdr:nvSpPr>
        <xdr:cNvPr id="619" name="円/楕円 618"/>
        <xdr:cNvSpPr/>
      </xdr:nvSpPr>
      <xdr:spPr>
        <a:xfrm>
          <a:off x="15430500" y="1285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111320</xdr:rowOff>
    </xdr:from>
    <xdr:ext cx="534377" cy="259045"/>
    <xdr:sp macro="" textlink="">
      <xdr:nvSpPr>
        <xdr:cNvPr id="620" name="テキスト ボックス 619"/>
        <xdr:cNvSpPr txBox="1"/>
      </xdr:nvSpPr>
      <xdr:spPr>
        <a:xfrm>
          <a:off x="15214111" y="1262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90,060</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130756</xdr:rowOff>
    </xdr:from>
    <xdr:to>
      <xdr:col>21</xdr:col>
      <xdr:colOff>212725</xdr:colOff>
      <xdr:row>75</xdr:row>
      <xdr:rowOff>60906</xdr:rowOff>
    </xdr:to>
    <xdr:sp macro="" textlink="">
      <xdr:nvSpPr>
        <xdr:cNvPr id="621" name="円/楕円 620"/>
        <xdr:cNvSpPr/>
      </xdr:nvSpPr>
      <xdr:spPr>
        <a:xfrm>
          <a:off x="14541500" y="1281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77433</xdr:rowOff>
    </xdr:from>
    <xdr:ext cx="534377" cy="259045"/>
    <xdr:sp macro="" textlink="">
      <xdr:nvSpPr>
        <xdr:cNvPr id="622" name="テキスト ボックス 621"/>
        <xdr:cNvSpPr txBox="1"/>
      </xdr:nvSpPr>
      <xdr:spPr>
        <a:xfrm>
          <a:off x="14325111" y="1259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94,507</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143428</xdr:rowOff>
    </xdr:from>
    <xdr:to>
      <xdr:col>20</xdr:col>
      <xdr:colOff>9525</xdr:colOff>
      <xdr:row>75</xdr:row>
      <xdr:rowOff>73578</xdr:rowOff>
    </xdr:to>
    <xdr:sp macro="" textlink="">
      <xdr:nvSpPr>
        <xdr:cNvPr id="623" name="円/楕円 622"/>
        <xdr:cNvSpPr/>
      </xdr:nvSpPr>
      <xdr:spPr>
        <a:xfrm>
          <a:off x="13652500" y="1283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90105</xdr:rowOff>
    </xdr:from>
    <xdr:ext cx="534377" cy="259045"/>
    <xdr:sp macro="" textlink="">
      <xdr:nvSpPr>
        <xdr:cNvPr id="624" name="テキスト ボックス 623"/>
        <xdr:cNvSpPr txBox="1"/>
      </xdr:nvSpPr>
      <xdr:spPr>
        <a:xfrm>
          <a:off x="13436111" y="1260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92,844</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52453</xdr:rowOff>
    </xdr:from>
    <xdr:to>
      <xdr:col>18</xdr:col>
      <xdr:colOff>492125</xdr:colOff>
      <xdr:row>74</xdr:row>
      <xdr:rowOff>154053</xdr:rowOff>
    </xdr:to>
    <xdr:sp macro="" textlink="">
      <xdr:nvSpPr>
        <xdr:cNvPr id="625" name="円/楕円 624"/>
        <xdr:cNvSpPr/>
      </xdr:nvSpPr>
      <xdr:spPr>
        <a:xfrm>
          <a:off x="12763500" y="1273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170580</xdr:rowOff>
    </xdr:from>
    <xdr:ext cx="599010" cy="259045"/>
    <xdr:sp macro="" textlink="">
      <xdr:nvSpPr>
        <xdr:cNvPr id="626" name="テキスト ボックス 625"/>
        <xdr:cNvSpPr txBox="1"/>
      </xdr:nvSpPr>
      <xdr:spPr>
        <a:xfrm>
          <a:off x="12514794" y="1251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104,783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0" name="テキスト ボックス 63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2" name="テキスト ボックス 64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4" name="テキスト ボックス 64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6" name="テキスト ボックス 64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56242</xdr:rowOff>
    </xdr:from>
    <xdr:to>
      <xdr:col>23</xdr:col>
      <xdr:colOff>516889</xdr:colOff>
      <xdr:row>99</xdr:row>
      <xdr:rowOff>29990</xdr:rowOff>
    </xdr:to>
    <xdr:cxnSp macro="">
      <xdr:nvCxnSpPr>
        <xdr:cNvPr id="650" name="直線コネクタ 649"/>
        <xdr:cNvCxnSpPr/>
      </xdr:nvCxnSpPr>
      <xdr:spPr>
        <a:xfrm flipV="1">
          <a:off x="16317595" y="15486742"/>
          <a:ext cx="1269" cy="151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33817</xdr:rowOff>
    </xdr:from>
    <xdr:ext cx="378565" cy="259045"/>
    <xdr:sp macro="" textlink="">
      <xdr:nvSpPr>
        <xdr:cNvPr id="651" name="積立金最小値テキスト"/>
        <xdr:cNvSpPr txBox="1"/>
      </xdr:nvSpPr>
      <xdr:spPr>
        <a:xfrm>
          <a:off x="16370300" y="1700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29990</xdr:rowOff>
    </xdr:from>
    <xdr:to>
      <xdr:col>23</xdr:col>
      <xdr:colOff>606425</xdr:colOff>
      <xdr:row>99</xdr:row>
      <xdr:rowOff>29990</xdr:rowOff>
    </xdr:to>
    <xdr:cxnSp macro="">
      <xdr:nvCxnSpPr>
        <xdr:cNvPr id="652" name="直線コネクタ 651"/>
        <xdr:cNvCxnSpPr/>
      </xdr:nvCxnSpPr>
      <xdr:spPr>
        <a:xfrm>
          <a:off x="16230600" y="170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2919</xdr:rowOff>
    </xdr:from>
    <xdr:ext cx="534377" cy="259045"/>
    <xdr:sp macro="" textlink="">
      <xdr:nvSpPr>
        <xdr:cNvPr id="653" name="積立金最大値テキスト"/>
        <xdr:cNvSpPr txBox="1"/>
      </xdr:nvSpPr>
      <xdr:spPr>
        <a:xfrm>
          <a:off x="16370300" y="152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90</xdr:row>
      <xdr:rowOff>56242</xdr:rowOff>
    </xdr:from>
    <xdr:to>
      <xdr:col>23</xdr:col>
      <xdr:colOff>606425</xdr:colOff>
      <xdr:row>90</xdr:row>
      <xdr:rowOff>56242</xdr:rowOff>
    </xdr:to>
    <xdr:cxnSp macro="">
      <xdr:nvCxnSpPr>
        <xdr:cNvPr id="654" name="直線コネクタ 653"/>
        <xdr:cNvCxnSpPr/>
      </xdr:nvCxnSpPr>
      <xdr:spPr>
        <a:xfrm>
          <a:off x="16230600" y="154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5511</xdr:rowOff>
    </xdr:from>
    <xdr:to>
      <xdr:col>23</xdr:col>
      <xdr:colOff>517525</xdr:colOff>
      <xdr:row>97</xdr:row>
      <xdr:rowOff>69120</xdr:rowOff>
    </xdr:to>
    <xdr:cxnSp macro="">
      <xdr:nvCxnSpPr>
        <xdr:cNvPr id="655" name="直線コネクタ 654"/>
        <xdr:cNvCxnSpPr/>
      </xdr:nvCxnSpPr>
      <xdr:spPr>
        <a:xfrm>
          <a:off x="15481300" y="15778911"/>
          <a:ext cx="838200" cy="92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105300</xdr:rowOff>
    </xdr:from>
    <xdr:ext cx="534377" cy="259045"/>
    <xdr:sp macro="" textlink="">
      <xdr:nvSpPr>
        <xdr:cNvPr id="656" name="積立金平均値テキスト"/>
        <xdr:cNvSpPr txBox="1"/>
      </xdr:nvSpPr>
      <xdr:spPr>
        <a:xfrm>
          <a:off x="16370300" y="16393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82423</xdr:rowOff>
    </xdr:from>
    <xdr:to>
      <xdr:col>23</xdr:col>
      <xdr:colOff>568325</xdr:colOff>
      <xdr:row>97</xdr:row>
      <xdr:rowOff>12573</xdr:rowOff>
    </xdr:to>
    <xdr:sp macro="" textlink="">
      <xdr:nvSpPr>
        <xdr:cNvPr id="657" name="フローチャート : 判断 656"/>
        <xdr:cNvSpPr/>
      </xdr:nvSpPr>
      <xdr:spPr>
        <a:xfrm>
          <a:off x="162687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27209</xdr:rowOff>
    </xdr:from>
    <xdr:to>
      <xdr:col>22</xdr:col>
      <xdr:colOff>365125</xdr:colOff>
      <xdr:row>92</xdr:row>
      <xdr:rowOff>5511</xdr:rowOff>
    </xdr:to>
    <xdr:cxnSp macro="">
      <xdr:nvCxnSpPr>
        <xdr:cNvPr id="658" name="直線コネクタ 657"/>
        <xdr:cNvCxnSpPr/>
      </xdr:nvCxnSpPr>
      <xdr:spPr>
        <a:xfrm>
          <a:off x="14592300" y="15629159"/>
          <a:ext cx="889000" cy="14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13081</xdr:rowOff>
    </xdr:from>
    <xdr:to>
      <xdr:col>22</xdr:col>
      <xdr:colOff>415925</xdr:colOff>
      <xdr:row>96</xdr:row>
      <xdr:rowOff>114681</xdr:rowOff>
    </xdr:to>
    <xdr:sp macro="" textlink="">
      <xdr:nvSpPr>
        <xdr:cNvPr id="659" name="フローチャート : 判断 658"/>
        <xdr:cNvSpPr/>
      </xdr:nvSpPr>
      <xdr:spPr>
        <a:xfrm>
          <a:off x="1543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105808</xdr:rowOff>
    </xdr:from>
    <xdr:ext cx="534377" cy="259045"/>
    <xdr:sp macro="" textlink="">
      <xdr:nvSpPr>
        <xdr:cNvPr id="660" name="テキスト ボックス 659"/>
        <xdr:cNvSpPr txBox="1"/>
      </xdr:nvSpPr>
      <xdr:spPr>
        <a:xfrm>
          <a:off x="1521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27209</xdr:rowOff>
    </xdr:from>
    <xdr:to>
      <xdr:col>21</xdr:col>
      <xdr:colOff>161925</xdr:colOff>
      <xdr:row>94</xdr:row>
      <xdr:rowOff>11170</xdr:rowOff>
    </xdr:to>
    <xdr:cxnSp macro="">
      <xdr:nvCxnSpPr>
        <xdr:cNvPr id="661" name="直線コネクタ 660"/>
        <xdr:cNvCxnSpPr/>
      </xdr:nvCxnSpPr>
      <xdr:spPr>
        <a:xfrm flipV="1">
          <a:off x="13703300" y="15629159"/>
          <a:ext cx="889000" cy="49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89</xdr:row>
      <xdr:rowOff>125476</xdr:rowOff>
    </xdr:from>
    <xdr:to>
      <xdr:col>21</xdr:col>
      <xdr:colOff>212725</xdr:colOff>
      <xdr:row>90</xdr:row>
      <xdr:rowOff>55626</xdr:rowOff>
    </xdr:to>
    <xdr:sp macro="" textlink="">
      <xdr:nvSpPr>
        <xdr:cNvPr id="662" name="フローチャート : 判断 661"/>
        <xdr:cNvSpPr/>
      </xdr:nvSpPr>
      <xdr:spPr>
        <a:xfrm>
          <a:off x="14541500" y="153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72153</xdr:rowOff>
    </xdr:from>
    <xdr:ext cx="534377" cy="259045"/>
    <xdr:sp macro="" textlink="">
      <xdr:nvSpPr>
        <xdr:cNvPr id="663" name="テキスト ボックス 662"/>
        <xdr:cNvSpPr txBox="1"/>
      </xdr:nvSpPr>
      <xdr:spPr>
        <a:xfrm>
          <a:off x="14325111" y="151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11170</xdr:rowOff>
    </xdr:from>
    <xdr:to>
      <xdr:col>19</xdr:col>
      <xdr:colOff>644525</xdr:colOff>
      <xdr:row>95</xdr:row>
      <xdr:rowOff>109925</xdr:rowOff>
    </xdr:to>
    <xdr:cxnSp macro="">
      <xdr:nvCxnSpPr>
        <xdr:cNvPr id="664" name="直線コネクタ 663"/>
        <xdr:cNvCxnSpPr/>
      </xdr:nvCxnSpPr>
      <xdr:spPr>
        <a:xfrm flipV="1">
          <a:off x="12814300" y="16127470"/>
          <a:ext cx="889000" cy="27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153384</xdr:rowOff>
    </xdr:from>
    <xdr:to>
      <xdr:col>20</xdr:col>
      <xdr:colOff>9525</xdr:colOff>
      <xdr:row>95</xdr:row>
      <xdr:rowOff>83534</xdr:rowOff>
    </xdr:to>
    <xdr:sp macro="" textlink="">
      <xdr:nvSpPr>
        <xdr:cNvPr id="665" name="フローチャート : 判断 664"/>
        <xdr:cNvSpPr/>
      </xdr:nvSpPr>
      <xdr:spPr>
        <a:xfrm>
          <a:off x="13652500" y="162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74661</xdr:rowOff>
    </xdr:from>
    <xdr:ext cx="534377" cy="259045"/>
    <xdr:sp macro="" textlink="">
      <xdr:nvSpPr>
        <xdr:cNvPr id="666" name="テキスト ボックス 665"/>
        <xdr:cNvSpPr txBox="1"/>
      </xdr:nvSpPr>
      <xdr:spPr>
        <a:xfrm>
          <a:off x="13436111" y="1636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147898</xdr:rowOff>
    </xdr:from>
    <xdr:to>
      <xdr:col>18</xdr:col>
      <xdr:colOff>492125</xdr:colOff>
      <xdr:row>96</xdr:row>
      <xdr:rowOff>78048</xdr:rowOff>
    </xdr:to>
    <xdr:sp macro="" textlink="">
      <xdr:nvSpPr>
        <xdr:cNvPr id="667" name="フローチャート : 判断 666"/>
        <xdr:cNvSpPr/>
      </xdr:nvSpPr>
      <xdr:spPr>
        <a:xfrm>
          <a:off x="12763500" y="164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69175</xdr:rowOff>
    </xdr:from>
    <xdr:ext cx="534377" cy="259045"/>
    <xdr:sp macro="" textlink="">
      <xdr:nvSpPr>
        <xdr:cNvPr id="668" name="テキスト ボックス 667"/>
        <xdr:cNvSpPr txBox="1"/>
      </xdr:nvSpPr>
      <xdr:spPr>
        <a:xfrm>
          <a:off x="12547111" y="1652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18320</xdr:rowOff>
    </xdr:from>
    <xdr:to>
      <xdr:col>23</xdr:col>
      <xdr:colOff>568325</xdr:colOff>
      <xdr:row>97</xdr:row>
      <xdr:rowOff>119920</xdr:rowOff>
    </xdr:to>
    <xdr:sp macro="" textlink="">
      <xdr:nvSpPr>
        <xdr:cNvPr id="674" name="円/楕円 673"/>
        <xdr:cNvSpPr/>
      </xdr:nvSpPr>
      <xdr:spPr>
        <a:xfrm>
          <a:off x="16268700" y="166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168197</xdr:rowOff>
    </xdr:from>
    <xdr:ext cx="534377" cy="259045"/>
    <xdr:sp macro="" textlink="">
      <xdr:nvSpPr>
        <xdr:cNvPr id="675" name="積立金該当値テキスト"/>
        <xdr:cNvSpPr txBox="1"/>
      </xdr:nvSpPr>
      <xdr:spPr>
        <a:xfrm>
          <a:off x="16370300" y="1662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16,705</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126161</xdr:rowOff>
    </xdr:from>
    <xdr:to>
      <xdr:col>22</xdr:col>
      <xdr:colOff>415925</xdr:colOff>
      <xdr:row>92</xdr:row>
      <xdr:rowOff>56311</xdr:rowOff>
    </xdr:to>
    <xdr:sp macro="" textlink="">
      <xdr:nvSpPr>
        <xdr:cNvPr id="676" name="円/楕円 675"/>
        <xdr:cNvSpPr/>
      </xdr:nvSpPr>
      <xdr:spPr>
        <a:xfrm>
          <a:off x="15430500" y="157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72838</xdr:rowOff>
    </xdr:from>
    <xdr:ext cx="534377" cy="259045"/>
    <xdr:sp macro="" textlink="">
      <xdr:nvSpPr>
        <xdr:cNvPr id="677" name="テキスト ボックス 676"/>
        <xdr:cNvSpPr txBox="1"/>
      </xdr:nvSpPr>
      <xdr:spPr>
        <a:xfrm>
          <a:off x="15214111" y="1550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65,044</a:t>
          </a:r>
          <a:endParaRPr kumimoji="1" lang="ja-JP" altLang="en-US" sz="1000" b="1">
            <a:solidFill>
              <a:srgbClr val="FF0000"/>
            </a:solidFill>
            <a:latin typeface="ＭＳ Ｐゴシック"/>
          </a:endParaRPr>
        </a:p>
      </xdr:txBody>
    </xdr:sp>
    <xdr:clientData/>
  </xdr:oneCellAnchor>
  <xdr:twoCellAnchor>
    <xdr:from>
      <xdr:col>21</xdr:col>
      <xdr:colOff>111125</xdr:colOff>
      <xdr:row>90</xdr:row>
      <xdr:rowOff>147859</xdr:rowOff>
    </xdr:from>
    <xdr:to>
      <xdr:col>21</xdr:col>
      <xdr:colOff>212725</xdr:colOff>
      <xdr:row>91</xdr:row>
      <xdr:rowOff>78009</xdr:rowOff>
    </xdr:to>
    <xdr:sp macro="" textlink="">
      <xdr:nvSpPr>
        <xdr:cNvPr id="678" name="円/楕円 677"/>
        <xdr:cNvSpPr/>
      </xdr:nvSpPr>
      <xdr:spPr>
        <a:xfrm>
          <a:off x="14541500" y="1557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69136</xdr:rowOff>
    </xdr:from>
    <xdr:ext cx="534377" cy="259045"/>
    <xdr:sp macro="" textlink="">
      <xdr:nvSpPr>
        <xdr:cNvPr id="679" name="テキスト ボックス 678"/>
        <xdr:cNvSpPr txBox="1"/>
      </xdr:nvSpPr>
      <xdr:spPr>
        <a:xfrm>
          <a:off x="14325111" y="1567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72,905</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131820</xdr:rowOff>
    </xdr:from>
    <xdr:to>
      <xdr:col>20</xdr:col>
      <xdr:colOff>9525</xdr:colOff>
      <xdr:row>94</xdr:row>
      <xdr:rowOff>61970</xdr:rowOff>
    </xdr:to>
    <xdr:sp macro="" textlink="">
      <xdr:nvSpPr>
        <xdr:cNvPr id="680" name="円/楕円 679"/>
        <xdr:cNvSpPr/>
      </xdr:nvSpPr>
      <xdr:spPr>
        <a:xfrm>
          <a:off x="13652500" y="160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78497</xdr:rowOff>
    </xdr:from>
    <xdr:ext cx="534377" cy="259045"/>
    <xdr:sp macro="" textlink="">
      <xdr:nvSpPr>
        <xdr:cNvPr id="681" name="テキスト ボックス 680"/>
        <xdr:cNvSpPr txBox="1"/>
      </xdr:nvSpPr>
      <xdr:spPr>
        <a:xfrm>
          <a:off x="13436111" y="1585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46,747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59125</xdr:rowOff>
    </xdr:from>
    <xdr:to>
      <xdr:col>18</xdr:col>
      <xdr:colOff>492125</xdr:colOff>
      <xdr:row>95</xdr:row>
      <xdr:rowOff>160725</xdr:rowOff>
    </xdr:to>
    <xdr:sp macro="" textlink="">
      <xdr:nvSpPr>
        <xdr:cNvPr id="682" name="円/楕円 681"/>
        <xdr:cNvSpPr/>
      </xdr:nvSpPr>
      <xdr:spPr>
        <a:xfrm>
          <a:off x="12763500" y="163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5802</xdr:rowOff>
    </xdr:from>
    <xdr:ext cx="534377" cy="259045"/>
    <xdr:sp macro="" textlink="">
      <xdr:nvSpPr>
        <xdr:cNvPr id="683" name="テキスト ボックス 682"/>
        <xdr:cNvSpPr txBox="1"/>
      </xdr:nvSpPr>
      <xdr:spPr>
        <a:xfrm>
          <a:off x="12547111" y="1612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7" name="直線コネクタ 706"/>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0" name="投資及び出資金最大値テキスト"/>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1" name="直線コネクタ 710"/>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33</xdr:row>
      <xdr:rowOff>1905</xdr:rowOff>
    </xdr:from>
    <xdr:to>
      <xdr:col>32</xdr:col>
      <xdr:colOff>187325</xdr:colOff>
      <xdr:row>33</xdr:row>
      <xdr:rowOff>13081</xdr:rowOff>
    </xdr:to>
    <xdr:cxnSp macro="">
      <xdr:nvCxnSpPr>
        <xdr:cNvPr id="712" name="直線コネクタ 711"/>
        <xdr:cNvCxnSpPr/>
      </xdr:nvCxnSpPr>
      <xdr:spPr>
        <a:xfrm flipV="1">
          <a:off x="21323300" y="5659755"/>
          <a:ext cx="8382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139082</xdr:rowOff>
    </xdr:from>
    <xdr:ext cx="469744" cy="259045"/>
    <xdr:sp macro="" textlink="">
      <xdr:nvSpPr>
        <xdr:cNvPr id="713" name="投資及び出資金平均値テキスト"/>
        <xdr:cNvSpPr txBox="1"/>
      </xdr:nvSpPr>
      <xdr:spPr>
        <a:xfrm>
          <a:off x="22212300" y="648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14" name="フローチャート : 判断 713"/>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13081</xdr:rowOff>
    </xdr:from>
    <xdr:to>
      <xdr:col>31</xdr:col>
      <xdr:colOff>34925</xdr:colOff>
      <xdr:row>33</xdr:row>
      <xdr:rowOff>22098</xdr:rowOff>
    </xdr:to>
    <xdr:cxnSp macro="">
      <xdr:nvCxnSpPr>
        <xdr:cNvPr id="715" name="直線コネクタ 714"/>
        <xdr:cNvCxnSpPr/>
      </xdr:nvCxnSpPr>
      <xdr:spPr>
        <a:xfrm flipV="1">
          <a:off x="20434300" y="5670931"/>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31115</xdr:rowOff>
    </xdr:from>
    <xdr:to>
      <xdr:col>31</xdr:col>
      <xdr:colOff>85725</xdr:colOff>
      <xdr:row>38</xdr:row>
      <xdr:rowOff>132715</xdr:rowOff>
    </xdr:to>
    <xdr:sp macro="" textlink="">
      <xdr:nvSpPr>
        <xdr:cNvPr id="716" name="フローチャート : 判断 715"/>
        <xdr:cNvSpPr/>
      </xdr:nvSpPr>
      <xdr:spPr>
        <a:xfrm>
          <a:off x="21272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123842</xdr:rowOff>
    </xdr:from>
    <xdr:ext cx="469744" cy="259045"/>
    <xdr:sp macro="" textlink="">
      <xdr:nvSpPr>
        <xdr:cNvPr id="717" name="テキスト ボックス 716"/>
        <xdr:cNvSpPr txBox="1"/>
      </xdr:nvSpPr>
      <xdr:spPr>
        <a:xfrm>
          <a:off x="21088427" y="66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22098</xdr:rowOff>
    </xdr:from>
    <xdr:to>
      <xdr:col>29</xdr:col>
      <xdr:colOff>517525</xdr:colOff>
      <xdr:row>39</xdr:row>
      <xdr:rowOff>44450</xdr:rowOff>
    </xdr:to>
    <xdr:cxnSp macro="">
      <xdr:nvCxnSpPr>
        <xdr:cNvPr id="718" name="直線コネクタ 717"/>
        <xdr:cNvCxnSpPr/>
      </xdr:nvCxnSpPr>
      <xdr:spPr>
        <a:xfrm flipV="1">
          <a:off x="19545300" y="5679948"/>
          <a:ext cx="889000" cy="105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103649</xdr:rowOff>
    </xdr:from>
    <xdr:ext cx="469744" cy="259045"/>
    <xdr:sp macro="" textlink="">
      <xdr:nvSpPr>
        <xdr:cNvPr id="720" name="テキスト ボックス 719"/>
        <xdr:cNvSpPr txBox="1"/>
      </xdr:nvSpPr>
      <xdr:spPr>
        <a:xfrm>
          <a:off x="20199427" y="661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99839</xdr:rowOff>
    </xdr:from>
    <xdr:ext cx="469744" cy="259045"/>
    <xdr:sp macro="" textlink="">
      <xdr:nvSpPr>
        <xdr:cNvPr id="723" name="テキスト ボックス 722"/>
        <xdr:cNvSpPr txBox="1"/>
      </xdr:nvSpPr>
      <xdr:spPr>
        <a:xfrm>
          <a:off x="19310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133240</xdr:rowOff>
    </xdr:from>
    <xdr:ext cx="469744" cy="259045"/>
    <xdr:sp macro="" textlink="">
      <xdr:nvSpPr>
        <xdr:cNvPr id="725" name="テキスト ボックス 724"/>
        <xdr:cNvSpPr txBox="1"/>
      </xdr:nvSpPr>
      <xdr:spPr>
        <a:xfrm>
          <a:off x="18421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122555</xdr:rowOff>
    </xdr:from>
    <xdr:to>
      <xdr:col>32</xdr:col>
      <xdr:colOff>238125</xdr:colOff>
      <xdr:row>33</xdr:row>
      <xdr:rowOff>52705</xdr:rowOff>
    </xdr:to>
    <xdr:sp macro="" textlink="">
      <xdr:nvSpPr>
        <xdr:cNvPr id="731" name="円/楕円 730"/>
        <xdr:cNvSpPr/>
      </xdr:nvSpPr>
      <xdr:spPr>
        <a:xfrm>
          <a:off x="22110700" y="56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145432</xdr:rowOff>
    </xdr:from>
    <xdr:ext cx="469744" cy="259045"/>
    <xdr:sp macro="" textlink="">
      <xdr:nvSpPr>
        <xdr:cNvPr id="732" name="投資及び出資金該当値テキスト"/>
        <xdr:cNvSpPr txBox="1"/>
      </xdr:nvSpPr>
      <xdr:spPr>
        <a:xfrm>
          <a:off x="22212300" y="54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8,435</a:t>
          </a:r>
          <a:endParaRPr kumimoji="1" lang="ja-JP" altLang="en-US" sz="1000" b="1">
            <a:solidFill>
              <a:srgbClr val="FF0000"/>
            </a:solidFill>
            <a:latin typeface="ＭＳ Ｐゴシック"/>
          </a:endParaRPr>
        </a:p>
      </xdr:txBody>
    </xdr:sp>
    <xdr:clientData/>
  </xdr:oneCellAnchor>
  <xdr:twoCellAnchor>
    <xdr:from>
      <xdr:col>30</xdr:col>
      <xdr:colOff>669925</xdr:colOff>
      <xdr:row>32</xdr:row>
      <xdr:rowOff>133731</xdr:rowOff>
    </xdr:from>
    <xdr:to>
      <xdr:col>31</xdr:col>
      <xdr:colOff>85725</xdr:colOff>
      <xdr:row>33</xdr:row>
      <xdr:rowOff>63881</xdr:rowOff>
    </xdr:to>
    <xdr:sp macro="" textlink="">
      <xdr:nvSpPr>
        <xdr:cNvPr id="733" name="円/楕円 732"/>
        <xdr:cNvSpPr/>
      </xdr:nvSpPr>
      <xdr:spPr>
        <a:xfrm>
          <a:off x="21272500" y="562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31</xdr:row>
      <xdr:rowOff>80408</xdr:rowOff>
    </xdr:from>
    <xdr:ext cx="469744" cy="259045"/>
    <xdr:sp macro="" textlink="">
      <xdr:nvSpPr>
        <xdr:cNvPr id="734" name="テキスト ボックス 733"/>
        <xdr:cNvSpPr txBox="1"/>
      </xdr:nvSpPr>
      <xdr:spPr>
        <a:xfrm>
          <a:off x="21088427" y="539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8,347</a:t>
          </a:r>
          <a:endParaRPr kumimoji="1" lang="ja-JP" altLang="en-US" sz="1000" b="1">
            <a:solidFill>
              <a:srgbClr val="FF0000"/>
            </a:solidFill>
            <a:latin typeface="ＭＳ Ｐゴシック"/>
          </a:endParaRPr>
        </a:p>
      </xdr:txBody>
    </xdr:sp>
    <xdr:clientData/>
  </xdr:oneCellAnchor>
  <xdr:twoCellAnchor>
    <xdr:from>
      <xdr:col>29</xdr:col>
      <xdr:colOff>466725</xdr:colOff>
      <xdr:row>32</xdr:row>
      <xdr:rowOff>142748</xdr:rowOff>
    </xdr:from>
    <xdr:to>
      <xdr:col>29</xdr:col>
      <xdr:colOff>568325</xdr:colOff>
      <xdr:row>33</xdr:row>
      <xdr:rowOff>72898</xdr:rowOff>
    </xdr:to>
    <xdr:sp macro="" textlink="">
      <xdr:nvSpPr>
        <xdr:cNvPr id="735" name="円/楕円 734"/>
        <xdr:cNvSpPr/>
      </xdr:nvSpPr>
      <xdr:spPr>
        <a:xfrm>
          <a:off x="20383500" y="562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31</xdr:row>
      <xdr:rowOff>89425</xdr:rowOff>
    </xdr:from>
    <xdr:ext cx="469744" cy="259045"/>
    <xdr:sp macro="" textlink="">
      <xdr:nvSpPr>
        <xdr:cNvPr id="736" name="テキスト ボックス 735"/>
        <xdr:cNvSpPr txBox="1"/>
      </xdr:nvSpPr>
      <xdr:spPr>
        <a:xfrm>
          <a:off x="20199427" y="54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1" name="直線コネクタ 75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2" name="テキスト ボックス 75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3" name="直線コネクタ 75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4" name="テキスト ボックス 75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5" name="直線コネクタ 75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6" name="テキスト ボックス 75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7" name="直線コネクタ 75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8" name="テキスト ボックス 75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9" name="直線コネクタ 75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0" name="テキスト ボックス 75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1" name="直線コネクタ 76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2" name="テキスト ボックス 76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6" name="直線コネクタ 765"/>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8" name="直線コネクタ 76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9" name="貸付金最大値テキスト"/>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0" name="直線コネクタ 769"/>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85652</xdr:rowOff>
    </xdr:from>
    <xdr:to>
      <xdr:col>32</xdr:col>
      <xdr:colOff>187325</xdr:colOff>
      <xdr:row>59</xdr:row>
      <xdr:rowOff>92347</xdr:rowOff>
    </xdr:to>
    <xdr:cxnSp macro="">
      <xdr:nvCxnSpPr>
        <xdr:cNvPr id="771" name="直線コネクタ 770"/>
        <xdr:cNvCxnSpPr/>
      </xdr:nvCxnSpPr>
      <xdr:spPr>
        <a:xfrm flipV="1">
          <a:off x="21323300" y="10201202"/>
          <a:ext cx="8382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3029</xdr:rowOff>
    </xdr:from>
    <xdr:ext cx="469744" cy="259045"/>
    <xdr:sp macro="" textlink="">
      <xdr:nvSpPr>
        <xdr:cNvPr id="772" name="貸付金平均値テキスト"/>
        <xdr:cNvSpPr txBox="1"/>
      </xdr:nvSpPr>
      <xdr:spPr>
        <a:xfrm>
          <a:off x="22212300" y="994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73" name="フローチャート : 判断 772"/>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92347</xdr:rowOff>
    </xdr:from>
    <xdr:to>
      <xdr:col>31</xdr:col>
      <xdr:colOff>34925</xdr:colOff>
      <xdr:row>59</xdr:row>
      <xdr:rowOff>92380</xdr:rowOff>
    </xdr:to>
    <xdr:cxnSp macro="">
      <xdr:nvCxnSpPr>
        <xdr:cNvPr id="774" name="直線コネクタ 773"/>
        <xdr:cNvCxnSpPr/>
      </xdr:nvCxnSpPr>
      <xdr:spPr>
        <a:xfrm flipV="1">
          <a:off x="20434300" y="1020789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133379</xdr:rowOff>
    </xdr:from>
    <xdr:to>
      <xdr:col>31</xdr:col>
      <xdr:colOff>85725</xdr:colOff>
      <xdr:row>59</xdr:row>
      <xdr:rowOff>63529</xdr:rowOff>
    </xdr:to>
    <xdr:sp macro="" textlink="">
      <xdr:nvSpPr>
        <xdr:cNvPr id="775" name="フローチャート : 判断 774"/>
        <xdr:cNvSpPr/>
      </xdr:nvSpPr>
      <xdr:spPr>
        <a:xfrm>
          <a:off x="21272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80056</xdr:rowOff>
    </xdr:from>
    <xdr:ext cx="469744" cy="259045"/>
    <xdr:sp macro="" textlink="">
      <xdr:nvSpPr>
        <xdr:cNvPr id="776" name="テキスト ボックス 775"/>
        <xdr:cNvSpPr txBox="1"/>
      </xdr:nvSpPr>
      <xdr:spPr>
        <a:xfrm>
          <a:off x="21088427" y="985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86175</xdr:rowOff>
    </xdr:from>
    <xdr:to>
      <xdr:col>29</xdr:col>
      <xdr:colOff>517525</xdr:colOff>
      <xdr:row>59</xdr:row>
      <xdr:rowOff>92380</xdr:rowOff>
    </xdr:to>
    <xdr:cxnSp macro="">
      <xdr:nvCxnSpPr>
        <xdr:cNvPr id="777" name="直線コネクタ 776"/>
        <xdr:cNvCxnSpPr/>
      </xdr:nvCxnSpPr>
      <xdr:spPr>
        <a:xfrm>
          <a:off x="19545300" y="10201725"/>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78" name="フローチャート : 判断 777"/>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54485</xdr:rowOff>
    </xdr:from>
    <xdr:ext cx="469744" cy="259045"/>
    <xdr:sp macro="" textlink="">
      <xdr:nvSpPr>
        <xdr:cNvPr id="779" name="テキスト ボックス 778"/>
        <xdr:cNvSpPr txBox="1"/>
      </xdr:nvSpPr>
      <xdr:spPr>
        <a:xfrm>
          <a:off x="20199427"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86175</xdr:rowOff>
    </xdr:from>
    <xdr:to>
      <xdr:col>28</xdr:col>
      <xdr:colOff>314325</xdr:colOff>
      <xdr:row>59</xdr:row>
      <xdr:rowOff>86273</xdr:rowOff>
    </xdr:to>
    <xdr:cxnSp macro="">
      <xdr:nvCxnSpPr>
        <xdr:cNvPr id="780" name="直線コネクタ 779"/>
        <xdr:cNvCxnSpPr/>
      </xdr:nvCxnSpPr>
      <xdr:spPr>
        <a:xfrm flipV="1">
          <a:off x="18656300" y="10201725"/>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1" name="フローチャート : 判断 780"/>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52885</xdr:rowOff>
    </xdr:from>
    <xdr:ext cx="469744" cy="259045"/>
    <xdr:sp macro="" textlink="">
      <xdr:nvSpPr>
        <xdr:cNvPr id="782" name="テキスト ボックス 781"/>
        <xdr:cNvSpPr txBox="1"/>
      </xdr:nvSpPr>
      <xdr:spPr>
        <a:xfrm>
          <a:off x="19310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3" name="フローチャート : 判断 782"/>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43774</xdr:rowOff>
    </xdr:from>
    <xdr:ext cx="469744" cy="259045"/>
    <xdr:sp macro="" textlink="">
      <xdr:nvSpPr>
        <xdr:cNvPr id="784" name="テキスト ボックス 783"/>
        <xdr:cNvSpPr txBox="1"/>
      </xdr:nvSpPr>
      <xdr:spPr>
        <a:xfrm>
          <a:off x="18421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34852</xdr:rowOff>
    </xdr:from>
    <xdr:to>
      <xdr:col>32</xdr:col>
      <xdr:colOff>238125</xdr:colOff>
      <xdr:row>59</xdr:row>
      <xdr:rowOff>136452</xdr:rowOff>
    </xdr:to>
    <xdr:sp macro="" textlink="">
      <xdr:nvSpPr>
        <xdr:cNvPr id="790" name="円/楕円 789"/>
        <xdr:cNvSpPr/>
      </xdr:nvSpPr>
      <xdr:spPr>
        <a:xfrm>
          <a:off x="22110700" y="1015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130028</xdr:rowOff>
    </xdr:from>
    <xdr:ext cx="378565" cy="259045"/>
    <xdr:sp macro="" textlink="">
      <xdr:nvSpPr>
        <xdr:cNvPr id="791" name="貸付金該当値テキスト"/>
        <xdr:cNvSpPr txBox="1"/>
      </xdr:nvSpPr>
      <xdr:spPr>
        <a:xfrm>
          <a:off x="22212300" y="10074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41547</xdr:rowOff>
    </xdr:from>
    <xdr:to>
      <xdr:col>31</xdr:col>
      <xdr:colOff>85725</xdr:colOff>
      <xdr:row>59</xdr:row>
      <xdr:rowOff>143147</xdr:rowOff>
    </xdr:to>
    <xdr:sp macro="" textlink="">
      <xdr:nvSpPr>
        <xdr:cNvPr id="792" name="円/楕円 791"/>
        <xdr:cNvSpPr/>
      </xdr:nvSpPr>
      <xdr:spPr>
        <a:xfrm>
          <a:off x="21272500" y="101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134274</xdr:rowOff>
    </xdr:from>
    <xdr:ext cx="378565" cy="259045"/>
    <xdr:sp macro="" textlink="">
      <xdr:nvSpPr>
        <xdr:cNvPr id="793" name="テキスト ボックス 792"/>
        <xdr:cNvSpPr txBox="1"/>
      </xdr:nvSpPr>
      <xdr:spPr>
        <a:xfrm>
          <a:off x="21134017" y="1024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41580</xdr:rowOff>
    </xdr:from>
    <xdr:to>
      <xdr:col>29</xdr:col>
      <xdr:colOff>568325</xdr:colOff>
      <xdr:row>59</xdr:row>
      <xdr:rowOff>143180</xdr:rowOff>
    </xdr:to>
    <xdr:sp macro="" textlink="">
      <xdr:nvSpPr>
        <xdr:cNvPr id="794" name="円/楕円 793"/>
        <xdr:cNvSpPr/>
      </xdr:nvSpPr>
      <xdr:spPr>
        <a:xfrm>
          <a:off x="20383500" y="101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134307</xdr:rowOff>
    </xdr:from>
    <xdr:ext cx="378565" cy="259045"/>
    <xdr:sp macro="" textlink="">
      <xdr:nvSpPr>
        <xdr:cNvPr id="795" name="テキスト ボックス 794"/>
        <xdr:cNvSpPr txBox="1"/>
      </xdr:nvSpPr>
      <xdr:spPr>
        <a:xfrm>
          <a:off x="20245017" y="1024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35375</xdr:rowOff>
    </xdr:from>
    <xdr:to>
      <xdr:col>28</xdr:col>
      <xdr:colOff>365125</xdr:colOff>
      <xdr:row>59</xdr:row>
      <xdr:rowOff>136975</xdr:rowOff>
    </xdr:to>
    <xdr:sp macro="" textlink="">
      <xdr:nvSpPr>
        <xdr:cNvPr id="796" name="円/楕円 795"/>
        <xdr:cNvSpPr/>
      </xdr:nvSpPr>
      <xdr:spPr>
        <a:xfrm>
          <a:off x="19494500" y="101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128102</xdr:rowOff>
    </xdr:from>
    <xdr:ext cx="378565" cy="259045"/>
    <xdr:sp macro="" textlink="">
      <xdr:nvSpPr>
        <xdr:cNvPr id="797" name="テキスト ボックス 796"/>
        <xdr:cNvSpPr txBox="1"/>
      </xdr:nvSpPr>
      <xdr:spPr>
        <a:xfrm>
          <a:off x="19356017" y="10243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35473</xdr:rowOff>
    </xdr:from>
    <xdr:to>
      <xdr:col>27</xdr:col>
      <xdr:colOff>161925</xdr:colOff>
      <xdr:row>59</xdr:row>
      <xdr:rowOff>137073</xdr:rowOff>
    </xdr:to>
    <xdr:sp macro="" textlink="">
      <xdr:nvSpPr>
        <xdr:cNvPr id="798" name="円/楕円 797"/>
        <xdr:cNvSpPr/>
      </xdr:nvSpPr>
      <xdr:spPr>
        <a:xfrm>
          <a:off x="18605500" y="1015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128200</xdr:rowOff>
    </xdr:from>
    <xdr:ext cx="378565" cy="259045"/>
    <xdr:sp macro="" textlink="">
      <xdr:nvSpPr>
        <xdr:cNvPr id="799" name="テキスト ボックス 798"/>
        <xdr:cNvSpPr txBox="1"/>
      </xdr:nvSpPr>
      <xdr:spPr>
        <a:xfrm>
          <a:off x="18467017" y="10243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23" name="直線コネクタ 822"/>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24" name="繰出金最小値テキスト"/>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25" name="直線コネクタ 824"/>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6" name="繰出金最大値テキスト"/>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7" name="直線コネクタ 826"/>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84767</xdr:rowOff>
    </xdr:from>
    <xdr:to>
      <xdr:col>32</xdr:col>
      <xdr:colOff>187325</xdr:colOff>
      <xdr:row>77</xdr:row>
      <xdr:rowOff>86627</xdr:rowOff>
    </xdr:to>
    <xdr:cxnSp macro="">
      <xdr:nvCxnSpPr>
        <xdr:cNvPr id="828" name="直線コネクタ 827"/>
        <xdr:cNvCxnSpPr/>
      </xdr:nvCxnSpPr>
      <xdr:spPr>
        <a:xfrm flipV="1">
          <a:off x="21323300" y="13286417"/>
          <a:ext cx="838200" cy="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88985</xdr:rowOff>
    </xdr:from>
    <xdr:ext cx="534377" cy="259045"/>
    <xdr:sp macro="" textlink="">
      <xdr:nvSpPr>
        <xdr:cNvPr id="829" name="繰出金平均値テキスト"/>
        <xdr:cNvSpPr txBox="1"/>
      </xdr:nvSpPr>
      <xdr:spPr>
        <a:xfrm>
          <a:off x="22212300" y="12947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0" name="フローチャート : 判断 829"/>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86627</xdr:rowOff>
    </xdr:from>
    <xdr:to>
      <xdr:col>31</xdr:col>
      <xdr:colOff>34925</xdr:colOff>
      <xdr:row>77</xdr:row>
      <xdr:rowOff>94940</xdr:rowOff>
    </xdr:to>
    <xdr:cxnSp macro="">
      <xdr:nvCxnSpPr>
        <xdr:cNvPr id="831" name="直線コネクタ 830"/>
        <xdr:cNvCxnSpPr/>
      </xdr:nvCxnSpPr>
      <xdr:spPr>
        <a:xfrm flipV="1">
          <a:off x="20434300" y="13288277"/>
          <a:ext cx="889000" cy="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44833</xdr:rowOff>
    </xdr:from>
    <xdr:to>
      <xdr:col>31</xdr:col>
      <xdr:colOff>85725</xdr:colOff>
      <xdr:row>76</xdr:row>
      <xdr:rowOff>146433</xdr:rowOff>
    </xdr:to>
    <xdr:sp macro="" textlink="">
      <xdr:nvSpPr>
        <xdr:cNvPr id="832" name="フローチャート : 判断 831"/>
        <xdr:cNvSpPr/>
      </xdr:nvSpPr>
      <xdr:spPr>
        <a:xfrm>
          <a:off x="21272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162961</xdr:rowOff>
    </xdr:from>
    <xdr:ext cx="534377" cy="259045"/>
    <xdr:sp macro="" textlink="">
      <xdr:nvSpPr>
        <xdr:cNvPr id="833" name="テキスト ボックス 832"/>
        <xdr:cNvSpPr txBox="1"/>
      </xdr:nvSpPr>
      <xdr:spPr>
        <a:xfrm>
          <a:off x="21056111" y="1285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94940</xdr:rowOff>
    </xdr:from>
    <xdr:to>
      <xdr:col>29</xdr:col>
      <xdr:colOff>517525</xdr:colOff>
      <xdr:row>77</xdr:row>
      <xdr:rowOff>130305</xdr:rowOff>
    </xdr:to>
    <xdr:cxnSp macro="">
      <xdr:nvCxnSpPr>
        <xdr:cNvPr id="834" name="直線コネクタ 833"/>
        <xdr:cNvCxnSpPr/>
      </xdr:nvCxnSpPr>
      <xdr:spPr>
        <a:xfrm flipV="1">
          <a:off x="19545300" y="13296590"/>
          <a:ext cx="889000" cy="3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41335</xdr:rowOff>
    </xdr:from>
    <xdr:to>
      <xdr:col>29</xdr:col>
      <xdr:colOff>568325</xdr:colOff>
      <xdr:row>76</xdr:row>
      <xdr:rowOff>142935</xdr:rowOff>
    </xdr:to>
    <xdr:sp macro="" textlink="">
      <xdr:nvSpPr>
        <xdr:cNvPr id="835" name="フローチャート : 判断 834"/>
        <xdr:cNvSpPr/>
      </xdr:nvSpPr>
      <xdr:spPr>
        <a:xfrm>
          <a:off x="20383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159463</xdr:rowOff>
    </xdr:from>
    <xdr:ext cx="534377" cy="259045"/>
    <xdr:sp macro="" textlink="">
      <xdr:nvSpPr>
        <xdr:cNvPr id="836" name="テキスト ボックス 835"/>
        <xdr:cNvSpPr txBox="1"/>
      </xdr:nvSpPr>
      <xdr:spPr>
        <a:xfrm>
          <a:off x="20167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123340</xdr:rowOff>
    </xdr:from>
    <xdr:to>
      <xdr:col>28</xdr:col>
      <xdr:colOff>314325</xdr:colOff>
      <xdr:row>77</xdr:row>
      <xdr:rowOff>130305</xdr:rowOff>
    </xdr:to>
    <xdr:cxnSp macro="">
      <xdr:nvCxnSpPr>
        <xdr:cNvPr id="837" name="直線コネクタ 836"/>
        <xdr:cNvCxnSpPr/>
      </xdr:nvCxnSpPr>
      <xdr:spPr>
        <a:xfrm>
          <a:off x="18656300" y="13324990"/>
          <a:ext cx="889000" cy="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64021</xdr:rowOff>
    </xdr:from>
    <xdr:to>
      <xdr:col>28</xdr:col>
      <xdr:colOff>365125</xdr:colOff>
      <xdr:row>76</xdr:row>
      <xdr:rowOff>165621</xdr:rowOff>
    </xdr:to>
    <xdr:sp macro="" textlink="">
      <xdr:nvSpPr>
        <xdr:cNvPr id="838" name="フローチャート : 判断 837"/>
        <xdr:cNvSpPr/>
      </xdr:nvSpPr>
      <xdr:spPr>
        <a:xfrm>
          <a:off x="19494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10698</xdr:rowOff>
    </xdr:from>
    <xdr:ext cx="534377" cy="259045"/>
    <xdr:sp macro="" textlink="">
      <xdr:nvSpPr>
        <xdr:cNvPr id="839" name="テキスト ボックス 838"/>
        <xdr:cNvSpPr txBox="1"/>
      </xdr:nvSpPr>
      <xdr:spPr>
        <a:xfrm>
          <a:off x="19278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71481</xdr:rowOff>
    </xdr:from>
    <xdr:to>
      <xdr:col>27</xdr:col>
      <xdr:colOff>161925</xdr:colOff>
      <xdr:row>77</xdr:row>
      <xdr:rowOff>1631</xdr:rowOff>
    </xdr:to>
    <xdr:sp macro="" textlink="">
      <xdr:nvSpPr>
        <xdr:cNvPr id="840" name="フローチャート : 判断 839"/>
        <xdr:cNvSpPr/>
      </xdr:nvSpPr>
      <xdr:spPr>
        <a:xfrm>
          <a:off x="18605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18158</xdr:rowOff>
    </xdr:from>
    <xdr:ext cx="534377" cy="259045"/>
    <xdr:sp macro="" textlink="">
      <xdr:nvSpPr>
        <xdr:cNvPr id="841" name="テキスト ボックス 840"/>
        <xdr:cNvSpPr txBox="1"/>
      </xdr:nvSpPr>
      <xdr:spPr>
        <a:xfrm>
          <a:off x="18389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33967</xdr:rowOff>
    </xdr:from>
    <xdr:to>
      <xdr:col>32</xdr:col>
      <xdr:colOff>238125</xdr:colOff>
      <xdr:row>77</xdr:row>
      <xdr:rowOff>135567</xdr:rowOff>
    </xdr:to>
    <xdr:sp macro="" textlink="">
      <xdr:nvSpPr>
        <xdr:cNvPr id="847" name="円/楕円 846"/>
        <xdr:cNvSpPr/>
      </xdr:nvSpPr>
      <xdr:spPr>
        <a:xfrm>
          <a:off x="22110700" y="132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12394</xdr:rowOff>
    </xdr:from>
    <xdr:ext cx="534377" cy="259045"/>
    <xdr:sp macro="" textlink="">
      <xdr:nvSpPr>
        <xdr:cNvPr id="848" name="繰出金該当値テキスト"/>
        <xdr:cNvSpPr txBox="1"/>
      </xdr:nvSpPr>
      <xdr:spPr>
        <a:xfrm>
          <a:off x="22212300" y="132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39,709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35827</xdr:rowOff>
    </xdr:from>
    <xdr:to>
      <xdr:col>31</xdr:col>
      <xdr:colOff>85725</xdr:colOff>
      <xdr:row>77</xdr:row>
      <xdr:rowOff>137427</xdr:rowOff>
    </xdr:to>
    <xdr:sp macro="" textlink="">
      <xdr:nvSpPr>
        <xdr:cNvPr id="849" name="円/楕円 848"/>
        <xdr:cNvSpPr/>
      </xdr:nvSpPr>
      <xdr:spPr>
        <a:xfrm>
          <a:off x="21272500" y="1323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128554</xdr:rowOff>
    </xdr:from>
    <xdr:ext cx="534377" cy="259045"/>
    <xdr:sp macro="" textlink="">
      <xdr:nvSpPr>
        <xdr:cNvPr id="850" name="テキスト ボックス 849"/>
        <xdr:cNvSpPr txBox="1"/>
      </xdr:nvSpPr>
      <xdr:spPr>
        <a:xfrm>
          <a:off x="21056111" y="1333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39,465</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44140</xdr:rowOff>
    </xdr:from>
    <xdr:to>
      <xdr:col>29</xdr:col>
      <xdr:colOff>568325</xdr:colOff>
      <xdr:row>77</xdr:row>
      <xdr:rowOff>145740</xdr:rowOff>
    </xdr:to>
    <xdr:sp macro="" textlink="">
      <xdr:nvSpPr>
        <xdr:cNvPr id="851" name="円/楕円 850"/>
        <xdr:cNvSpPr/>
      </xdr:nvSpPr>
      <xdr:spPr>
        <a:xfrm>
          <a:off x="20383500" y="132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136867</xdr:rowOff>
    </xdr:from>
    <xdr:ext cx="534377" cy="259045"/>
    <xdr:sp macro="" textlink="">
      <xdr:nvSpPr>
        <xdr:cNvPr id="852" name="テキスト ボックス 851"/>
        <xdr:cNvSpPr txBox="1"/>
      </xdr:nvSpPr>
      <xdr:spPr>
        <a:xfrm>
          <a:off x="20167111" y="1333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38,374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79505</xdr:rowOff>
    </xdr:from>
    <xdr:to>
      <xdr:col>28</xdr:col>
      <xdr:colOff>365125</xdr:colOff>
      <xdr:row>78</xdr:row>
      <xdr:rowOff>9655</xdr:rowOff>
    </xdr:to>
    <xdr:sp macro="" textlink="">
      <xdr:nvSpPr>
        <xdr:cNvPr id="853" name="円/楕円 852"/>
        <xdr:cNvSpPr/>
      </xdr:nvSpPr>
      <xdr:spPr>
        <a:xfrm>
          <a:off x="19494500" y="1328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782</xdr:rowOff>
    </xdr:from>
    <xdr:ext cx="534377" cy="259045"/>
    <xdr:sp macro="" textlink="">
      <xdr:nvSpPr>
        <xdr:cNvPr id="854" name="テキスト ボックス 853"/>
        <xdr:cNvSpPr txBox="1"/>
      </xdr:nvSpPr>
      <xdr:spPr>
        <a:xfrm>
          <a:off x="19278111" y="1337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33,733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72540</xdr:rowOff>
    </xdr:from>
    <xdr:to>
      <xdr:col>27</xdr:col>
      <xdr:colOff>161925</xdr:colOff>
      <xdr:row>78</xdr:row>
      <xdr:rowOff>2690</xdr:rowOff>
    </xdr:to>
    <xdr:sp macro="" textlink="">
      <xdr:nvSpPr>
        <xdr:cNvPr id="855" name="円/楕円 854"/>
        <xdr:cNvSpPr/>
      </xdr:nvSpPr>
      <xdr:spPr>
        <a:xfrm>
          <a:off x="18605500" y="1327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165267</xdr:rowOff>
    </xdr:from>
    <xdr:ext cx="534377" cy="259045"/>
    <xdr:sp macro="" textlink="">
      <xdr:nvSpPr>
        <xdr:cNvPr id="856" name="テキスト ボックス 855"/>
        <xdr:cNvSpPr txBox="1"/>
      </xdr:nvSpPr>
      <xdr:spPr>
        <a:xfrm>
          <a:off x="18389111" y="1336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34,647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7" name="直線コネクタ 86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8" name="テキスト ボックス 86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9" name="直線コネクタ 86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0" name="テキスト ボックス 86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2" name="テキスト ボックス 87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3" name="直線コネクタ 87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4" name="テキスト ボックス 87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5" name="直線コネクタ 87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6" name="テキスト ボックス 87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0" name="直線コネクタ 87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5" name="直線コネクタ 88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7" name="フローチャート : 判断 88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8" name="直線コネクタ 88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9" name="フローチャート : 判断 88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0" name="テキスト ボックス 88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1" name="直線コネクタ 89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2" name="フローチャート : 判断 891"/>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3" name="テキスト ボックス 892"/>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4" name="直線コネクタ 89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5" name="フローチャート : 判断 89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6" name="テキスト ボックス 89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7" name="フローチャート : 判断 896"/>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8" name="テキスト ボックス 897"/>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4" name="円/楕円 90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6" name="円/楕円 90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7" name="テキスト ボックス 90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8" name="円/楕円 90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0" name="円/楕円 90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1" name="テキスト ボックス 91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2" name="円/楕円 91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3" name="テキスト ボックス 912"/>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性質別の住民一人当たりのコストは、全体的に類似団体を上回っている。特に物件費、補助費等、普通建設事業費（うち新規整備）が増加傾向にある。要因については、物件費では</a:t>
          </a:r>
          <a:r>
            <a:rPr kumimoji="1" lang="ja-JP" altLang="en-US" sz="1200">
              <a:solidFill>
                <a:schemeClr val="dk1"/>
              </a:solidFill>
              <a:effectLst/>
              <a:latin typeface="+mn-lt"/>
              <a:ea typeface="+mn-ea"/>
              <a:cs typeface="+mn-cs"/>
            </a:rPr>
            <a:t>地域創生関連経費、</a:t>
          </a:r>
          <a:r>
            <a:rPr kumimoji="1" lang="ja-JP" altLang="ja-JP" sz="1200">
              <a:solidFill>
                <a:schemeClr val="dk1"/>
              </a:solidFill>
              <a:effectLst/>
              <a:latin typeface="+mn-lt"/>
              <a:ea typeface="+mn-ea"/>
              <a:cs typeface="+mn-cs"/>
            </a:rPr>
            <a:t>総合行政用ＰＣ運営経費等の増、補助費等については、農業振興や企業会計への補助金の増、普通建設事業費では</a:t>
          </a:r>
          <a:r>
            <a:rPr kumimoji="1" lang="ja-JP" altLang="en-US" sz="1200">
              <a:solidFill>
                <a:schemeClr val="dk1"/>
              </a:solidFill>
              <a:effectLst/>
              <a:latin typeface="+mn-lt"/>
              <a:ea typeface="+mn-ea"/>
              <a:cs typeface="+mn-cs"/>
            </a:rPr>
            <a:t>峰山高原スキー場建設、防災行政無線システム整備事業、</a:t>
          </a:r>
          <a:r>
            <a:rPr kumimoji="1" lang="ja-JP" altLang="ja-JP" sz="1200">
              <a:solidFill>
                <a:schemeClr val="dk1"/>
              </a:solidFill>
              <a:effectLst/>
              <a:latin typeface="+mn-lt"/>
              <a:ea typeface="+mn-ea"/>
              <a:cs typeface="+mn-cs"/>
            </a:rPr>
            <a:t>橋梁長寿命化事業などの増加による。</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今後については、集中改革プランに掲げた補助金の適正化と整理統合などの取り組みや、公共施設総合管理計画を基に計画的・合理的な管理に努めていく。</a:t>
          </a:r>
          <a:endParaRPr lang="ja-JP" altLang="ja-JP" sz="1200">
            <a:effectLst/>
          </a:endParaRPr>
        </a:p>
        <a:p>
          <a:endParaRPr kumimoji="1" lang="ja-JP" altLang="en-US" sz="12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兵庫県神河町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11,855
11,820
202.23
8,767,648
8,537,914
222,774
5,186,806
10,904,751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34.7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103505</xdr:rowOff>
    </xdr:from>
    <xdr:to>
      <xdr:col>6</xdr:col>
      <xdr:colOff>511175</xdr:colOff>
      <xdr:row>35</xdr:row>
      <xdr:rowOff>21590</xdr:rowOff>
    </xdr:to>
    <xdr:cxnSp macro="">
      <xdr:nvCxnSpPr>
        <xdr:cNvPr id="61" name="直線コネクタ 60"/>
        <xdr:cNvCxnSpPr/>
      </xdr:nvCxnSpPr>
      <xdr:spPr>
        <a:xfrm>
          <a:off x="3797300" y="5932805"/>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139717</xdr:rowOff>
    </xdr:from>
    <xdr:ext cx="469744" cy="259045"/>
    <xdr:sp macro="" textlink="">
      <xdr:nvSpPr>
        <xdr:cNvPr id="62" name="議会費平均値テキスト"/>
        <xdr:cNvSpPr txBox="1"/>
      </xdr:nvSpPr>
      <xdr:spPr>
        <a:xfrm>
          <a:off x="4686300" y="6140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103505</xdr:rowOff>
    </xdr:from>
    <xdr:to>
      <xdr:col>5</xdr:col>
      <xdr:colOff>358775</xdr:colOff>
      <xdr:row>35</xdr:row>
      <xdr:rowOff>46165</xdr:rowOff>
    </xdr:to>
    <xdr:cxnSp macro="">
      <xdr:nvCxnSpPr>
        <xdr:cNvPr id="64" name="直線コネクタ 63"/>
        <xdr:cNvCxnSpPr/>
      </xdr:nvCxnSpPr>
      <xdr:spPr>
        <a:xfrm flipV="1">
          <a:off x="2908300" y="5932805"/>
          <a:ext cx="889000" cy="11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45085</xdr:rowOff>
    </xdr:from>
    <xdr:to>
      <xdr:col>5</xdr:col>
      <xdr:colOff>409575</xdr:colOff>
      <xdr:row>35</xdr:row>
      <xdr:rowOff>146685</xdr:rowOff>
    </xdr:to>
    <xdr:sp macro="" textlink="">
      <xdr:nvSpPr>
        <xdr:cNvPr id="65" name="フローチャート : 判断 64"/>
        <xdr:cNvSpPr/>
      </xdr:nvSpPr>
      <xdr:spPr>
        <a:xfrm>
          <a:off x="3746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137812</xdr:rowOff>
    </xdr:from>
    <xdr:ext cx="469744" cy="259045"/>
    <xdr:sp macro="" textlink="">
      <xdr:nvSpPr>
        <xdr:cNvPr id="66" name="テキスト ボックス 65"/>
        <xdr:cNvSpPr txBox="1"/>
      </xdr:nvSpPr>
      <xdr:spPr>
        <a:xfrm>
          <a:off x="3562427"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7874</xdr:rowOff>
    </xdr:from>
    <xdr:to>
      <xdr:col>4</xdr:col>
      <xdr:colOff>155575</xdr:colOff>
      <xdr:row>35</xdr:row>
      <xdr:rowOff>46165</xdr:rowOff>
    </xdr:to>
    <xdr:cxnSp macro="">
      <xdr:nvCxnSpPr>
        <xdr:cNvPr id="67" name="直線コネクタ 66"/>
        <xdr:cNvCxnSpPr/>
      </xdr:nvCxnSpPr>
      <xdr:spPr>
        <a:xfrm>
          <a:off x="2019300" y="6008624"/>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62611</xdr:rowOff>
    </xdr:from>
    <xdr:to>
      <xdr:col>4</xdr:col>
      <xdr:colOff>206375</xdr:colOff>
      <xdr:row>35</xdr:row>
      <xdr:rowOff>164211</xdr:rowOff>
    </xdr:to>
    <xdr:sp macro="" textlink="">
      <xdr:nvSpPr>
        <xdr:cNvPr id="68" name="フローチャート : 判断 67"/>
        <xdr:cNvSpPr/>
      </xdr:nvSpPr>
      <xdr:spPr>
        <a:xfrm>
          <a:off x="2857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155338</xdr:rowOff>
    </xdr:from>
    <xdr:ext cx="469744" cy="259045"/>
    <xdr:sp macro="" textlink="">
      <xdr:nvSpPr>
        <xdr:cNvPr id="69" name="テキスト ボックス 68"/>
        <xdr:cNvSpPr txBox="1"/>
      </xdr:nvSpPr>
      <xdr:spPr>
        <a:xfrm>
          <a:off x="2673427"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107124</xdr:rowOff>
    </xdr:from>
    <xdr:to>
      <xdr:col>2</xdr:col>
      <xdr:colOff>638175</xdr:colOff>
      <xdr:row>35</xdr:row>
      <xdr:rowOff>7874</xdr:rowOff>
    </xdr:to>
    <xdr:cxnSp macro="">
      <xdr:nvCxnSpPr>
        <xdr:cNvPr id="70" name="直線コネクタ 69"/>
        <xdr:cNvCxnSpPr/>
      </xdr:nvCxnSpPr>
      <xdr:spPr>
        <a:xfrm>
          <a:off x="1130300" y="5936424"/>
          <a:ext cx="889000" cy="7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83566</xdr:rowOff>
    </xdr:from>
    <xdr:to>
      <xdr:col>3</xdr:col>
      <xdr:colOff>3175</xdr:colOff>
      <xdr:row>36</xdr:row>
      <xdr:rowOff>13716</xdr:rowOff>
    </xdr:to>
    <xdr:sp macro="" textlink="">
      <xdr:nvSpPr>
        <xdr:cNvPr id="71" name="フローチャート : 判断 70"/>
        <xdr:cNvSpPr/>
      </xdr:nvSpPr>
      <xdr:spPr>
        <a:xfrm>
          <a:off x="1968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4843</xdr:rowOff>
    </xdr:from>
    <xdr:ext cx="469744" cy="259045"/>
    <xdr:sp macro="" textlink="">
      <xdr:nvSpPr>
        <xdr:cNvPr id="72" name="テキスト ボックス 71"/>
        <xdr:cNvSpPr txBox="1"/>
      </xdr:nvSpPr>
      <xdr:spPr>
        <a:xfrm>
          <a:off x="1784427"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52896</xdr:rowOff>
    </xdr:from>
    <xdr:to>
      <xdr:col>1</xdr:col>
      <xdr:colOff>485775</xdr:colOff>
      <xdr:row>35</xdr:row>
      <xdr:rowOff>154496</xdr:rowOff>
    </xdr:to>
    <xdr:sp macro="" textlink="">
      <xdr:nvSpPr>
        <xdr:cNvPr id="73" name="フローチャート : 判断 72"/>
        <xdr:cNvSpPr/>
      </xdr:nvSpPr>
      <xdr:spPr>
        <a:xfrm>
          <a:off x="1079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145623</xdr:rowOff>
    </xdr:from>
    <xdr:ext cx="469744" cy="259045"/>
    <xdr:sp macro="" textlink="">
      <xdr:nvSpPr>
        <xdr:cNvPr id="74" name="テキスト ボックス 73"/>
        <xdr:cNvSpPr txBox="1"/>
      </xdr:nvSpPr>
      <xdr:spPr>
        <a:xfrm>
          <a:off x="895427" y="614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142240</xdr:rowOff>
    </xdr:from>
    <xdr:to>
      <xdr:col>6</xdr:col>
      <xdr:colOff>561975</xdr:colOff>
      <xdr:row>35</xdr:row>
      <xdr:rowOff>72390</xdr:rowOff>
    </xdr:to>
    <xdr:sp macro="" textlink="">
      <xdr:nvSpPr>
        <xdr:cNvPr id="80" name="円/楕円 79"/>
        <xdr:cNvSpPr/>
      </xdr:nvSpPr>
      <xdr:spPr>
        <a:xfrm>
          <a:off x="45847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165117</xdr:rowOff>
    </xdr:from>
    <xdr:ext cx="469744" cy="259045"/>
    <xdr:sp macro="" textlink="">
      <xdr:nvSpPr>
        <xdr:cNvPr id="81" name="議会費該当値テキスト"/>
        <xdr:cNvSpPr txBox="1"/>
      </xdr:nvSpPr>
      <xdr:spPr>
        <a:xfrm>
          <a:off x="4686300" y="582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7,720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52705</xdr:rowOff>
    </xdr:from>
    <xdr:to>
      <xdr:col>5</xdr:col>
      <xdr:colOff>409575</xdr:colOff>
      <xdr:row>34</xdr:row>
      <xdr:rowOff>154305</xdr:rowOff>
    </xdr:to>
    <xdr:sp macro="" textlink="">
      <xdr:nvSpPr>
        <xdr:cNvPr id="82" name="円/楕円 81"/>
        <xdr:cNvSpPr/>
      </xdr:nvSpPr>
      <xdr:spPr>
        <a:xfrm>
          <a:off x="3746500" y="58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170832</xdr:rowOff>
    </xdr:from>
    <xdr:ext cx="469744" cy="259045"/>
    <xdr:sp macro="" textlink="">
      <xdr:nvSpPr>
        <xdr:cNvPr id="83" name="テキスト ボックス 82"/>
        <xdr:cNvSpPr txBox="1"/>
      </xdr:nvSpPr>
      <xdr:spPr>
        <a:xfrm>
          <a:off x="3562427" y="565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166815</xdr:rowOff>
    </xdr:from>
    <xdr:to>
      <xdr:col>4</xdr:col>
      <xdr:colOff>206375</xdr:colOff>
      <xdr:row>35</xdr:row>
      <xdr:rowOff>96965</xdr:rowOff>
    </xdr:to>
    <xdr:sp macro="" textlink="">
      <xdr:nvSpPr>
        <xdr:cNvPr id="84" name="円/楕円 83"/>
        <xdr:cNvSpPr/>
      </xdr:nvSpPr>
      <xdr:spPr>
        <a:xfrm>
          <a:off x="2857500" y="599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113492</xdr:rowOff>
    </xdr:from>
    <xdr:ext cx="469744" cy="259045"/>
    <xdr:sp macro="" textlink="">
      <xdr:nvSpPr>
        <xdr:cNvPr id="85" name="テキスト ボックス 84"/>
        <xdr:cNvSpPr txBox="1"/>
      </xdr:nvSpPr>
      <xdr:spPr>
        <a:xfrm>
          <a:off x="2673427" y="577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128524</xdr:rowOff>
    </xdr:from>
    <xdr:to>
      <xdr:col>3</xdr:col>
      <xdr:colOff>3175</xdr:colOff>
      <xdr:row>35</xdr:row>
      <xdr:rowOff>58674</xdr:rowOff>
    </xdr:to>
    <xdr:sp macro="" textlink="">
      <xdr:nvSpPr>
        <xdr:cNvPr id="86" name="円/楕円 85"/>
        <xdr:cNvSpPr/>
      </xdr:nvSpPr>
      <xdr:spPr>
        <a:xfrm>
          <a:off x="1968500" y="59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75201</xdr:rowOff>
    </xdr:from>
    <xdr:ext cx="469744" cy="259045"/>
    <xdr:sp macro="" textlink="">
      <xdr:nvSpPr>
        <xdr:cNvPr id="87" name="テキスト ボックス 86"/>
        <xdr:cNvSpPr txBox="1"/>
      </xdr:nvSpPr>
      <xdr:spPr>
        <a:xfrm>
          <a:off x="1784427" y="57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56324</xdr:rowOff>
    </xdr:from>
    <xdr:to>
      <xdr:col>1</xdr:col>
      <xdr:colOff>485775</xdr:colOff>
      <xdr:row>34</xdr:row>
      <xdr:rowOff>157924</xdr:rowOff>
    </xdr:to>
    <xdr:sp macro="" textlink="">
      <xdr:nvSpPr>
        <xdr:cNvPr id="88" name="円/楕円 87"/>
        <xdr:cNvSpPr/>
      </xdr:nvSpPr>
      <xdr:spPr>
        <a:xfrm>
          <a:off x="1079500" y="588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3001</xdr:rowOff>
    </xdr:from>
    <xdr:ext cx="469744" cy="259045"/>
    <xdr:sp macro="" textlink="">
      <xdr:nvSpPr>
        <xdr:cNvPr id="89" name="テキスト ボックス 88"/>
        <xdr:cNvSpPr txBox="1"/>
      </xdr:nvSpPr>
      <xdr:spPr>
        <a:xfrm>
          <a:off x="895427" y="5660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140285</xdr:rowOff>
    </xdr:from>
    <xdr:to>
      <xdr:col>6</xdr:col>
      <xdr:colOff>511175</xdr:colOff>
      <xdr:row>56</xdr:row>
      <xdr:rowOff>729</xdr:rowOff>
    </xdr:to>
    <xdr:cxnSp macro="">
      <xdr:nvCxnSpPr>
        <xdr:cNvPr id="116" name="直線コネクタ 115"/>
        <xdr:cNvCxnSpPr/>
      </xdr:nvCxnSpPr>
      <xdr:spPr>
        <a:xfrm>
          <a:off x="3797300" y="9398585"/>
          <a:ext cx="838200" cy="20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138613</xdr:rowOff>
    </xdr:from>
    <xdr:ext cx="534377" cy="259045"/>
    <xdr:sp macro="" textlink="">
      <xdr:nvSpPr>
        <xdr:cNvPr id="117" name="総務費平均値テキスト"/>
        <xdr:cNvSpPr txBox="1"/>
      </xdr:nvSpPr>
      <xdr:spPr>
        <a:xfrm>
          <a:off x="4686300" y="956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138950</xdr:rowOff>
    </xdr:from>
    <xdr:to>
      <xdr:col>5</xdr:col>
      <xdr:colOff>358775</xdr:colOff>
      <xdr:row>54</xdr:row>
      <xdr:rowOff>140285</xdr:rowOff>
    </xdr:to>
    <xdr:cxnSp macro="">
      <xdr:nvCxnSpPr>
        <xdr:cNvPr id="119" name="直線コネクタ 118"/>
        <xdr:cNvCxnSpPr/>
      </xdr:nvCxnSpPr>
      <xdr:spPr>
        <a:xfrm>
          <a:off x="2908300" y="9397250"/>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166670</xdr:rowOff>
    </xdr:from>
    <xdr:to>
      <xdr:col>5</xdr:col>
      <xdr:colOff>409575</xdr:colOff>
      <xdr:row>56</xdr:row>
      <xdr:rowOff>96820</xdr:rowOff>
    </xdr:to>
    <xdr:sp macro="" textlink="">
      <xdr:nvSpPr>
        <xdr:cNvPr id="120" name="フローチャート : 判断 119"/>
        <xdr:cNvSpPr/>
      </xdr:nvSpPr>
      <xdr:spPr>
        <a:xfrm>
          <a:off x="3746500" y="959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87947</xdr:rowOff>
    </xdr:from>
    <xdr:ext cx="534377" cy="259045"/>
    <xdr:sp macro="" textlink="">
      <xdr:nvSpPr>
        <xdr:cNvPr id="121" name="テキスト ボックス 120"/>
        <xdr:cNvSpPr txBox="1"/>
      </xdr:nvSpPr>
      <xdr:spPr>
        <a:xfrm>
          <a:off x="3530111" y="968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138950</xdr:rowOff>
    </xdr:from>
    <xdr:to>
      <xdr:col>4</xdr:col>
      <xdr:colOff>155575</xdr:colOff>
      <xdr:row>55</xdr:row>
      <xdr:rowOff>109772</xdr:rowOff>
    </xdr:to>
    <xdr:cxnSp macro="">
      <xdr:nvCxnSpPr>
        <xdr:cNvPr id="122" name="直線コネクタ 121"/>
        <xdr:cNvCxnSpPr/>
      </xdr:nvCxnSpPr>
      <xdr:spPr>
        <a:xfrm flipV="1">
          <a:off x="2019300" y="9397250"/>
          <a:ext cx="889000" cy="14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50559</xdr:rowOff>
    </xdr:from>
    <xdr:to>
      <xdr:col>4</xdr:col>
      <xdr:colOff>206375</xdr:colOff>
      <xdr:row>54</xdr:row>
      <xdr:rowOff>152159</xdr:rowOff>
    </xdr:to>
    <xdr:sp macro="" textlink="">
      <xdr:nvSpPr>
        <xdr:cNvPr id="123" name="フローチャート : 判断 122"/>
        <xdr:cNvSpPr/>
      </xdr:nvSpPr>
      <xdr:spPr>
        <a:xfrm>
          <a:off x="2857500" y="930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168686</xdr:rowOff>
    </xdr:from>
    <xdr:ext cx="599010" cy="259045"/>
    <xdr:sp macro="" textlink="">
      <xdr:nvSpPr>
        <xdr:cNvPr id="124" name="テキスト ボックス 123"/>
        <xdr:cNvSpPr txBox="1"/>
      </xdr:nvSpPr>
      <xdr:spPr>
        <a:xfrm>
          <a:off x="2608794" y="90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109772</xdr:rowOff>
    </xdr:from>
    <xdr:to>
      <xdr:col>2</xdr:col>
      <xdr:colOff>638175</xdr:colOff>
      <xdr:row>55</xdr:row>
      <xdr:rowOff>160077</xdr:rowOff>
    </xdr:to>
    <xdr:cxnSp macro="">
      <xdr:nvCxnSpPr>
        <xdr:cNvPr id="125" name="直線コネクタ 124"/>
        <xdr:cNvCxnSpPr/>
      </xdr:nvCxnSpPr>
      <xdr:spPr>
        <a:xfrm flipV="1">
          <a:off x="1130300" y="9539522"/>
          <a:ext cx="889000" cy="5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133696</xdr:rowOff>
    </xdr:from>
    <xdr:to>
      <xdr:col>3</xdr:col>
      <xdr:colOff>3175</xdr:colOff>
      <xdr:row>56</xdr:row>
      <xdr:rowOff>63846</xdr:rowOff>
    </xdr:to>
    <xdr:sp macro="" textlink="">
      <xdr:nvSpPr>
        <xdr:cNvPr id="126" name="フローチャート : 判断 125"/>
        <xdr:cNvSpPr/>
      </xdr:nvSpPr>
      <xdr:spPr>
        <a:xfrm>
          <a:off x="1968500" y="956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54973</xdr:rowOff>
    </xdr:from>
    <xdr:ext cx="599010" cy="259045"/>
    <xdr:sp macro="" textlink="">
      <xdr:nvSpPr>
        <xdr:cNvPr id="127" name="テキスト ボックス 126"/>
        <xdr:cNvSpPr txBox="1"/>
      </xdr:nvSpPr>
      <xdr:spPr>
        <a:xfrm>
          <a:off x="1719794" y="965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29354</xdr:rowOff>
    </xdr:from>
    <xdr:to>
      <xdr:col>1</xdr:col>
      <xdr:colOff>485775</xdr:colOff>
      <xdr:row>56</xdr:row>
      <xdr:rowOff>130954</xdr:rowOff>
    </xdr:to>
    <xdr:sp macro="" textlink="">
      <xdr:nvSpPr>
        <xdr:cNvPr id="128" name="フローチャート : 判断 127"/>
        <xdr:cNvSpPr/>
      </xdr:nvSpPr>
      <xdr:spPr>
        <a:xfrm>
          <a:off x="1079500" y="96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122081</xdr:rowOff>
    </xdr:from>
    <xdr:ext cx="534377" cy="259045"/>
    <xdr:sp macro="" textlink="">
      <xdr:nvSpPr>
        <xdr:cNvPr id="129" name="テキスト ボックス 128"/>
        <xdr:cNvSpPr txBox="1"/>
      </xdr:nvSpPr>
      <xdr:spPr>
        <a:xfrm>
          <a:off x="863111" y="972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121379</xdr:rowOff>
    </xdr:from>
    <xdr:to>
      <xdr:col>6</xdr:col>
      <xdr:colOff>561975</xdr:colOff>
      <xdr:row>56</xdr:row>
      <xdr:rowOff>51529</xdr:rowOff>
    </xdr:to>
    <xdr:sp macro="" textlink="">
      <xdr:nvSpPr>
        <xdr:cNvPr id="135" name="円/楕円 134"/>
        <xdr:cNvSpPr/>
      </xdr:nvSpPr>
      <xdr:spPr>
        <a:xfrm>
          <a:off x="4584700" y="955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144256</xdr:rowOff>
    </xdr:from>
    <xdr:ext cx="599010" cy="259045"/>
    <xdr:sp macro="" textlink="">
      <xdr:nvSpPr>
        <xdr:cNvPr id="136" name="総務費該当値テキスト"/>
        <xdr:cNvSpPr txBox="1"/>
      </xdr:nvSpPr>
      <xdr:spPr>
        <a:xfrm>
          <a:off x="4686300" y="940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105,396</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89485</xdr:rowOff>
    </xdr:from>
    <xdr:to>
      <xdr:col>5</xdr:col>
      <xdr:colOff>409575</xdr:colOff>
      <xdr:row>55</xdr:row>
      <xdr:rowOff>19635</xdr:rowOff>
    </xdr:to>
    <xdr:sp macro="" textlink="">
      <xdr:nvSpPr>
        <xdr:cNvPr id="137" name="円/楕円 136"/>
        <xdr:cNvSpPr/>
      </xdr:nvSpPr>
      <xdr:spPr>
        <a:xfrm>
          <a:off x="3746500" y="934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36162</xdr:rowOff>
    </xdr:from>
    <xdr:ext cx="599010" cy="259045"/>
    <xdr:sp macro="" textlink="">
      <xdr:nvSpPr>
        <xdr:cNvPr id="138" name="テキスト ボックス 137"/>
        <xdr:cNvSpPr txBox="1"/>
      </xdr:nvSpPr>
      <xdr:spPr>
        <a:xfrm>
          <a:off x="3497794" y="912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149,872</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88150</xdr:rowOff>
    </xdr:from>
    <xdr:to>
      <xdr:col>4</xdr:col>
      <xdr:colOff>206375</xdr:colOff>
      <xdr:row>55</xdr:row>
      <xdr:rowOff>18300</xdr:rowOff>
    </xdr:to>
    <xdr:sp macro="" textlink="">
      <xdr:nvSpPr>
        <xdr:cNvPr id="139" name="円/楕円 138"/>
        <xdr:cNvSpPr/>
      </xdr:nvSpPr>
      <xdr:spPr>
        <a:xfrm>
          <a:off x="2857500" y="93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9427</xdr:rowOff>
    </xdr:from>
    <xdr:ext cx="599010" cy="259045"/>
    <xdr:sp macro="" textlink="">
      <xdr:nvSpPr>
        <xdr:cNvPr id="140" name="テキスト ボックス 139"/>
        <xdr:cNvSpPr txBox="1"/>
      </xdr:nvSpPr>
      <xdr:spPr>
        <a:xfrm>
          <a:off x="2608794" y="94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150,164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58972</xdr:rowOff>
    </xdr:from>
    <xdr:to>
      <xdr:col>3</xdr:col>
      <xdr:colOff>3175</xdr:colOff>
      <xdr:row>55</xdr:row>
      <xdr:rowOff>160572</xdr:rowOff>
    </xdr:to>
    <xdr:sp macro="" textlink="">
      <xdr:nvSpPr>
        <xdr:cNvPr id="141" name="円/楕円 140"/>
        <xdr:cNvSpPr/>
      </xdr:nvSpPr>
      <xdr:spPr>
        <a:xfrm>
          <a:off x="1968500" y="94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5649</xdr:rowOff>
    </xdr:from>
    <xdr:ext cx="599010" cy="259045"/>
    <xdr:sp macro="" textlink="">
      <xdr:nvSpPr>
        <xdr:cNvPr id="142" name="テキスト ボックス 141"/>
        <xdr:cNvSpPr txBox="1"/>
      </xdr:nvSpPr>
      <xdr:spPr>
        <a:xfrm>
          <a:off x="1719794" y="926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119,046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109277</xdr:rowOff>
    </xdr:from>
    <xdr:to>
      <xdr:col>1</xdr:col>
      <xdr:colOff>485775</xdr:colOff>
      <xdr:row>56</xdr:row>
      <xdr:rowOff>39427</xdr:rowOff>
    </xdr:to>
    <xdr:sp macro="" textlink="">
      <xdr:nvSpPr>
        <xdr:cNvPr id="143" name="円/楕円 142"/>
        <xdr:cNvSpPr/>
      </xdr:nvSpPr>
      <xdr:spPr>
        <a:xfrm>
          <a:off x="1079500" y="953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55954</xdr:rowOff>
    </xdr:from>
    <xdr:ext cx="599010" cy="259045"/>
    <xdr:sp macro="" textlink="">
      <xdr:nvSpPr>
        <xdr:cNvPr id="144" name="テキスト ボックス 143"/>
        <xdr:cNvSpPr txBox="1"/>
      </xdr:nvSpPr>
      <xdr:spPr>
        <a:xfrm>
          <a:off x="830794" y="931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124174</xdr:rowOff>
    </xdr:from>
    <xdr:to>
      <xdr:col>6</xdr:col>
      <xdr:colOff>511175</xdr:colOff>
      <xdr:row>78</xdr:row>
      <xdr:rowOff>34654</xdr:rowOff>
    </xdr:to>
    <xdr:cxnSp macro="">
      <xdr:nvCxnSpPr>
        <xdr:cNvPr id="172" name="直線コネクタ 171"/>
        <xdr:cNvCxnSpPr/>
      </xdr:nvCxnSpPr>
      <xdr:spPr>
        <a:xfrm flipV="1">
          <a:off x="3797300" y="13325824"/>
          <a:ext cx="838200" cy="8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22495</xdr:rowOff>
    </xdr:from>
    <xdr:ext cx="599010" cy="259045"/>
    <xdr:sp macro="" textlink="">
      <xdr:nvSpPr>
        <xdr:cNvPr id="173" name="民生費平均値テキスト"/>
        <xdr:cNvSpPr txBox="1"/>
      </xdr:nvSpPr>
      <xdr:spPr>
        <a:xfrm>
          <a:off x="4686300" y="1288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11108</xdr:rowOff>
    </xdr:from>
    <xdr:to>
      <xdr:col>5</xdr:col>
      <xdr:colOff>358775</xdr:colOff>
      <xdr:row>78</xdr:row>
      <xdr:rowOff>34654</xdr:rowOff>
    </xdr:to>
    <xdr:cxnSp macro="">
      <xdr:nvCxnSpPr>
        <xdr:cNvPr id="175" name="直線コネクタ 174"/>
        <xdr:cNvCxnSpPr/>
      </xdr:nvCxnSpPr>
      <xdr:spPr>
        <a:xfrm>
          <a:off x="2908300" y="13384208"/>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52279</xdr:rowOff>
    </xdr:from>
    <xdr:to>
      <xdr:col>5</xdr:col>
      <xdr:colOff>409575</xdr:colOff>
      <xdr:row>76</xdr:row>
      <xdr:rowOff>153879</xdr:rowOff>
    </xdr:to>
    <xdr:sp macro="" textlink="">
      <xdr:nvSpPr>
        <xdr:cNvPr id="176" name="フローチャート : 判断 175"/>
        <xdr:cNvSpPr/>
      </xdr:nvSpPr>
      <xdr:spPr>
        <a:xfrm>
          <a:off x="3746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170405</xdr:rowOff>
    </xdr:from>
    <xdr:ext cx="599010" cy="259045"/>
    <xdr:sp macro="" textlink="">
      <xdr:nvSpPr>
        <xdr:cNvPr id="177" name="テキスト ボックス 176"/>
        <xdr:cNvSpPr txBox="1"/>
      </xdr:nvSpPr>
      <xdr:spPr>
        <a:xfrm>
          <a:off x="3497794" y="1285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11108</xdr:rowOff>
    </xdr:from>
    <xdr:to>
      <xdr:col>4</xdr:col>
      <xdr:colOff>155575</xdr:colOff>
      <xdr:row>78</xdr:row>
      <xdr:rowOff>90432</xdr:rowOff>
    </xdr:to>
    <xdr:cxnSp macro="">
      <xdr:nvCxnSpPr>
        <xdr:cNvPr id="178" name="直線コネクタ 177"/>
        <xdr:cNvCxnSpPr/>
      </xdr:nvCxnSpPr>
      <xdr:spPr>
        <a:xfrm flipV="1">
          <a:off x="2019300" y="13384208"/>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67613</xdr:rowOff>
    </xdr:from>
    <xdr:to>
      <xdr:col>4</xdr:col>
      <xdr:colOff>206375</xdr:colOff>
      <xdr:row>76</xdr:row>
      <xdr:rowOff>169213</xdr:rowOff>
    </xdr:to>
    <xdr:sp macro="" textlink="">
      <xdr:nvSpPr>
        <xdr:cNvPr id="179" name="フローチャート : 判断 178"/>
        <xdr:cNvSpPr/>
      </xdr:nvSpPr>
      <xdr:spPr>
        <a:xfrm>
          <a:off x="2857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14290</xdr:rowOff>
    </xdr:from>
    <xdr:ext cx="599010" cy="259045"/>
    <xdr:sp macro="" textlink="">
      <xdr:nvSpPr>
        <xdr:cNvPr id="180" name="テキスト ボックス 179"/>
        <xdr:cNvSpPr txBox="1"/>
      </xdr:nvSpPr>
      <xdr:spPr>
        <a:xfrm>
          <a:off x="2608794" y="1287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90432</xdr:rowOff>
    </xdr:from>
    <xdr:to>
      <xdr:col>2</xdr:col>
      <xdr:colOff>638175</xdr:colOff>
      <xdr:row>78</xdr:row>
      <xdr:rowOff>122748</xdr:rowOff>
    </xdr:to>
    <xdr:cxnSp macro="">
      <xdr:nvCxnSpPr>
        <xdr:cNvPr id="181" name="直線コネクタ 180"/>
        <xdr:cNvCxnSpPr/>
      </xdr:nvCxnSpPr>
      <xdr:spPr>
        <a:xfrm flipV="1">
          <a:off x="1130300" y="13463532"/>
          <a:ext cx="889000" cy="3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1310</xdr:rowOff>
    </xdr:from>
    <xdr:to>
      <xdr:col>3</xdr:col>
      <xdr:colOff>3175</xdr:colOff>
      <xdr:row>77</xdr:row>
      <xdr:rowOff>102910</xdr:rowOff>
    </xdr:to>
    <xdr:sp macro="" textlink="">
      <xdr:nvSpPr>
        <xdr:cNvPr id="182" name="フローチャート : 判断 181"/>
        <xdr:cNvSpPr/>
      </xdr:nvSpPr>
      <xdr:spPr>
        <a:xfrm>
          <a:off x="1968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119437</xdr:rowOff>
    </xdr:from>
    <xdr:ext cx="599010" cy="259045"/>
    <xdr:sp macro="" textlink="">
      <xdr:nvSpPr>
        <xdr:cNvPr id="183" name="テキスト ボックス 182"/>
        <xdr:cNvSpPr txBox="1"/>
      </xdr:nvSpPr>
      <xdr:spPr>
        <a:xfrm>
          <a:off x="1719794" y="1297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10948</xdr:rowOff>
    </xdr:from>
    <xdr:to>
      <xdr:col>1</xdr:col>
      <xdr:colOff>485775</xdr:colOff>
      <xdr:row>77</xdr:row>
      <xdr:rowOff>112548</xdr:rowOff>
    </xdr:to>
    <xdr:sp macro="" textlink="">
      <xdr:nvSpPr>
        <xdr:cNvPr id="184" name="フローチャート : 判断 183"/>
        <xdr:cNvSpPr/>
      </xdr:nvSpPr>
      <xdr:spPr>
        <a:xfrm>
          <a:off x="1079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129075</xdr:rowOff>
    </xdr:from>
    <xdr:ext cx="599010" cy="259045"/>
    <xdr:sp macro="" textlink="">
      <xdr:nvSpPr>
        <xdr:cNvPr id="185" name="テキスト ボックス 184"/>
        <xdr:cNvSpPr txBox="1"/>
      </xdr:nvSpPr>
      <xdr:spPr>
        <a:xfrm>
          <a:off x="830794" y="1298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73374</xdr:rowOff>
    </xdr:from>
    <xdr:to>
      <xdr:col>6</xdr:col>
      <xdr:colOff>561975</xdr:colOff>
      <xdr:row>78</xdr:row>
      <xdr:rowOff>3524</xdr:rowOff>
    </xdr:to>
    <xdr:sp macro="" textlink="">
      <xdr:nvSpPr>
        <xdr:cNvPr id="191" name="円/楕円 190"/>
        <xdr:cNvSpPr/>
      </xdr:nvSpPr>
      <xdr:spPr>
        <a:xfrm>
          <a:off x="4584700" y="1327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51801</xdr:rowOff>
    </xdr:from>
    <xdr:ext cx="599010" cy="259045"/>
    <xdr:sp macro="" textlink="">
      <xdr:nvSpPr>
        <xdr:cNvPr id="192" name="民生費該当値テキスト"/>
        <xdr:cNvSpPr txBox="1"/>
      </xdr:nvSpPr>
      <xdr:spPr>
        <a:xfrm>
          <a:off x="4686300" y="1325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120,448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155304</xdr:rowOff>
    </xdr:from>
    <xdr:to>
      <xdr:col>5</xdr:col>
      <xdr:colOff>409575</xdr:colOff>
      <xdr:row>78</xdr:row>
      <xdr:rowOff>85454</xdr:rowOff>
    </xdr:to>
    <xdr:sp macro="" textlink="">
      <xdr:nvSpPr>
        <xdr:cNvPr id="193" name="円/楕円 192"/>
        <xdr:cNvSpPr/>
      </xdr:nvSpPr>
      <xdr:spPr>
        <a:xfrm>
          <a:off x="3746500" y="1335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76581</xdr:rowOff>
    </xdr:from>
    <xdr:ext cx="599010" cy="259045"/>
    <xdr:sp macro="" textlink="">
      <xdr:nvSpPr>
        <xdr:cNvPr id="194" name="テキスト ボックス 193"/>
        <xdr:cNvSpPr txBox="1"/>
      </xdr:nvSpPr>
      <xdr:spPr>
        <a:xfrm>
          <a:off x="3497794" y="1344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111,488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131758</xdr:rowOff>
    </xdr:from>
    <xdr:to>
      <xdr:col>4</xdr:col>
      <xdr:colOff>206375</xdr:colOff>
      <xdr:row>78</xdr:row>
      <xdr:rowOff>61908</xdr:rowOff>
    </xdr:to>
    <xdr:sp macro="" textlink="">
      <xdr:nvSpPr>
        <xdr:cNvPr id="195" name="円/楕円 194"/>
        <xdr:cNvSpPr/>
      </xdr:nvSpPr>
      <xdr:spPr>
        <a:xfrm>
          <a:off x="2857500" y="1333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53035</xdr:rowOff>
    </xdr:from>
    <xdr:ext cx="599010" cy="259045"/>
    <xdr:sp macro="" textlink="">
      <xdr:nvSpPr>
        <xdr:cNvPr id="196" name="テキスト ボックス 195"/>
        <xdr:cNvSpPr txBox="1"/>
      </xdr:nvSpPr>
      <xdr:spPr>
        <a:xfrm>
          <a:off x="2608794" y="134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114,063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39632</xdr:rowOff>
    </xdr:from>
    <xdr:to>
      <xdr:col>3</xdr:col>
      <xdr:colOff>3175</xdr:colOff>
      <xdr:row>78</xdr:row>
      <xdr:rowOff>141232</xdr:rowOff>
    </xdr:to>
    <xdr:sp macro="" textlink="">
      <xdr:nvSpPr>
        <xdr:cNvPr id="197" name="円/楕円 196"/>
        <xdr:cNvSpPr/>
      </xdr:nvSpPr>
      <xdr:spPr>
        <a:xfrm>
          <a:off x="1968500" y="1341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132359</xdr:rowOff>
    </xdr:from>
    <xdr:ext cx="599010" cy="259045"/>
    <xdr:sp macro="" textlink="">
      <xdr:nvSpPr>
        <xdr:cNvPr id="198" name="テキスト ボックス 197"/>
        <xdr:cNvSpPr txBox="1"/>
      </xdr:nvSpPr>
      <xdr:spPr>
        <a:xfrm>
          <a:off x="1719794" y="1350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105,388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71948</xdr:rowOff>
    </xdr:from>
    <xdr:to>
      <xdr:col>1</xdr:col>
      <xdr:colOff>485775</xdr:colOff>
      <xdr:row>79</xdr:row>
      <xdr:rowOff>2098</xdr:rowOff>
    </xdr:to>
    <xdr:sp macro="" textlink="">
      <xdr:nvSpPr>
        <xdr:cNvPr id="199" name="円/楕円 198"/>
        <xdr:cNvSpPr/>
      </xdr:nvSpPr>
      <xdr:spPr>
        <a:xfrm>
          <a:off x="1079500" y="134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164675</xdr:rowOff>
    </xdr:from>
    <xdr:ext cx="599010" cy="259045"/>
    <xdr:sp macro="" textlink="">
      <xdr:nvSpPr>
        <xdr:cNvPr id="200" name="テキスト ボックス 199"/>
        <xdr:cNvSpPr txBox="1"/>
      </xdr:nvSpPr>
      <xdr:spPr>
        <a:xfrm>
          <a:off x="830794" y="13537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129431</xdr:rowOff>
    </xdr:from>
    <xdr:to>
      <xdr:col>6</xdr:col>
      <xdr:colOff>511175</xdr:colOff>
      <xdr:row>95</xdr:row>
      <xdr:rowOff>146850</xdr:rowOff>
    </xdr:to>
    <xdr:cxnSp macro="">
      <xdr:nvCxnSpPr>
        <xdr:cNvPr id="227" name="直線コネクタ 226"/>
        <xdr:cNvCxnSpPr/>
      </xdr:nvCxnSpPr>
      <xdr:spPr>
        <a:xfrm>
          <a:off x="3797300" y="16417181"/>
          <a:ext cx="8382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170604</xdr:rowOff>
    </xdr:from>
    <xdr:ext cx="534377" cy="259045"/>
    <xdr:sp macro="" textlink="">
      <xdr:nvSpPr>
        <xdr:cNvPr id="228" name="衛生費平均値テキスト"/>
        <xdr:cNvSpPr txBox="1"/>
      </xdr:nvSpPr>
      <xdr:spPr>
        <a:xfrm>
          <a:off x="4686300" y="16629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129431</xdr:rowOff>
    </xdr:from>
    <xdr:to>
      <xdr:col>5</xdr:col>
      <xdr:colOff>358775</xdr:colOff>
      <xdr:row>95</xdr:row>
      <xdr:rowOff>170872</xdr:rowOff>
    </xdr:to>
    <xdr:cxnSp macro="">
      <xdr:nvCxnSpPr>
        <xdr:cNvPr id="230" name="直線コネクタ 229"/>
        <xdr:cNvCxnSpPr/>
      </xdr:nvCxnSpPr>
      <xdr:spPr>
        <a:xfrm flipV="1">
          <a:off x="2908300" y="16417181"/>
          <a:ext cx="889000"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29125</xdr:rowOff>
    </xdr:from>
    <xdr:to>
      <xdr:col>5</xdr:col>
      <xdr:colOff>409575</xdr:colOff>
      <xdr:row>97</xdr:row>
      <xdr:rowOff>130725</xdr:rowOff>
    </xdr:to>
    <xdr:sp macro="" textlink="">
      <xdr:nvSpPr>
        <xdr:cNvPr id="231" name="フローチャート : 判断 230"/>
        <xdr:cNvSpPr/>
      </xdr:nvSpPr>
      <xdr:spPr>
        <a:xfrm>
          <a:off x="3746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121852</xdr:rowOff>
    </xdr:from>
    <xdr:ext cx="534377" cy="259045"/>
    <xdr:sp macro="" textlink="">
      <xdr:nvSpPr>
        <xdr:cNvPr id="232" name="テキスト ボックス 231"/>
        <xdr:cNvSpPr txBox="1"/>
      </xdr:nvSpPr>
      <xdr:spPr>
        <a:xfrm>
          <a:off x="3530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170872</xdr:rowOff>
    </xdr:from>
    <xdr:to>
      <xdr:col>4</xdr:col>
      <xdr:colOff>155575</xdr:colOff>
      <xdr:row>96</xdr:row>
      <xdr:rowOff>8031</xdr:rowOff>
    </xdr:to>
    <xdr:cxnSp macro="">
      <xdr:nvCxnSpPr>
        <xdr:cNvPr id="233" name="直線コネクタ 232"/>
        <xdr:cNvCxnSpPr/>
      </xdr:nvCxnSpPr>
      <xdr:spPr>
        <a:xfrm flipV="1">
          <a:off x="2019300" y="16458622"/>
          <a:ext cx="889000" cy="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34" name="フローチャート : 判断 233"/>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111899</xdr:rowOff>
    </xdr:from>
    <xdr:ext cx="534377" cy="259045"/>
    <xdr:sp macro="" textlink="">
      <xdr:nvSpPr>
        <xdr:cNvPr id="235" name="テキスト ボックス 234"/>
        <xdr:cNvSpPr txBox="1"/>
      </xdr:nvSpPr>
      <xdr:spPr>
        <a:xfrm>
          <a:off x="2641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8031</xdr:rowOff>
    </xdr:from>
    <xdr:to>
      <xdr:col>2</xdr:col>
      <xdr:colOff>638175</xdr:colOff>
      <xdr:row>96</xdr:row>
      <xdr:rowOff>47468</xdr:rowOff>
    </xdr:to>
    <xdr:cxnSp macro="">
      <xdr:nvCxnSpPr>
        <xdr:cNvPr id="236" name="直線コネクタ 235"/>
        <xdr:cNvCxnSpPr/>
      </xdr:nvCxnSpPr>
      <xdr:spPr>
        <a:xfrm flipV="1">
          <a:off x="1130300" y="16467231"/>
          <a:ext cx="889000" cy="3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37" name="フローチャート : 判断 236"/>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129534</xdr:rowOff>
    </xdr:from>
    <xdr:ext cx="534377" cy="259045"/>
    <xdr:sp macro="" textlink="">
      <xdr:nvSpPr>
        <xdr:cNvPr id="238" name="テキスト ボックス 237"/>
        <xdr:cNvSpPr txBox="1"/>
      </xdr:nvSpPr>
      <xdr:spPr>
        <a:xfrm>
          <a:off x="1752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39" name="フローチャート : 判断 238"/>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137690</xdr:rowOff>
    </xdr:from>
    <xdr:ext cx="534377" cy="259045"/>
    <xdr:sp macro="" textlink="">
      <xdr:nvSpPr>
        <xdr:cNvPr id="240" name="テキスト ボックス 239"/>
        <xdr:cNvSpPr txBox="1"/>
      </xdr:nvSpPr>
      <xdr:spPr>
        <a:xfrm>
          <a:off x="863111" y="167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96050</xdr:rowOff>
    </xdr:from>
    <xdr:to>
      <xdr:col>6</xdr:col>
      <xdr:colOff>561975</xdr:colOff>
      <xdr:row>96</xdr:row>
      <xdr:rowOff>26200</xdr:rowOff>
    </xdr:to>
    <xdr:sp macro="" textlink="">
      <xdr:nvSpPr>
        <xdr:cNvPr id="246" name="円/楕円 245"/>
        <xdr:cNvSpPr/>
      </xdr:nvSpPr>
      <xdr:spPr>
        <a:xfrm>
          <a:off x="4584700" y="163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118927</xdr:rowOff>
    </xdr:from>
    <xdr:ext cx="599010" cy="259045"/>
    <xdr:sp macro="" textlink="">
      <xdr:nvSpPr>
        <xdr:cNvPr id="247" name="衛生費該当値テキスト"/>
        <xdr:cNvSpPr txBox="1"/>
      </xdr:nvSpPr>
      <xdr:spPr>
        <a:xfrm>
          <a:off x="4686300" y="1623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110,936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78631</xdr:rowOff>
    </xdr:from>
    <xdr:to>
      <xdr:col>5</xdr:col>
      <xdr:colOff>409575</xdr:colOff>
      <xdr:row>96</xdr:row>
      <xdr:rowOff>8781</xdr:rowOff>
    </xdr:to>
    <xdr:sp macro="" textlink="">
      <xdr:nvSpPr>
        <xdr:cNvPr id="248" name="円/楕円 247"/>
        <xdr:cNvSpPr/>
      </xdr:nvSpPr>
      <xdr:spPr>
        <a:xfrm>
          <a:off x="3746500" y="1636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25308</xdr:rowOff>
    </xdr:from>
    <xdr:ext cx="599010" cy="259045"/>
    <xdr:sp macro="" textlink="">
      <xdr:nvSpPr>
        <xdr:cNvPr id="249" name="テキスト ボックス 248"/>
        <xdr:cNvSpPr txBox="1"/>
      </xdr:nvSpPr>
      <xdr:spPr>
        <a:xfrm>
          <a:off x="3497794" y="1614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114,746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120072</xdr:rowOff>
    </xdr:from>
    <xdr:to>
      <xdr:col>4</xdr:col>
      <xdr:colOff>206375</xdr:colOff>
      <xdr:row>96</xdr:row>
      <xdr:rowOff>50222</xdr:rowOff>
    </xdr:to>
    <xdr:sp macro="" textlink="">
      <xdr:nvSpPr>
        <xdr:cNvPr id="250" name="円/楕円 249"/>
        <xdr:cNvSpPr/>
      </xdr:nvSpPr>
      <xdr:spPr>
        <a:xfrm>
          <a:off x="2857500" y="164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66749</xdr:rowOff>
    </xdr:from>
    <xdr:ext cx="599010" cy="259045"/>
    <xdr:sp macro="" textlink="">
      <xdr:nvSpPr>
        <xdr:cNvPr id="251" name="テキスト ボックス 250"/>
        <xdr:cNvSpPr txBox="1"/>
      </xdr:nvSpPr>
      <xdr:spPr>
        <a:xfrm>
          <a:off x="2608794" y="16183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105,682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128681</xdr:rowOff>
    </xdr:from>
    <xdr:to>
      <xdr:col>3</xdr:col>
      <xdr:colOff>3175</xdr:colOff>
      <xdr:row>96</xdr:row>
      <xdr:rowOff>58831</xdr:rowOff>
    </xdr:to>
    <xdr:sp macro="" textlink="">
      <xdr:nvSpPr>
        <xdr:cNvPr id="252" name="円/楕円 251"/>
        <xdr:cNvSpPr/>
      </xdr:nvSpPr>
      <xdr:spPr>
        <a:xfrm>
          <a:off x="1968500" y="1641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75358</xdr:rowOff>
    </xdr:from>
    <xdr:ext cx="599010" cy="259045"/>
    <xdr:sp macro="" textlink="">
      <xdr:nvSpPr>
        <xdr:cNvPr id="253" name="テキスト ボックス 252"/>
        <xdr:cNvSpPr txBox="1"/>
      </xdr:nvSpPr>
      <xdr:spPr>
        <a:xfrm>
          <a:off x="1719794" y="1619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103,799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168118</xdr:rowOff>
    </xdr:from>
    <xdr:to>
      <xdr:col>1</xdr:col>
      <xdr:colOff>485775</xdr:colOff>
      <xdr:row>96</xdr:row>
      <xdr:rowOff>98268</xdr:rowOff>
    </xdr:to>
    <xdr:sp macro="" textlink="">
      <xdr:nvSpPr>
        <xdr:cNvPr id="254" name="円/楕円 253"/>
        <xdr:cNvSpPr/>
      </xdr:nvSpPr>
      <xdr:spPr>
        <a:xfrm>
          <a:off x="1079500" y="164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114795</xdr:rowOff>
    </xdr:from>
    <xdr:ext cx="534377" cy="259045"/>
    <xdr:sp macro="" textlink="">
      <xdr:nvSpPr>
        <xdr:cNvPr id="255" name="テキスト ボックス 254"/>
        <xdr:cNvSpPr txBox="1"/>
      </xdr:nvSpPr>
      <xdr:spPr>
        <a:xfrm>
          <a:off x="863111" y="1623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95,173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5" name="テキスト ボックス 27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7" name="テキスト ボックス 27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158968</xdr:rowOff>
    </xdr:from>
    <xdr:to>
      <xdr:col>15</xdr:col>
      <xdr:colOff>180340</xdr:colOff>
      <xdr:row>39</xdr:row>
      <xdr:rowOff>98878</xdr:rowOff>
    </xdr:to>
    <xdr:cxnSp macro="">
      <xdr:nvCxnSpPr>
        <xdr:cNvPr id="281" name="直線コネクタ 280"/>
        <xdr:cNvCxnSpPr/>
      </xdr:nvCxnSpPr>
      <xdr:spPr>
        <a:xfrm flipV="1">
          <a:off x="10475595" y="5302468"/>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105645</xdr:rowOff>
    </xdr:from>
    <xdr:ext cx="469744" cy="259045"/>
    <xdr:sp macro="" textlink="">
      <xdr:nvSpPr>
        <xdr:cNvPr id="284" name="労働費最大値テキスト"/>
        <xdr:cNvSpPr txBox="1"/>
      </xdr:nvSpPr>
      <xdr:spPr>
        <a:xfrm>
          <a:off x="10528300" y="50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30</xdr:row>
      <xdr:rowOff>158968</xdr:rowOff>
    </xdr:from>
    <xdr:to>
      <xdr:col>15</xdr:col>
      <xdr:colOff>269875</xdr:colOff>
      <xdr:row>30</xdr:row>
      <xdr:rowOff>158968</xdr:rowOff>
    </xdr:to>
    <xdr:cxnSp macro="">
      <xdr:nvCxnSpPr>
        <xdr:cNvPr id="285" name="直線コネクタ 284"/>
        <xdr:cNvCxnSpPr/>
      </xdr:nvCxnSpPr>
      <xdr:spPr>
        <a:xfrm>
          <a:off x="10388600" y="530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86795</xdr:rowOff>
    </xdr:from>
    <xdr:to>
      <xdr:col>15</xdr:col>
      <xdr:colOff>180975</xdr:colOff>
      <xdr:row>39</xdr:row>
      <xdr:rowOff>97572</xdr:rowOff>
    </xdr:to>
    <xdr:cxnSp macro="">
      <xdr:nvCxnSpPr>
        <xdr:cNvPr id="286" name="直線コネクタ 285"/>
        <xdr:cNvCxnSpPr/>
      </xdr:nvCxnSpPr>
      <xdr:spPr>
        <a:xfrm>
          <a:off x="9639300" y="6258995"/>
          <a:ext cx="838200" cy="52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18704</xdr:rowOff>
    </xdr:from>
    <xdr:ext cx="378565" cy="259045"/>
    <xdr:sp macro="" textlink="">
      <xdr:nvSpPr>
        <xdr:cNvPr id="287" name="労働費平均値テキスト"/>
        <xdr:cNvSpPr txBox="1"/>
      </xdr:nvSpPr>
      <xdr:spPr>
        <a:xfrm>
          <a:off x="10528300" y="6362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288" name="フローチャート : 判断 287"/>
        <xdr:cNvSpPr/>
      </xdr:nvSpPr>
      <xdr:spPr>
        <a:xfrm>
          <a:off x="104267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86795</xdr:rowOff>
    </xdr:from>
    <xdr:to>
      <xdr:col>14</xdr:col>
      <xdr:colOff>28575</xdr:colOff>
      <xdr:row>38</xdr:row>
      <xdr:rowOff>151783</xdr:rowOff>
    </xdr:to>
    <xdr:cxnSp macro="">
      <xdr:nvCxnSpPr>
        <xdr:cNvPr id="289" name="直線コネクタ 288"/>
        <xdr:cNvCxnSpPr/>
      </xdr:nvCxnSpPr>
      <xdr:spPr>
        <a:xfrm flipV="1">
          <a:off x="8750300" y="6258995"/>
          <a:ext cx="889000" cy="40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147356</xdr:rowOff>
    </xdr:from>
    <xdr:to>
      <xdr:col>14</xdr:col>
      <xdr:colOff>79375</xdr:colOff>
      <xdr:row>38</xdr:row>
      <xdr:rowOff>77506</xdr:rowOff>
    </xdr:to>
    <xdr:sp macro="" textlink="">
      <xdr:nvSpPr>
        <xdr:cNvPr id="290" name="フローチャート : 判断 289"/>
        <xdr:cNvSpPr/>
      </xdr:nvSpPr>
      <xdr:spPr>
        <a:xfrm>
          <a:off x="9588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68633</xdr:rowOff>
    </xdr:from>
    <xdr:ext cx="378565" cy="259045"/>
    <xdr:sp macro="" textlink="">
      <xdr:nvSpPr>
        <xdr:cNvPr id="291" name="テキスト ボックス 290"/>
        <xdr:cNvSpPr txBox="1"/>
      </xdr:nvSpPr>
      <xdr:spPr>
        <a:xfrm>
          <a:off x="9450017" y="658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129249</xdr:rowOff>
    </xdr:from>
    <xdr:to>
      <xdr:col>12</xdr:col>
      <xdr:colOff>511175</xdr:colOff>
      <xdr:row>38</xdr:row>
      <xdr:rowOff>151783</xdr:rowOff>
    </xdr:to>
    <xdr:cxnSp macro="">
      <xdr:nvCxnSpPr>
        <xdr:cNvPr id="292" name="直線コネクタ 291"/>
        <xdr:cNvCxnSpPr/>
      </xdr:nvCxnSpPr>
      <xdr:spPr>
        <a:xfrm>
          <a:off x="7861300" y="6644349"/>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112413</xdr:rowOff>
    </xdr:from>
    <xdr:to>
      <xdr:col>12</xdr:col>
      <xdr:colOff>561975</xdr:colOff>
      <xdr:row>38</xdr:row>
      <xdr:rowOff>42563</xdr:rowOff>
    </xdr:to>
    <xdr:sp macro="" textlink="">
      <xdr:nvSpPr>
        <xdr:cNvPr id="293" name="フローチャート : 判断 292"/>
        <xdr:cNvSpPr/>
      </xdr:nvSpPr>
      <xdr:spPr>
        <a:xfrm>
          <a:off x="8699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59090</xdr:rowOff>
    </xdr:from>
    <xdr:ext cx="378565" cy="259045"/>
    <xdr:sp macro="" textlink="">
      <xdr:nvSpPr>
        <xdr:cNvPr id="294" name="テキスト ボックス 293"/>
        <xdr:cNvSpPr txBox="1"/>
      </xdr:nvSpPr>
      <xdr:spPr>
        <a:xfrm>
          <a:off x="8561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129249</xdr:rowOff>
    </xdr:from>
    <xdr:to>
      <xdr:col>11</xdr:col>
      <xdr:colOff>307975</xdr:colOff>
      <xdr:row>38</xdr:row>
      <xdr:rowOff>142966</xdr:rowOff>
    </xdr:to>
    <xdr:cxnSp macro="">
      <xdr:nvCxnSpPr>
        <xdr:cNvPr id="295" name="直線コネクタ 294"/>
        <xdr:cNvCxnSpPr/>
      </xdr:nvCxnSpPr>
      <xdr:spPr>
        <a:xfrm flipV="1">
          <a:off x="6972300" y="664434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60488</xdr:rowOff>
    </xdr:from>
    <xdr:to>
      <xdr:col>11</xdr:col>
      <xdr:colOff>358775</xdr:colOff>
      <xdr:row>36</xdr:row>
      <xdr:rowOff>162088</xdr:rowOff>
    </xdr:to>
    <xdr:sp macro="" textlink="">
      <xdr:nvSpPr>
        <xdr:cNvPr id="296" name="フローチャート : 判断 295"/>
        <xdr:cNvSpPr/>
      </xdr:nvSpPr>
      <xdr:spPr>
        <a:xfrm>
          <a:off x="7810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7165</xdr:rowOff>
    </xdr:from>
    <xdr:ext cx="469744" cy="259045"/>
    <xdr:sp macro="" textlink="">
      <xdr:nvSpPr>
        <xdr:cNvPr id="297" name="テキスト ボックス 296"/>
        <xdr:cNvSpPr txBox="1"/>
      </xdr:nvSpPr>
      <xdr:spPr>
        <a:xfrm>
          <a:off x="7626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57222</xdr:rowOff>
    </xdr:from>
    <xdr:to>
      <xdr:col>10</xdr:col>
      <xdr:colOff>155575</xdr:colOff>
      <xdr:row>35</xdr:row>
      <xdr:rowOff>158822</xdr:rowOff>
    </xdr:to>
    <xdr:sp macro="" textlink="">
      <xdr:nvSpPr>
        <xdr:cNvPr id="298" name="フローチャート : 判断 297"/>
        <xdr:cNvSpPr/>
      </xdr:nvSpPr>
      <xdr:spPr>
        <a:xfrm>
          <a:off x="6921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3899</xdr:rowOff>
    </xdr:from>
    <xdr:ext cx="469744" cy="259045"/>
    <xdr:sp macro="" textlink="">
      <xdr:nvSpPr>
        <xdr:cNvPr id="299" name="テキスト ボックス 298"/>
        <xdr:cNvSpPr txBox="1"/>
      </xdr:nvSpPr>
      <xdr:spPr>
        <a:xfrm>
          <a:off x="6737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46772</xdr:rowOff>
    </xdr:from>
    <xdr:to>
      <xdr:col>15</xdr:col>
      <xdr:colOff>231775</xdr:colOff>
      <xdr:row>39</xdr:row>
      <xdr:rowOff>148372</xdr:rowOff>
    </xdr:to>
    <xdr:sp macro="" textlink="">
      <xdr:nvSpPr>
        <xdr:cNvPr id="305" name="円/楕円 304"/>
        <xdr:cNvSpPr/>
      </xdr:nvSpPr>
      <xdr:spPr>
        <a:xfrm>
          <a:off x="104267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133149</xdr:rowOff>
    </xdr:from>
    <xdr:ext cx="249299" cy="259045"/>
    <xdr:sp macro="" textlink="">
      <xdr:nvSpPr>
        <xdr:cNvPr id="306" name="労働費該当値テキスト"/>
        <xdr:cNvSpPr txBox="1"/>
      </xdr:nvSpPr>
      <xdr:spPr>
        <a:xfrm>
          <a:off x="10528300" y="66482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35995</xdr:rowOff>
    </xdr:from>
    <xdr:to>
      <xdr:col>14</xdr:col>
      <xdr:colOff>79375</xdr:colOff>
      <xdr:row>36</xdr:row>
      <xdr:rowOff>137595</xdr:rowOff>
    </xdr:to>
    <xdr:sp macro="" textlink="">
      <xdr:nvSpPr>
        <xdr:cNvPr id="307" name="円/楕円 306"/>
        <xdr:cNvSpPr/>
      </xdr:nvSpPr>
      <xdr:spPr>
        <a:xfrm>
          <a:off x="9588500" y="62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154122</xdr:rowOff>
    </xdr:from>
    <xdr:ext cx="469744" cy="259045"/>
    <xdr:sp macro="" textlink="">
      <xdr:nvSpPr>
        <xdr:cNvPr id="308" name="テキスト ボックス 307"/>
        <xdr:cNvSpPr txBox="1"/>
      </xdr:nvSpPr>
      <xdr:spPr>
        <a:xfrm>
          <a:off x="9404427" y="598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100983</xdr:rowOff>
    </xdr:from>
    <xdr:to>
      <xdr:col>12</xdr:col>
      <xdr:colOff>561975</xdr:colOff>
      <xdr:row>39</xdr:row>
      <xdr:rowOff>31133</xdr:rowOff>
    </xdr:to>
    <xdr:sp macro="" textlink="">
      <xdr:nvSpPr>
        <xdr:cNvPr id="309" name="円/楕円 308"/>
        <xdr:cNvSpPr/>
      </xdr:nvSpPr>
      <xdr:spPr>
        <a:xfrm>
          <a:off x="8699500" y="661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22260</xdr:rowOff>
    </xdr:from>
    <xdr:ext cx="378565" cy="259045"/>
    <xdr:sp macro="" textlink="">
      <xdr:nvSpPr>
        <xdr:cNvPr id="310" name="テキスト ボックス 309"/>
        <xdr:cNvSpPr txBox="1"/>
      </xdr:nvSpPr>
      <xdr:spPr>
        <a:xfrm>
          <a:off x="8561017" y="670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78449</xdr:rowOff>
    </xdr:from>
    <xdr:to>
      <xdr:col>11</xdr:col>
      <xdr:colOff>358775</xdr:colOff>
      <xdr:row>39</xdr:row>
      <xdr:rowOff>8599</xdr:rowOff>
    </xdr:to>
    <xdr:sp macro="" textlink="">
      <xdr:nvSpPr>
        <xdr:cNvPr id="311" name="円/楕円 310"/>
        <xdr:cNvSpPr/>
      </xdr:nvSpPr>
      <xdr:spPr>
        <a:xfrm>
          <a:off x="7810500" y="659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171176</xdr:rowOff>
    </xdr:from>
    <xdr:ext cx="378565" cy="259045"/>
    <xdr:sp macro="" textlink="">
      <xdr:nvSpPr>
        <xdr:cNvPr id="312" name="テキスト ボックス 311"/>
        <xdr:cNvSpPr txBox="1"/>
      </xdr:nvSpPr>
      <xdr:spPr>
        <a:xfrm>
          <a:off x="7672017" y="6686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92166</xdr:rowOff>
    </xdr:from>
    <xdr:to>
      <xdr:col>10</xdr:col>
      <xdr:colOff>155575</xdr:colOff>
      <xdr:row>39</xdr:row>
      <xdr:rowOff>22316</xdr:rowOff>
    </xdr:to>
    <xdr:sp macro="" textlink="">
      <xdr:nvSpPr>
        <xdr:cNvPr id="313" name="円/楕円 312"/>
        <xdr:cNvSpPr/>
      </xdr:nvSpPr>
      <xdr:spPr>
        <a:xfrm>
          <a:off x="6921500" y="660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13443</xdr:rowOff>
    </xdr:from>
    <xdr:ext cx="378565" cy="259045"/>
    <xdr:sp macro="" textlink="">
      <xdr:nvSpPr>
        <xdr:cNvPr id="314" name="テキスト ボックス 313"/>
        <xdr:cNvSpPr txBox="1"/>
      </xdr:nvSpPr>
      <xdr:spPr>
        <a:xfrm>
          <a:off x="6783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8" name="直線コネクタ 337"/>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9" name="農林水産業費最小値テキスト"/>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40" name="直線コネクタ 339"/>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41" name="農林水産業費最大値テキスト"/>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2" name="直線コネクタ 341"/>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1572</xdr:rowOff>
    </xdr:from>
    <xdr:to>
      <xdr:col>15</xdr:col>
      <xdr:colOff>180975</xdr:colOff>
      <xdr:row>57</xdr:row>
      <xdr:rowOff>31024</xdr:rowOff>
    </xdr:to>
    <xdr:cxnSp macro="">
      <xdr:nvCxnSpPr>
        <xdr:cNvPr id="343" name="直線コネクタ 342"/>
        <xdr:cNvCxnSpPr/>
      </xdr:nvCxnSpPr>
      <xdr:spPr>
        <a:xfrm>
          <a:off x="9639300" y="9774222"/>
          <a:ext cx="838200" cy="2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102722</xdr:rowOff>
    </xdr:from>
    <xdr:ext cx="534377" cy="259045"/>
    <xdr:sp macro="" textlink="">
      <xdr:nvSpPr>
        <xdr:cNvPr id="344" name="農林水産業費平均値テキスト"/>
        <xdr:cNvSpPr txBox="1"/>
      </xdr:nvSpPr>
      <xdr:spPr>
        <a:xfrm>
          <a:off x="10528300" y="987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5" name="フローチャート : 判断 344"/>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1572</xdr:rowOff>
    </xdr:from>
    <xdr:to>
      <xdr:col>14</xdr:col>
      <xdr:colOff>28575</xdr:colOff>
      <xdr:row>57</xdr:row>
      <xdr:rowOff>136660</xdr:rowOff>
    </xdr:to>
    <xdr:cxnSp macro="">
      <xdr:nvCxnSpPr>
        <xdr:cNvPr id="346" name="直線コネクタ 345"/>
        <xdr:cNvCxnSpPr/>
      </xdr:nvCxnSpPr>
      <xdr:spPr>
        <a:xfrm flipV="1">
          <a:off x="8750300" y="9774222"/>
          <a:ext cx="889000" cy="13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105786</xdr:rowOff>
    </xdr:from>
    <xdr:to>
      <xdr:col>14</xdr:col>
      <xdr:colOff>79375</xdr:colOff>
      <xdr:row>58</xdr:row>
      <xdr:rowOff>35936</xdr:rowOff>
    </xdr:to>
    <xdr:sp macro="" textlink="">
      <xdr:nvSpPr>
        <xdr:cNvPr id="347" name="フローチャート : 判断 346"/>
        <xdr:cNvSpPr/>
      </xdr:nvSpPr>
      <xdr:spPr>
        <a:xfrm>
          <a:off x="9588500" y="987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27063</xdr:rowOff>
    </xdr:from>
    <xdr:ext cx="534377" cy="259045"/>
    <xdr:sp macro="" textlink="">
      <xdr:nvSpPr>
        <xdr:cNvPr id="348" name="テキスト ボックス 347"/>
        <xdr:cNvSpPr txBox="1"/>
      </xdr:nvSpPr>
      <xdr:spPr>
        <a:xfrm>
          <a:off x="9372111" y="997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136660</xdr:rowOff>
    </xdr:from>
    <xdr:to>
      <xdr:col>12</xdr:col>
      <xdr:colOff>511175</xdr:colOff>
      <xdr:row>57</xdr:row>
      <xdr:rowOff>145042</xdr:rowOff>
    </xdr:to>
    <xdr:cxnSp macro="">
      <xdr:nvCxnSpPr>
        <xdr:cNvPr id="349" name="直線コネクタ 348"/>
        <xdr:cNvCxnSpPr/>
      </xdr:nvCxnSpPr>
      <xdr:spPr>
        <a:xfrm flipV="1">
          <a:off x="7861300" y="990931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126871</xdr:rowOff>
    </xdr:from>
    <xdr:to>
      <xdr:col>12</xdr:col>
      <xdr:colOff>561975</xdr:colOff>
      <xdr:row>58</xdr:row>
      <xdr:rowOff>57021</xdr:rowOff>
    </xdr:to>
    <xdr:sp macro="" textlink="">
      <xdr:nvSpPr>
        <xdr:cNvPr id="350" name="フローチャート : 判断 349"/>
        <xdr:cNvSpPr/>
      </xdr:nvSpPr>
      <xdr:spPr>
        <a:xfrm>
          <a:off x="8699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48148</xdr:rowOff>
    </xdr:from>
    <xdr:ext cx="534377" cy="259045"/>
    <xdr:sp macro="" textlink="">
      <xdr:nvSpPr>
        <xdr:cNvPr id="351" name="テキスト ボックス 350"/>
        <xdr:cNvSpPr txBox="1"/>
      </xdr:nvSpPr>
      <xdr:spPr>
        <a:xfrm>
          <a:off x="8483111" y="99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145042</xdr:rowOff>
    </xdr:from>
    <xdr:to>
      <xdr:col>11</xdr:col>
      <xdr:colOff>307975</xdr:colOff>
      <xdr:row>57</xdr:row>
      <xdr:rowOff>149751</xdr:rowOff>
    </xdr:to>
    <xdr:cxnSp macro="">
      <xdr:nvCxnSpPr>
        <xdr:cNvPr id="352" name="直線コネクタ 351"/>
        <xdr:cNvCxnSpPr/>
      </xdr:nvCxnSpPr>
      <xdr:spPr>
        <a:xfrm flipV="1">
          <a:off x="6972300" y="9917692"/>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123922</xdr:rowOff>
    </xdr:from>
    <xdr:to>
      <xdr:col>11</xdr:col>
      <xdr:colOff>358775</xdr:colOff>
      <xdr:row>58</xdr:row>
      <xdr:rowOff>54072</xdr:rowOff>
    </xdr:to>
    <xdr:sp macro="" textlink="">
      <xdr:nvSpPr>
        <xdr:cNvPr id="353" name="フローチャート : 判断 352"/>
        <xdr:cNvSpPr/>
      </xdr:nvSpPr>
      <xdr:spPr>
        <a:xfrm>
          <a:off x="7810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45199</xdr:rowOff>
    </xdr:from>
    <xdr:ext cx="534377" cy="259045"/>
    <xdr:sp macro="" textlink="">
      <xdr:nvSpPr>
        <xdr:cNvPr id="354" name="テキスト ボックス 353"/>
        <xdr:cNvSpPr txBox="1"/>
      </xdr:nvSpPr>
      <xdr:spPr>
        <a:xfrm>
          <a:off x="7594111" y="99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142149</xdr:rowOff>
    </xdr:from>
    <xdr:to>
      <xdr:col>10</xdr:col>
      <xdr:colOff>155575</xdr:colOff>
      <xdr:row>58</xdr:row>
      <xdr:rowOff>72299</xdr:rowOff>
    </xdr:to>
    <xdr:sp macro="" textlink="">
      <xdr:nvSpPr>
        <xdr:cNvPr id="355" name="フローチャート : 判断 354"/>
        <xdr:cNvSpPr/>
      </xdr:nvSpPr>
      <xdr:spPr>
        <a:xfrm>
          <a:off x="6921500" y="99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63426</xdr:rowOff>
    </xdr:from>
    <xdr:ext cx="534377" cy="259045"/>
    <xdr:sp macro="" textlink="">
      <xdr:nvSpPr>
        <xdr:cNvPr id="356" name="テキスト ボックス 355"/>
        <xdr:cNvSpPr txBox="1"/>
      </xdr:nvSpPr>
      <xdr:spPr>
        <a:xfrm>
          <a:off x="6705111" y="1000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151674</xdr:rowOff>
    </xdr:from>
    <xdr:to>
      <xdr:col>15</xdr:col>
      <xdr:colOff>231775</xdr:colOff>
      <xdr:row>57</xdr:row>
      <xdr:rowOff>81824</xdr:rowOff>
    </xdr:to>
    <xdr:sp macro="" textlink="">
      <xdr:nvSpPr>
        <xdr:cNvPr id="362" name="円/楕円 361"/>
        <xdr:cNvSpPr/>
      </xdr:nvSpPr>
      <xdr:spPr>
        <a:xfrm>
          <a:off x="10426700" y="97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3101</xdr:rowOff>
    </xdr:from>
    <xdr:ext cx="534377" cy="259045"/>
    <xdr:sp macro="" textlink="">
      <xdr:nvSpPr>
        <xdr:cNvPr id="363" name="農林水産業費該当値テキスト"/>
        <xdr:cNvSpPr txBox="1"/>
      </xdr:nvSpPr>
      <xdr:spPr>
        <a:xfrm>
          <a:off x="10528300" y="960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46,762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122222</xdr:rowOff>
    </xdr:from>
    <xdr:to>
      <xdr:col>14</xdr:col>
      <xdr:colOff>79375</xdr:colOff>
      <xdr:row>57</xdr:row>
      <xdr:rowOff>52372</xdr:rowOff>
    </xdr:to>
    <xdr:sp macro="" textlink="">
      <xdr:nvSpPr>
        <xdr:cNvPr id="364" name="円/楕円 363"/>
        <xdr:cNvSpPr/>
      </xdr:nvSpPr>
      <xdr:spPr>
        <a:xfrm>
          <a:off x="9588500" y="972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68899</xdr:rowOff>
    </xdr:from>
    <xdr:ext cx="534377" cy="259045"/>
    <xdr:sp macro="" textlink="">
      <xdr:nvSpPr>
        <xdr:cNvPr id="365" name="テキスト ボックス 364"/>
        <xdr:cNvSpPr txBox="1"/>
      </xdr:nvSpPr>
      <xdr:spPr>
        <a:xfrm>
          <a:off x="9372111" y="949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50,627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85860</xdr:rowOff>
    </xdr:from>
    <xdr:to>
      <xdr:col>12</xdr:col>
      <xdr:colOff>561975</xdr:colOff>
      <xdr:row>58</xdr:row>
      <xdr:rowOff>16010</xdr:rowOff>
    </xdr:to>
    <xdr:sp macro="" textlink="">
      <xdr:nvSpPr>
        <xdr:cNvPr id="366" name="円/楕円 365"/>
        <xdr:cNvSpPr/>
      </xdr:nvSpPr>
      <xdr:spPr>
        <a:xfrm>
          <a:off x="8699500" y="9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32537</xdr:rowOff>
    </xdr:from>
    <xdr:ext cx="534377" cy="259045"/>
    <xdr:sp macro="" textlink="">
      <xdr:nvSpPr>
        <xdr:cNvPr id="367" name="テキスト ボックス 366"/>
        <xdr:cNvSpPr txBox="1"/>
      </xdr:nvSpPr>
      <xdr:spPr>
        <a:xfrm>
          <a:off x="8483111" y="963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32,899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94242</xdr:rowOff>
    </xdr:from>
    <xdr:to>
      <xdr:col>11</xdr:col>
      <xdr:colOff>358775</xdr:colOff>
      <xdr:row>58</xdr:row>
      <xdr:rowOff>24392</xdr:rowOff>
    </xdr:to>
    <xdr:sp macro="" textlink="">
      <xdr:nvSpPr>
        <xdr:cNvPr id="368" name="円/楕円 367"/>
        <xdr:cNvSpPr/>
      </xdr:nvSpPr>
      <xdr:spPr>
        <a:xfrm>
          <a:off x="7810500" y="98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40919</xdr:rowOff>
    </xdr:from>
    <xdr:ext cx="534377" cy="259045"/>
    <xdr:sp macro="" textlink="">
      <xdr:nvSpPr>
        <xdr:cNvPr id="369" name="テキスト ボックス 368"/>
        <xdr:cNvSpPr txBox="1"/>
      </xdr:nvSpPr>
      <xdr:spPr>
        <a:xfrm>
          <a:off x="7594111" y="964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31,799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98951</xdr:rowOff>
    </xdr:from>
    <xdr:to>
      <xdr:col>10</xdr:col>
      <xdr:colOff>155575</xdr:colOff>
      <xdr:row>58</xdr:row>
      <xdr:rowOff>29101</xdr:rowOff>
    </xdr:to>
    <xdr:sp macro="" textlink="">
      <xdr:nvSpPr>
        <xdr:cNvPr id="370" name="円/楕円 369"/>
        <xdr:cNvSpPr/>
      </xdr:nvSpPr>
      <xdr:spPr>
        <a:xfrm>
          <a:off x="6921500" y="987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45628</xdr:rowOff>
    </xdr:from>
    <xdr:ext cx="534377" cy="259045"/>
    <xdr:sp macro="" textlink="">
      <xdr:nvSpPr>
        <xdr:cNvPr id="371" name="テキスト ボックス 370"/>
        <xdr:cNvSpPr txBox="1"/>
      </xdr:nvSpPr>
      <xdr:spPr>
        <a:xfrm>
          <a:off x="6705111" y="964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3" name="直線コネクタ 392"/>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4" name="商工費最小値テキスト"/>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5" name="直線コネクタ 394"/>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6" name="商工費最大値テキスト"/>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7" name="直線コネクタ 396"/>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148616</xdr:rowOff>
    </xdr:from>
    <xdr:to>
      <xdr:col>15</xdr:col>
      <xdr:colOff>180975</xdr:colOff>
      <xdr:row>76</xdr:row>
      <xdr:rowOff>86620</xdr:rowOff>
    </xdr:to>
    <xdr:cxnSp macro="">
      <xdr:nvCxnSpPr>
        <xdr:cNvPr id="398" name="直線コネクタ 397"/>
        <xdr:cNvCxnSpPr/>
      </xdr:nvCxnSpPr>
      <xdr:spPr>
        <a:xfrm flipV="1">
          <a:off x="9639300" y="12835916"/>
          <a:ext cx="838200" cy="28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104429</xdr:rowOff>
    </xdr:from>
    <xdr:ext cx="534377" cy="259045"/>
    <xdr:sp macro="" textlink="">
      <xdr:nvSpPr>
        <xdr:cNvPr id="399" name="商工費平均値テキスト"/>
        <xdr:cNvSpPr txBox="1"/>
      </xdr:nvSpPr>
      <xdr:spPr>
        <a:xfrm>
          <a:off x="10528300" y="13134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400" name="フローチャート : 判断 399"/>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163931</xdr:rowOff>
    </xdr:from>
    <xdr:to>
      <xdr:col>14</xdr:col>
      <xdr:colOff>28575</xdr:colOff>
      <xdr:row>76</xdr:row>
      <xdr:rowOff>86620</xdr:rowOff>
    </xdr:to>
    <xdr:cxnSp macro="">
      <xdr:nvCxnSpPr>
        <xdr:cNvPr id="401" name="直線コネクタ 400"/>
        <xdr:cNvCxnSpPr/>
      </xdr:nvCxnSpPr>
      <xdr:spPr>
        <a:xfrm>
          <a:off x="8750300" y="13022681"/>
          <a:ext cx="889000" cy="9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112469</xdr:rowOff>
    </xdr:from>
    <xdr:to>
      <xdr:col>14</xdr:col>
      <xdr:colOff>79375</xdr:colOff>
      <xdr:row>77</xdr:row>
      <xdr:rowOff>42619</xdr:rowOff>
    </xdr:to>
    <xdr:sp macro="" textlink="">
      <xdr:nvSpPr>
        <xdr:cNvPr id="402" name="フローチャート : 判断 401"/>
        <xdr:cNvSpPr/>
      </xdr:nvSpPr>
      <xdr:spPr>
        <a:xfrm>
          <a:off x="95885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33746</xdr:rowOff>
    </xdr:from>
    <xdr:ext cx="534377" cy="259045"/>
    <xdr:sp macro="" textlink="">
      <xdr:nvSpPr>
        <xdr:cNvPr id="403" name="テキスト ボックス 402"/>
        <xdr:cNvSpPr txBox="1"/>
      </xdr:nvSpPr>
      <xdr:spPr>
        <a:xfrm>
          <a:off x="9372111" y="132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163931</xdr:rowOff>
    </xdr:from>
    <xdr:to>
      <xdr:col>12</xdr:col>
      <xdr:colOff>511175</xdr:colOff>
      <xdr:row>76</xdr:row>
      <xdr:rowOff>118692</xdr:rowOff>
    </xdr:to>
    <xdr:cxnSp macro="">
      <xdr:nvCxnSpPr>
        <xdr:cNvPr id="404" name="直線コネクタ 403"/>
        <xdr:cNvCxnSpPr/>
      </xdr:nvCxnSpPr>
      <xdr:spPr>
        <a:xfrm flipV="1">
          <a:off x="7861300" y="13022681"/>
          <a:ext cx="889000" cy="12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5" name="フローチャート : 判断 404"/>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70299</xdr:rowOff>
    </xdr:from>
    <xdr:ext cx="534377" cy="259045"/>
    <xdr:sp macro="" textlink="">
      <xdr:nvSpPr>
        <xdr:cNvPr id="406" name="テキスト ボックス 405"/>
        <xdr:cNvSpPr txBox="1"/>
      </xdr:nvSpPr>
      <xdr:spPr>
        <a:xfrm>
          <a:off x="8483111" y="132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43162</xdr:rowOff>
    </xdr:from>
    <xdr:to>
      <xdr:col>11</xdr:col>
      <xdr:colOff>307975</xdr:colOff>
      <xdr:row>76</xdr:row>
      <xdr:rowOff>118692</xdr:rowOff>
    </xdr:to>
    <xdr:cxnSp macro="">
      <xdr:nvCxnSpPr>
        <xdr:cNvPr id="407" name="直線コネクタ 406"/>
        <xdr:cNvCxnSpPr/>
      </xdr:nvCxnSpPr>
      <xdr:spPr>
        <a:xfrm>
          <a:off x="6972300" y="13073362"/>
          <a:ext cx="889000" cy="7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08" name="フローチャート : 判断 407"/>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78849</xdr:rowOff>
    </xdr:from>
    <xdr:ext cx="534377" cy="259045"/>
    <xdr:sp macro="" textlink="">
      <xdr:nvSpPr>
        <xdr:cNvPr id="409" name="テキスト ボックス 408"/>
        <xdr:cNvSpPr txBox="1"/>
      </xdr:nvSpPr>
      <xdr:spPr>
        <a:xfrm>
          <a:off x="7594111" y="132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10" name="フローチャート : 判断 409"/>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89044</xdr:rowOff>
    </xdr:from>
    <xdr:ext cx="534377" cy="259045"/>
    <xdr:sp macro="" textlink="">
      <xdr:nvSpPr>
        <xdr:cNvPr id="411" name="テキスト ボックス 410"/>
        <xdr:cNvSpPr txBox="1"/>
      </xdr:nvSpPr>
      <xdr:spPr>
        <a:xfrm>
          <a:off x="6705111" y="132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97816</xdr:rowOff>
    </xdr:from>
    <xdr:to>
      <xdr:col>15</xdr:col>
      <xdr:colOff>231775</xdr:colOff>
      <xdr:row>75</xdr:row>
      <xdr:rowOff>27966</xdr:rowOff>
    </xdr:to>
    <xdr:sp macro="" textlink="">
      <xdr:nvSpPr>
        <xdr:cNvPr id="417" name="円/楕円 416"/>
        <xdr:cNvSpPr/>
      </xdr:nvSpPr>
      <xdr:spPr>
        <a:xfrm>
          <a:off x="10426700" y="1278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120693</xdr:rowOff>
    </xdr:from>
    <xdr:ext cx="534377" cy="259045"/>
    <xdr:sp macro="" textlink="">
      <xdr:nvSpPr>
        <xdr:cNvPr id="418" name="商工費該当値テキスト"/>
        <xdr:cNvSpPr txBox="1"/>
      </xdr:nvSpPr>
      <xdr:spPr>
        <a:xfrm>
          <a:off x="10528300" y="1263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29,610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35820</xdr:rowOff>
    </xdr:from>
    <xdr:to>
      <xdr:col>14</xdr:col>
      <xdr:colOff>79375</xdr:colOff>
      <xdr:row>76</xdr:row>
      <xdr:rowOff>137420</xdr:rowOff>
    </xdr:to>
    <xdr:sp macro="" textlink="">
      <xdr:nvSpPr>
        <xdr:cNvPr id="419" name="円/楕円 418"/>
        <xdr:cNvSpPr/>
      </xdr:nvSpPr>
      <xdr:spPr>
        <a:xfrm>
          <a:off x="9588500" y="13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153946</xdr:rowOff>
    </xdr:from>
    <xdr:ext cx="534377" cy="259045"/>
    <xdr:sp macro="" textlink="">
      <xdr:nvSpPr>
        <xdr:cNvPr id="420" name="テキスト ボックス 419"/>
        <xdr:cNvSpPr txBox="1"/>
      </xdr:nvSpPr>
      <xdr:spPr>
        <a:xfrm>
          <a:off x="9372111" y="1284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17,322</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113132</xdr:rowOff>
    </xdr:from>
    <xdr:to>
      <xdr:col>12</xdr:col>
      <xdr:colOff>561975</xdr:colOff>
      <xdr:row>76</xdr:row>
      <xdr:rowOff>43281</xdr:rowOff>
    </xdr:to>
    <xdr:sp macro="" textlink="">
      <xdr:nvSpPr>
        <xdr:cNvPr id="421" name="円/楕円 420"/>
        <xdr:cNvSpPr/>
      </xdr:nvSpPr>
      <xdr:spPr>
        <a:xfrm>
          <a:off x="8699500" y="129718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59809</xdr:rowOff>
    </xdr:from>
    <xdr:ext cx="534377" cy="259045"/>
    <xdr:sp macro="" textlink="">
      <xdr:nvSpPr>
        <xdr:cNvPr id="422" name="テキスト ボックス 421"/>
        <xdr:cNvSpPr txBox="1"/>
      </xdr:nvSpPr>
      <xdr:spPr>
        <a:xfrm>
          <a:off x="8483111" y="1274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21,440</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67892</xdr:rowOff>
    </xdr:from>
    <xdr:to>
      <xdr:col>11</xdr:col>
      <xdr:colOff>358775</xdr:colOff>
      <xdr:row>76</xdr:row>
      <xdr:rowOff>169492</xdr:rowOff>
    </xdr:to>
    <xdr:sp macro="" textlink="">
      <xdr:nvSpPr>
        <xdr:cNvPr id="423" name="円/楕円 422"/>
        <xdr:cNvSpPr/>
      </xdr:nvSpPr>
      <xdr:spPr>
        <a:xfrm>
          <a:off x="7810500" y="1309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14569</xdr:rowOff>
    </xdr:from>
    <xdr:ext cx="534377" cy="259045"/>
    <xdr:sp macro="" textlink="">
      <xdr:nvSpPr>
        <xdr:cNvPr id="424" name="テキスト ボックス 423"/>
        <xdr:cNvSpPr txBox="1"/>
      </xdr:nvSpPr>
      <xdr:spPr>
        <a:xfrm>
          <a:off x="7594111" y="1287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15,919</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163812</xdr:rowOff>
    </xdr:from>
    <xdr:to>
      <xdr:col>10</xdr:col>
      <xdr:colOff>155575</xdr:colOff>
      <xdr:row>76</xdr:row>
      <xdr:rowOff>93962</xdr:rowOff>
    </xdr:to>
    <xdr:sp macro="" textlink="">
      <xdr:nvSpPr>
        <xdr:cNvPr id="425" name="円/楕円 424"/>
        <xdr:cNvSpPr/>
      </xdr:nvSpPr>
      <xdr:spPr>
        <a:xfrm>
          <a:off x="6921500" y="130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110489</xdr:rowOff>
    </xdr:from>
    <xdr:ext cx="534377" cy="259045"/>
    <xdr:sp macro="" textlink="">
      <xdr:nvSpPr>
        <xdr:cNvPr id="426" name="テキスト ボックス 425"/>
        <xdr:cNvSpPr txBox="1"/>
      </xdr:nvSpPr>
      <xdr:spPr>
        <a:xfrm>
          <a:off x="6705111" y="1279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8" name="直線コネクタ 447"/>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9" name="土木費最小値テキスト"/>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50" name="直線コネクタ 449"/>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51" name="土木費最大値テキスト"/>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2" name="直線コネクタ 451"/>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60947</xdr:rowOff>
    </xdr:from>
    <xdr:to>
      <xdr:col>15</xdr:col>
      <xdr:colOff>180975</xdr:colOff>
      <xdr:row>96</xdr:row>
      <xdr:rowOff>98803</xdr:rowOff>
    </xdr:to>
    <xdr:cxnSp macro="">
      <xdr:nvCxnSpPr>
        <xdr:cNvPr id="453" name="直線コネクタ 452"/>
        <xdr:cNvCxnSpPr/>
      </xdr:nvCxnSpPr>
      <xdr:spPr>
        <a:xfrm>
          <a:off x="9639300" y="16520147"/>
          <a:ext cx="838200" cy="3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168925</xdr:rowOff>
    </xdr:from>
    <xdr:ext cx="534377" cy="259045"/>
    <xdr:sp macro="" textlink="">
      <xdr:nvSpPr>
        <xdr:cNvPr id="454" name="土木費平均値テキスト"/>
        <xdr:cNvSpPr txBox="1"/>
      </xdr:nvSpPr>
      <xdr:spPr>
        <a:xfrm>
          <a:off x="10528300" y="1662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5" name="フローチャート : 判断 454"/>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60947</xdr:rowOff>
    </xdr:from>
    <xdr:to>
      <xdr:col>14</xdr:col>
      <xdr:colOff>28575</xdr:colOff>
      <xdr:row>96</xdr:row>
      <xdr:rowOff>121531</xdr:rowOff>
    </xdr:to>
    <xdr:cxnSp macro="">
      <xdr:nvCxnSpPr>
        <xdr:cNvPr id="456" name="直線コネクタ 455"/>
        <xdr:cNvCxnSpPr/>
      </xdr:nvCxnSpPr>
      <xdr:spPr>
        <a:xfrm flipV="1">
          <a:off x="8750300" y="16520147"/>
          <a:ext cx="889000" cy="6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7062</xdr:rowOff>
    </xdr:from>
    <xdr:to>
      <xdr:col>14</xdr:col>
      <xdr:colOff>79375</xdr:colOff>
      <xdr:row>97</xdr:row>
      <xdr:rowOff>108662</xdr:rowOff>
    </xdr:to>
    <xdr:sp macro="" textlink="">
      <xdr:nvSpPr>
        <xdr:cNvPr id="457" name="フローチャート : 判断 456"/>
        <xdr:cNvSpPr/>
      </xdr:nvSpPr>
      <xdr:spPr>
        <a:xfrm>
          <a:off x="9588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99789</xdr:rowOff>
    </xdr:from>
    <xdr:ext cx="534377" cy="259045"/>
    <xdr:sp macro="" textlink="">
      <xdr:nvSpPr>
        <xdr:cNvPr id="458" name="テキスト ボックス 457"/>
        <xdr:cNvSpPr txBox="1"/>
      </xdr:nvSpPr>
      <xdr:spPr>
        <a:xfrm>
          <a:off x="9372111" y="167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121531</xdr:rowOff>
    </xdr:from>
    <xdr:to>
      <xdr:col>12</xdr:col>
      <xdr:colOff>511175</xdr:colOff>
      <xdr:row>97</xdr:row>
      <xdr:rowOff>34905</xdr:rowOff>
    </xdr:to>
    <xdr:cxnSp macro="">
      <xdr:nvCxnSpPr>
        <xdr:cNvPr id="459" name="直線コネクタ 458"/>
        <xdr:cNvCxnSpPr/>
      </xdr:nvCxnSpPr>
      <xdr:spPr>
        <a:xfrm flipV="1">
          <a:off x="7861300" y="16580731"/>
          <a:ext cx="889000" cy="8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60" name="フローチャート : 判断 459"/>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107529</xdr:rowOff>
    </xdr:from>
    <xdr:ext cx="534377" cy="259045"/>
    <xdr:sp macro="" textlink="">
      <xdr:nvSpPr>
        <xdr:cNvPr id="461" name="テキスト ボックス 460"/>
        <xdr:cNvSpPr txBox="1"/>
      </xdr:nvSpPr>
      <xdr:spPr>
        <a:xfrm>
          <a:off x="8483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147422</xdr:rowOff>
    </xdr:from>
    <xdr:to>
      <xdr:col>11</xdr:col>
      <xdr:colOff>307975</xdr:colOff>
      <xdr:row>97</xdr:row>
      <xdr:rowOff>34905</xdr:rowOff>
    </xdr:to>
    <xdr:cxnSp macro="">
      <xdr:nvCxnSpPr>
        <xdr:cNvPr id="462" name="直線コネクタ 461"/>
        <xdr:cNvCxnSpPr/>
      </xdr:nvCxnSpPr>
      <xdr:spPr>
        <a:xfrm>
          <a:off x="6972300" y="16606622"/>
          <a:ext cx="889000" cy="5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3" name="フローチャート : 判断 462"/>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102819</xdr:rowOff>
    </xdr:from>
    <xdr:ext cx="534377" cy="259045"/>
    <xdr:sp macro="" textlink="">
      <xdr:nvSpPr>
        <xdr:cNvPr id="464" name="テキスト ボックス 463"/>
        <xdr:cNvSpPr txBox="1"/>
      </xdr:nvSpPr>
      <xdr:spPr>
        <a:xfrm>
          <a:off x="7594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65" name="フローチャート : 判断 464"/>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136548</xdr:rowOff>
    </xdr:from>
    <xdr:ext cx="534377" cy="259045"/>
    <xdr:sp macro="" textlink="">
      <xdr:nvSpPr>
        <xdr:cNvPr id="466" name="テキスト ボックス 465"/>
        <xdr:cNvSpPr txBox="1"/>
      </xdr:nvSpPr>
      <xdr:spPr>
        <a:xfrm>
          <a:off x="6705111" y="167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48003</xdr:rowOff>
    </xdr:from>
    <xdr:to>
      <xdr:col>15</xdr:col>
      <xdr:colOff>231775</xdr:colOff>
      <xdr:row>96</xdr:row>
      <xdr:rowOff>149603</xdr:rowOff>
    </xdr:to>
    <xdr:sp macro="" textlink="">
      <xdr:nvSpPr>
        <xdr:cNvPr id="472" name="円/楕円 471"/>
        <xdr:cNvSpPr/>
      </xdr:nvSpPr>
      <xdr:spPr>
        <a:xfrm>
          <a:off x="10426700" y="1650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70880</xdr:rowOff>
    </xdr:from>
    <xdr:ext cx="534377" cy="259045"/>
    <xdr:sp macro="" textlink="">
      <xdr:nvSpPr>
        <xdr:cNvPr id="473" name="土木費該当値テキスト"/>
        <xdr:cNvSpPr txBox="1"/>
      </xdr:nvSpPr>
      <xdr:spPr>
        <a:xfrm>
          <a:off x="10528300" y="1635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83,945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10147</xdr:rowOff>
    </xdr:from>
    <xdr:to>
      <xdr:col>14</xdr:col>
      <xdr:colOff>79375</xdr:colOff>
      <xdr:row>96</xdr:row>
      <xdr:rowOff>111747</xdr:rowOff>
    </xdr:to>
    <xdr:sp macro="" textlink="">
      <xdr:nvSpPr>
        <xdr:cNvPr id="474" name="円/楕円 473"/>
        <xdr:cNvSpPr/>
      </xdr:nvSpPr>
      <xdr:spPr>
        <a:xfrm>
          <a:off x="9588500" y="164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128274</xdr:rowOff>
    </xdr:from>
    <xdr:ext cx="534377" cy="259045"/>
    <xdr:sp macro="" textlink="">
      <xdr:nvSpPr>
        <xdr:cNvPr id="475" name="テキスト ボックス 474"/>
        <xdr:cNvSpPr txBox="1"/>
      </xdr:nvSpPr>
      <xdr:spPr>
        <a:xfrm>
          <a:off x="9372111" y="1624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92,225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70731</xdr:rowOff>
    </xdr:from>
    <xdr:to>
      <xdr:col>12</xdr:col>
      <xdr:colOff>561975</xdr:colOff>
      <xdr:row>97</xdr:row>
      <xdr:rowOff>881</xdr:rowOff>
    </xdr:to>
    <xdr:sp macro="" textlink="">
      <xdr:nvSpPr>
        <xdr:cNvPr id="476" name="円/楕円 475"/>
        <xdr:cNvSpPr/>
      </xdr:nvSpPr>
      <xdr:spPr>
        <a:xfrm>
          <a:off x="8699500" y="1652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17408</xdr:rowOff>
    </xdr:from>
    <xdr:ext cx="534377" cy="259045"/>
    <xdr:sp macro="" textlink="">
      <xdr:nvSpPr>
        <xdr:cNvPr id="477" name="テキスト ボックス 476"/>
        <xdr:cNvSpPr txBox="1"/>
      </xdr:nvSpPr>
      <xdr:spPr>
        <a:xfrm>
          <a:off x="8483111" y="1630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78,974</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155555</xdr:rowOff>
    </xdr:from>
    <xdr:to>
      <xdr:col>11</xdr:col>
      <xdr:colOff>358775</xdr:colOff>
      <xdr:row>97</xdr:row>
      <xdr:rowOff>85705</xdr:rowOff>
    </xdr:to>
    <xdr:sp macro="" textlink="">
      <xdr:nvSpPr>
        <xdr:cNvPr id="478" name="円/楕円 477"/>
        <xdr:cNvSpPr/>
      </xdr:nvSpPr>
      <xdr:spPr>
        <a:xfrm>
          <a:off x="7810500" y="166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102232</xdr:rowOff>
    </xdr:from>
    <xdr:ext cx="534377" cy="259045"/>
    <xdr:sp macro="" textlink="">
      <xdr:nvSpPr>
        <xdr:cNvPr id="479" name="テキスト ボックス 478"/>
        <xdr:cNvSpPr txBox="1"/>
      </xdr:nvSpPr>
      <xdr:spPr>
        <a:xfrm>
          <a:off x="7594111" y="1638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60,421</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96622</xdr:rowOff>
    </xdr:from>
    <xdr:to>
      <xdr:col>10</xdr:col>
      <xdr:colOff>155575</xdr:colOff>
      <xdr:row>97</xdr:row>
      <xdr:rowOff>26772</xdr:rowOff>
    </xdr:to>
    <xdr:sp macro="" textlink="">
      <xdr:nvSpPr>
        <xdr:cNvPr id="480" name="円/楕円 479"/>
        <xdr:cNvSpPr/>
      </xdr:nvSpPr>
      <xdr:spPr>
        <a:xfrm>
          <a:off x="6921500" y="165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43299</xdr:rowOff>
    </xdr:from>
    <xdr:ext cx="534377" cy="259045"/>
    <xdr:sp macro="" textlink="">
      <xdr:nvSpPr>
        <xdr:cNvPr id="481" name="テキスト ボックス 480"/>
        <xdr:cNvSpPr txBox="1"/>
      </xdr:nvSpPr>
      <xdr:spPr>
        <a:xfrm>
          <a:off x="6705111" y="1633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7" name="直線コネクタ 506"/>
        <xdr:cNvCxnSpPr/>
      </xdr:nvCxnSpPr>
      <xdr:spPr>
        <a:xfrm flipV="1">
          <a:off x="16317595" y="5339191"/>
          <a:ext cx="1269" cy="123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8" name="消防費最小値テキスト"/>
        <xdr:cNvSpPr txBox="1"/>
      </xdr:nvSpPr>
      <xdr:spPr>
        <a:xfrm>
          <a:off x="16370300" y="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9" name="直線コネクタ 508"/>
        <xdr:cNvCxnSpPr/>
      </xdr:nvCxnSpPr>
      <xdr:spPr>
        <a:xfrm>
          <a:off x="16230600" y="657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10" name="消防費最大値テキスト"/>
        <xdr:cNvSpPr txBox="1"/>
      </xdr:nvSpPr>
      <xdr:spPr>
        <a:xfrm>
          <a:off x="16370300" y="51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11" name="直線コネクタ 510"/>
        <xdr:cNvCxnSpPr/>
      </xdr:nvCxnSpPr>
      <xdr:spPr>
        <a:xfrm>
          <a:off x="16230600" y="533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123175</xdr:rowOff>
    </xdr:from>
    <xdr:to>
      <xdr:col>23</xdr:col>
      <xdr:colOff>517525</xdr:colOff>
      <xdr:row>37</xdr:row>
      <xdr:rowOff>94682</xdr:rowOff>
    </xdr:to>
    <xdr:cxnSp macro="">
      <xdr:nvCxnSpPr>
        <xdr:cNvPr id="512" name="直線コネクタ 511"/>
        <xdr:cNvCxnSpPr/>
      </xdr:nvCxnSpPr>
      <xdr:spPr>
        <a:xfrm flipV="1">
          <a:off x="15481300" y="5781025"/>
          <a:ext cx="838200" cy="65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130453</xdr:rowOff>
    </xdr:from>
    <xdr:ext cx="534377" cy="259045"/>
    <xdr:sp macro="" textlink="">
      <xdr:nvSpPr>
        <xdr:cNvPr id="513" name="消防費平均値テキスト"/>
        <xdr:cNvSpPr txBox="1"/>
      </xdr:nvSpPr>
      <xdr:spPr>
        <a:xfrm>
          <a:off x="16370300" y="630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4" name="フローチャート : 判断 513"/>
        <xdr:cNvSpPr/>
      </xdr:nvSpPr>
      <xdr:spPr>
        <a:xfrm>
          <a:off x="162687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44129</xdr:rowOff>
    </xdr:from>
    <xdr:to>
      <xdr:col>22</xdr:col>
      <xdr:colOff>365125</xdr:colOff>
      <xdr:row>37</xdr:row>
      <xdr:rowOff>94682</xdr:rowOff>
    </xdr:to>
    <xdr:cxnSp macro="">
      <xdr:nvCxnSpPr>
        <xdr:cNvPr id="515" name="直線コネクタ 514"/>
        <xdr:cNvCxnSpPr/>
      </xdr:nvCxnSpPr>
      <xdr:spPr>
        <a:xfrm>
          <a:off x="14592300" y="6387779"/>
          <a:ext cx="889000" cy="5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110552</xdr:rowOff>
    </xdr:from>
    <xdr:to>
      <xdr:col>22</xdr:col>
      <xdr:colOff>415925</xdr:colOff>
      <xdr:row>37</xdr:row>
      <xdr:rowOff>40702</xdr:rowOff>
    </xdr:to>
    <xdr:sp macro="" textlink="">
      <xdr:nvSpPr>
        <xdr:cNvPr id="516" name="フローチャート : 判断 515"/>
        <xdr:cNvSpPr/>
      </xdr:nvSpPr>
      <xdr:spPr>
        <a:xfrm>
          <a:off x="15430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57229</xdr:rowOff>
    </xdr:from>
    <xdr:ext cx="534377" cy="259045"/>
    <xdr:sp macro="" textlink="">
      <xdr:nvSpPr>
        <xdr:cNvPr id="517" name="テキスト ボックス 516"/>
        <xdr:cNvSpPr txBox="1"/>
      </xdr:nvSpPr>
      <xdr:spPr>
        <a:xfrm>
          <a:off x="15214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44129</xdr:rowOff>
    </xdr:from>
    <xdr:to>
      <xdr:col>21</xdr:col>
      <xdr:colOff>161925</xdr:colOff>
      <xdr:row>37</xdr:row>
      <xdr:rowOff>80803</xdr:rowOff>
    </xdr:to>
    <xdr:cxnSp macro="">
      <xdr:nvCxnSpPr>
        <xdr:cNvPr id="518" name="直線コネクタ 517"/>
        <xdr:cNvCxnSpPr/>
      </xdr:nvCxnSpPr>
      <xdr:spPr>
        <a:xfrm flipV="1">
          <a:off x="13703300" y="6387779"/>
          <a:ext cx="889000" cy="3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19" name="フローチャート : 判断 518"/>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44721</xdr:rowOff>
    </xdr:from>
    <xdr:ext cx="534377" cy="259045"/>
    <xdr:sp macro="" textlink="">
      <xdr:nvSpPr>
        <xdr:cNvPr id="520" name="テキスト ボックス 519"/>
        <xdr:cNvSpPr txBox="1"/>
      </xdr:nvSpPr>
      <xdr:spPr>
        <a:xfrm>
          <a:off x="1432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80803</xdr:rowOff>
    </xdr:from>
    <xdr:to>
      <xdr:col>19</xdr:col>
      <xdr:colOff>644525</xdr:colOff>
      <xdr:row>38</xdr:row>
      <xdr:rowOff>17219</xdr:rowOff>
    </xdr:to>
    <xdr:cxnSp macro="">
      <xdr:nvCxnSpPr>
        <xdr:cNvPr id="521" name="直線コネクタ 520"/>
        <xdr:cNvCxnSpPr/>
      </xdr:nvCxnSpPr>
      <xdr:spPr>
        <a:xfrm flipV="1">
          <a:off x="12814300" y="6424453"/>
          <a:ext cx="889000" cy="10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2" name="フローチャート : 判断 521"/>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48575</xdr:rowOff>
    </xdr:from>
    <xdr:ext cx="534377" cy="259045"/>
    <xdr:sp macro="" textlink="">
      <xdr:nvSpPr>
        <xdr:cNvPr id="523" name="テキスト ボックス 522"/>
        <xdr:cNvSpPr txBox="1"/>
      </xdr:nvSpPr>
      <xdr:spPr>
        <a:xfrm>
          <a:off x="13436111" y="6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4" name="フローチャート : 判断 523"/>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113252</xdr:rowOff>
    </xdr:from>
    <xdr:ext cx="534377" cy="259045"/>
    <xdr:sp macro="" textlink="">
      <xdr:nvSpPr>
        <xdr:cNvPr id="525" name="テキスト ボックス 524"/>
        <xdr:cNvSpPr txBox="1"/>
      </xdr:nvSpPr>
      <xdr:spPr>
        <a:xfrm>
          <a:off x="12547111" y="61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72375</xdr:rowOff>
    </xdr:from>
    <xdr:to>
      <xdr:col>23</xdr:col>
      <xdr:colOff>568325</xdr:colOff>
      <xdr:row>34</xdr:row>
      <xdr:rowOff>2525</xdr:rowOff>
    </xdr:to>
    <xdr:sp macro="" textlink="">
      <xdr:nvSpPr>
        <xdr:cNvPr id="531" name="円/楕円 530"/>
        <xdr:cNvSpPr/>
      </xdr:nvSpPr>
      <xdr:spPr>
        <a:xfrm>
          <a:off x="16268700" y="57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95252</xdr:rowOff>
    </xdr:from>
    <xdr:ext cx="534377" cy="259045"/>
    <xdr:sp macro="" textlink="">
      <xdr:nvSpPr>
        <xdr:cNvPr id="532" name="消防費該当値テキスト"/>
        <xdr:cNvSpPr txBox="1"/>
      </xdr:nvSpPr>
      <xdr:spPr>
        <a:xfrm>
          <a:off x="16370300" y="558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61,512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43882</xdr:rowOff>
    </xdr:from>
    <xdr:to>
      <xdr:col>22</xdr:col>
      <xdr:colOff>415925</xdr:colOff>
      <xdr:row>37</xdr:row>
      <xdr:rowOff>145482</xdr:rowOff>
    </xdr:to>
    <xdr:sp macro="" textlink="">
      <xdr:nvSpPr>
        <xdr:cNvPr id="533" name="円/楕円 532"/>
        <xdr:cNvSpPr/>
      </xdr:nvSpPr>
      <xdr:spPr>
        <a:xfrm>
          <a:off x="15430500" y="638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136609</xdr:rowOff>
    </xdr:from>
    <xdr:ext cx="534377" cy="259045"/>
    <xdr:sp macro="" textlink="">
      <xdr:nvSpPr>
        <xdr:cNvPr id="534" name="テキスト ボックス 533"/>
        <xdr:cNvSpPr txBox="1"/>
      </xdr:nvSpPr>
      <xdr:spPr>
        <a:xfrm>
          <a:off x="15214111" y="648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164779</xdr:rowOff>
    </xdr:from>
    <xdr:to>
      <xdr:col>21</xdr:col>
      <xdr:colOff>212725</xdr:colOff>
      <xdr:row>37</xdr:row>
      <xdr:rowOff>94929</xdr:rowOff>
    </xdr:to>
    <xdr:sp macro="" textlink="">
      <xdr:nvSpPr>
        <xdr:cNvPr id="535" name="円/楕円 534"/>
        <xdr:cNvSpPr/>
      </xdr:nvSpPr>
      <xdr:spPr>
        <a:xfrm>
          <a:off x="14541500" y="633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86056</xdr:rowOff>
    </xdr:from>
    <xdr:ext cx="534377" cy="259045"/>
    <xdr:sp macro="" textlink="">
      <xdr:nvSpPr>
        <xdr:cNvPr id="536" name="テキスト ボックス 535"/>
        <xdr:cNvSpPr txBox="1"/>
      </xdr:nvSpPr>
      <xdr:spPr>
        <a:xfrm>
          <a:off x="14325111" y="642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24,353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30003</xdr:rowOff>
    </xdr:from>
    <xdr:to>
      <xdr:col>20</xdr:col>
      <xdr:colOff>9525</xdr:colOff>
      <xdr:row>37</xdr:row>
      <xdr:rowOff>131603</xdr:rowOff>
    </xdr:to>
    <xdr:sp macro="" textlink="">
      <xdr:nvSpPr>
        <xdr:cNvPr id="537" name="円/楕円 536"/>
        <xdr:cNvSpPr/>
      </xdr:nvSpPr>
      <xdr:spPr>
        <a:xfrm>
          <a:off x="13652500" y="63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122730</xdr:rowOff>
    </xdr:from>
    <xdr:ext cx="534377" cy="259045"/>
    <xdr:sp macro="" textlink="">
      <xdr:nvSpPr>
        <xdr:cNvPr id="538" name="テキスト ボックス 537"/>
        <xdr:cNvSpPr txBox="1"/>
      </xdr:nvSpPr>
      <xdr:spPr>
        <a:xfrm>
          <a:off x="13436111" y="646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22,107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137869</xdr:rowOff>
    </xdr:from>
    <xdr:to>
      <xdr:col>18</xdr:col>
      <xdr:colOff>492125</xdr:colOff>
      <xdr:row>38</xdr:row>
      <xdr:rowOff>68019</xdr:rowOff>
    </xdr:to>
    <xdr:sp macro="" textlink="">
      <xdr:nvSpPr>
        <xdr:cNvPr id="539" name="円/楕円 538"/>
        <xdr:cNvSpPr/>
      </xdr:nvSpPr>
      <xdr:spPr>
        <a:xfrm>
          <a:off x="12763500" y="648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59146</xdr:rowOff>
    </xdr:from>
    <xdr:ext cx="534377" cy="259045"/>
    <xdr:sp macro="" textlink="">
      <xdr:nvSpPr>
        <xdr:cNvPr id="540" name="テキスト ボックス 539"/>
        <xdr:cNvSpPr txBox="1"/>
      </xdr:nvSpPr>
      <xdr:spPr>
        <a:xfrm>
          <a:off x="12547111" y="657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2" name="直線コネクタ 561"/>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3" name="教育費最小値テキスト"/>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4" name="直線コネクタ 563"/>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5" name="教育費最大値テキスト"/>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6" name="直線コネクタ 565"/>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54231</xdr:rowOff>
    </xdr:from>
    <xdr:to>
      <xdr:col>23</xdr:col>
      <xdr:colOff>517525</xdr:colOff>
      <xdr:row>57</xdr:row>
      <xdr:rowOff>26648</xdr:rowOff>
    </xdr:to>
    <xdr:cxnSp macro="">
      <xdr:nvCxnSpPr>
        <xdr:cNvPr id="567" name="直線コネクタ 566"/>
        <xdr:cNvCxnSpPr/>
      </xdr:nvCxnSpPr>
      <xdr:spPr>
        <a:xfrm>
          <a:off x="15481300" y="9655431"/>
          <a:ext cx="838200" cy="14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135125</xdr:rowOff>
    </xdr:from>
    <xdr:ext cx="534377" cy="259045"/>
    <xdr:sp macro="" textlink="">
      <xdr:nvSpPr>
        <xdr:cNvPr id="568" name="教育費平均値テキスト"/>
        <xdr:cNvSpPr txBox="1"/>
      </xdr:nvSpPr>
      <xdr:spPr>
        <a:xfrm>
          <a:off x="16370300" y="9736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9" name="フローチャート : 判断 568"/>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54231</xdr:rowOff>
    </xdr:from>
    <xdr:to>
      <xdr:col>22</xdr:col>
      <xdr:colOff>365125</xdr:colOff>
      <xdr:row>56</xdr:row>
      <xdr:rowOff>70928</xdr:rowOff>
    </xdr:to>
    <xdr:cxnSp macro="">
      <xdr:nvCxnSpPr>
        <xdr:cNvPr id="570" name="直線コネクタ 569"/>
        <xdr:cNvCxnSpPr/>
      </xdr:nvCxnSpPr>
      <xdr:spPr>
        <a:xfrm flipV="1">
          <a:off x="14592300" y="9655431"/>
          <a:ext cx="889000" cy="1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162450</xdr:rowOff>
    </xdr:from>
    <xdr:to>
      <xdr:col>22</xdr:col>
      <xdr:colOff>415925</xdr:colOff>
      <xdr:row>57</xdr:row>
      <xdr:rowOff>92600</xdr:rowOff>
    </xdr:to>
    <xdr:sp macro="" textlink="">
      <xdr:nvSpPr>
        <xdr:cNvPr id="571" name="フローチャート : 判断 570"/>
        <xdr:cNvSpPr/>
      </xdr:nvSpPr>
      <xdr:spPr>
        <a:xfrm>
          <a:off x="15430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83727</xdr:rowOff>
    </xdr:from>
    <xdr:ext cx="534377" cy="259045"/>
    <xdr:sp macro="" textlink="">
      <xdr:nvSpPr>
        <xdr:cNvPr id="572" name="テキスト ボックス 571"/>
        <xdr:cNvSpPr txBox="1"/>
      </xdr:nvSpPr>
      <xdr:spPr>
        <a:xfrm>
          <a:off x="15214111" y="985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70928</xdr:rowOff>
    </xdr:from>
    <xdr:to>
      <xdr:col>21</xdr:col>
      <xdr:colOff>161925</xdr:colOff>
      <xdr:row>57</xdr:row>
      <xdr:rowOff>35285</xdr:rowOff>
    </xdr:to>
    <xdr:cxnSp macro="">
      <xdr:nvCxnSpPr>
        <xdr:cNvPr id="573" name="直線コネクタ 572"/>
        <xdr:cNvCxnSpPr/>
      </xdr:nvCxnSpPr>
      <xdr:spPr>
        <a:xfrm flipV="1">
          <a:off x="13703300" y="9672128"/>
          <a:ext cx="889000" cy="13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4" name="フローチャート : 判断 573"/>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69256</xdr:rowOff>
    </xdr:from>
    <xdr:ext cx="534377" cy="259045"/>
    <xdr:sp macro="" textlink="">
      <xdr:nvSpPr>
        <xdr:cNvPr id="575" name="テキスト ボックス 574"/>
        <xdr:cNvSpPr txBox="1"/>
      </xdr:nvSpPr>
      <xdr:spPr>
        <a:xfrm>
          <a:off x="14325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65597</xdr:rowOff>
    </xdr:from>
    <xdr:to>
      <xdr:col>19</xdr:col>
      <xdr:colOff>644525</xdr:colOff>
      <xdr:row>57</xdr:row>
      <xdr:rowOff>35285</xdr:rowOff>
    </xdr:to>
    <xdr:cxnSp macro="">
      <xdr:nvCxnSpPr>
        <xdr:cNvPr id="576" name="直線コネクタ 575"/>
        <xdr:cNvCxnSpPr/>
      </xdr:nvCxnSpPr>
      <xdr:spPr>
        <a:xfrm>
          <a:off x="12814300" y="9323897"/>
          <a:ext cx="889000" cy="48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77" name="フローチャート : 判断 576"/>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88916</xdr:rowOff>
    </xdr:from>
    <xdr:ext cx="534377" cy="259045"/>
    <xdr:sp macro="" textlink="">
      <xdr:nvSpPr>
        <xdr:cNvPr id="578" name="テキスト ボックス 577"/>
        <xdr:cNvSpPr txBox="1"/>
      </xdr:nvSpPr>
      <xdr:spPr>
        <a:xfrm>
          <a:off x="13436111" y="98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79" name="フローチャート : 判断 578"/>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99751</xdr:rowOff>
    </xdr:from>
    <xdr:ext cx="534377" cy="259045"/>
    <xdr:sp macro="" textlink="">
      <xdr:nvSpPr>
        <xdr:cNvPr id="580" name="テキスト ボックス 579"/>
        <xdr:cNvSpPr txBox="1"/>
      </xdr:nvSpPr>
      <xdr:spPr>
        <a:xfrm>
          <a:off x="12547111" y="98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147298</xdr:rowOff>
    </xdr:from>
    <xdr:to>
      <xdr:col>23</xdr:col>
      <xdr:colOff>568325</xdr:colOff>
      <xdr:row>57</xdr:row>
      <xdr:rowOff>77448</xdr:rowOff>
    </xdr:to>
    <xdr:sp macro="" textlink="">
      <xdr:nvSpPr>
        <xdr:cNvPr id="586" name="円/楕円 585"/>
        <xdr:cNvSpPr/>
      </xdr:nvSpPr>
      <xdr:spPr>
        <a:xfrm>
          <a:off x="16268700" y="974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170175</xdr:rowOff>
    </xdr:from>
    <xdr:ext cx="534377" cy="259045"/>
    <xdr:sp macro="" textlink="">
      <xdr:nvSpPr>
        <xdr:cNvPr id="587" name="教育費該当値テキスト"/>
        <xdr:cNvSpPr txBox="1"/>
      </xdr:nvSpPr>
      <xdr:spPr>
        <a:xfrm>
          <a:off x="16370300" y="959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62,227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3431</xdr:rowOff>
    </xdr:from>
    <xdr:to>
      <xdr:col>22</xdr:col>
      <xdr:colOff>415925</xdr:colOff>
      <xdr:row>56</xdr:row>
      <xdr:rowOff>105031</xdr:rowOff>
    </xdr:to>
    <xdr:sp macro="" textlink="">
      <xdr:nvSpPr>
        <xdr:cNvPr id="588" name="円/楕円 587"/>
        <xdr:cNvSpPr/>
      </xdr:nvSpPr>
      <xdr:spPr>
        <a:xfrm>
          <a:off x="15430500" y="96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121558</xdr:rowOff>
    </xdr:from>
    <xdr:ext cx="534377" cy="259045"/>
    <xdr:sp macro="" textlink="">
      <xdr:nvSpPr>
        <xdr:cNvPr id="589" name="テキスト ボックス 588"/>
        <xdr:cNvSpPr txBox="1"/>
      </xdr:nvSpPr>
      <xdr:spPr>
        <a:xfrm>
          <a:off x="15214111" y="937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93,694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20128</xdr:rowOff>
    </xdr:from>
    <xdr:to>
      <xdr:col>21</xdr:col>
      <xdr:colOff>212725</xdr:colOff>
      <xdr:row>56</xdr:row>
      <xdr:rowOff>121728</xdr:rowOff>
    </xdr:to>
    <xdr:sp macro="" textlink="">
      <xdr:nvSpPr>
        <xdr:cNvPr id="590" name="円/楕円 589"/>
        <xdr:cNvSpPr/>
      </xdr:nvSpPr>
      <xdr:spPr>
        <a:xfrm>
          <a:off x="14541500" y="962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138255</xdr:rowOff>
    </xdr:from>
    <xdr:ext cx="534377" cy="259045"/>
    <xdr:sp macro="" textlink="">
      <xdr:nvSpPr>
        <xdr:cNvPr id="591" name="テキスト ボックス 590"/>
        <xdr:cNvSpPr txBox="1"/>
      </xdr:nvSpPr>
      <xdr:spPr>
        <a:xfrm>
          <a:off x="14325111" y="939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90,042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155935</xdr:rowOff>
    </xdr:from>
    <xdr:to>
      <xdr:col>20</xdr:col>
      <xdr:colOff>9525</xdr:colOff>
      <xdr:row>57</xdr:row>
      <xdr:rowOff>86085</xdr:rowOff>
    </xdr:to>
    <xdr:sp macro="" textlink="">
      <xdr:nvSpPr>
        <xdr:cNvPr id="592" name="円/楕円 591"/>
        <xdr:cNvSpPr/>
      </xdr:nvSpPr>
      <xdr:spPr>
        <a:xfrm>
          <a:off x="13652500" y="975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102612</xdr:rowOff>
    </xdr:from>
    <xdr:ext cx="534377" cy="259045"/>
    <xdr:sp macro="" textlink="">
      <xdr:nvSpPr>
        <xdr:cNvPr id="593" name="テキスト ボックス 592"/>
        <xdr:cNvSpPr txBox="1"/>
      </xdr:nvSpPr>
      <xdr:spPr>
        <a:xfrm>
          <a:off x="13436111" y="953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60,338</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14797</xdr:rowOff>
    </xdr:from>
    <xdr:to>
      <xdr:col>18</xdr:col>
      <xdr:colOff>492125</xdr:colOff>
      <xdr:row>54</xdr:row>
      <xdr:rowOff>116397</xdr:rowOff>
    </xdr:to>
    <xdr:sp macro="" textlink="">
      <xdr:nvSpPr>
        <xdr:cNvPr id="594" name="円/楕円 593"/>
        <xdr:cNvSpPr/>
      </xdr:nvSpPr>
      <xdr:spPr>
        <a:xfrm>
          <a:off x="12763500" y="927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52</xdr:row>
      <xdr:rowOff>132924</xdr:rowOff>
    </xdr:from>
    <xdr:ext cx="599010" cy="259045"/>
    <xdr:sp macro="" textlink="">
      <xdr:nvSpPr>
        <xdr:cNvPr id="595" name="テキスト ボックス 594"/>
        <xdr:cNvSpPr txBox="1"/>
      </xdr:nvSpPr>
      <xdr:spPr>
        <a:xfrm>
          <a:off x="12514794" y="904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166,208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9" name="直線コネクタ 618"/>
        <xdr:cNvCxnSpPr/>
      </xdr:nvCxnSpPr>
      <xdr:spPr>
        <a:xfrm flipV="1">
          <a:off x="16317595" y="11965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22" name="災害復旧費最大値テキスト"/>
        <xdr:cNvSpPr txBox="1"/>
      </xdr:nvSpPr>
      <xdr:spPr>
        <a:xfrm>
          <a:off x="16370300" y="11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23" name="直線コネクタ 622"/>
        <xdr:cNvCxnSpPr/>
      </xdr:nvCxnSpPr>
      <xdr:spPr>
        <a:xfrm>
          <a:off x="16230600" y="1196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30353</xdr:rowOff>
    </xdr:from>
    <xdr:to>
      <xdr:col>23</xdr:col>
      <xdr:colOff>517525</xdr:colOff>
      <xdr:row>79</xdr:row>
      <xdr:rowOff>44450</xdr:rowOff>
    </xdr:to>
    <xdr:cxnSp macro="">
      <xdr:nvCxnSpPr>
        <xdr:cNvPr id="624" name="直線コネクタ 623"/>
        <xdr:cNvCxnSpPr/>
      </xdr:nvCxnSpPr>
      <xdr:spPr>
        <a:xfrm>
          <a:off x="15481300" y="13574903"/>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125265</xdr:rowOff>
    </xdr:from>
    <xdr:ext cx="469744" cy="259045"/>
    <xdr:sp macro="" textlink="">
      <xdr:nvSpPr>
        <xdr:cNvPr id="625" name="災害復旧費平均値テキスト"/>
        <xdr:cNvSpPr txBox="1"/>
      </xdr:nvSpPr>
      <xdr:spPr>
        <a:xfrm>
          <a:off x="16370300" y="13326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6" name="フローチャート : 判断 625"/>
        <xdr:cNvSpPr/>
      </xdr:nvSpPr>
      <xdr:spPr>
        <a:xfrm>
          <a:off x="16268700" y="134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10216</xdr:rowOff>
    </xdr:from>
    <xdr:to>
      <xdr:col>22</xdr:col>
      <xdr:colOff>365125</xdr:colOff>
      <xdr:row>79</xdr:row>
      <xdr:rowOff>30353</xdr:rowOff>
    </xdr:to>
    <xdr:cxnSp macro="">
      <xdr:nvCxnSpPr>
        <xdr:cNvPr id="627" name="直線コネクタ 626"/>
        <xdr:cNvCxnSpPr/>
      </xdr:nvCxnSpPr>
      <xdr:spPr>
        <a:xfrm>
          <a:off x="14592300" y="13383316"/>
          <a:ext cx="889000" cy="19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134068</xdr:rowOff>
    </xdr:from>
    <xdr:to>
      <xdr:col>22</xdr:col>
      <xdr:colOff>415925</xdr:colOff>
      <xdr:row>79</xdr:row>
      <xdr:rowOff>64218</xdr:rowOff>
    </xdr:to>
    <xdr:sp macro="" textlink="">
      <xdr:nvSpPr>
        <xdr:cNvPr id="628" name="フローチャート : 判断 627"/>
        <xdr:cNvSpPr/>
      </xdr:nvSpPr>
      <xdr:spPr>
        <a:xfrm>
          <a:off x="15430500" y="135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80745</xdr:rowOff>
    </xdr:from>
    <xdr:ext cx="469744" cy="259045"/>
    <xdr:sp macro="" textlink="">
      <xdr:nvSpPr>
        <xdr:cNvPr id="629" name="テキスト ボックス 628"/>
        <xdr:cNvSpPr txBox="1"/>
      </xdr:nvSpPr>
      <xdr:spPr>
        <a:xfrm>
          <a:off x="15246427" y="1328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10216</xdr:rowOff>
    </xdr:from>
    <xdr:to>
      <xdr:col>21</xdr:col>
      <xdr:colOff>161925</xdr:colOff>
      <xdr:row>78</xdr:row>
      <xdr:rowOff>118478</xdr:rowOff>
    </xdr:to>
    <xdr:cxnSp macro="">
      <xdr:nvCxnSpPr>
        <xdr:cNvPr id="630" name="直線コネクタ 629"/>
        <xdr:cNvCxnSpPr/>
      </xdr:nvCxnSpPr>
      <xdr:spPr>
        <a:xfrm flipV="1">
          <a:off x="13703300" y="13383316"/>
          <a:ext cx="889000" cy="10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75718</xdr:rowOff>
    </xdr:from>
    <xdr:to>
      <xdr:col>21</xdr:col>
      <xdr:colOff>212725</xdr:colOff>
      <xdr:row>79</xdr:row>
      <xdr:rowOff>5868</xdr:rowOff>
    </xdr:to>
    <xdr:sp macro="" textlink="">
      <xdr:nvSpPr>
        <xdr:cNvPr id="631" name="フローチャート : 判断 630"/>
        <xdr:cNvSpPr/>
      </xdr:nvSpPr>
      <xdr:spPr>
        <a:xfrm>
          <a:off x="14541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168445</xdr:rowOff>
    </xdr:from>
    <xdr:ext cx="469744" cy="259045"/>
    <xdr:sp macro="" textlink="">
      <xdr:nvSpPr>
        <xdr:cNvPr id="632" name="テキスト ボックス 631"/>
        <xdr:cNvSpPr txBox="1"/>
      </xdr:nvSpPr>
      <xdr:spPr>
        <a:xfrm>
          <a:off x="14357427"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65576</xdr:rowOff>
    </xdr:from>
    <xdr:to>
      <xdr:col>19</xdr:col>
      <xdr:colOff>644525</xdr:colOff>
      <xdr:row>78</xdr:row>
      <xdr:rowOff>118478</xdr:rowOff>
    </xdr:to>
    <xdr:cxnSp macro="">
      <xdr:nvCxnSpPr>
        <xdr:cNvPr id="633" name="直線コネクタ 632"/>
        <xdr:cNvCxnSpPr/>
      </xdr:nvCxnSpPr>
      <xdr:spPr>
        <a:xfrm>
          <a:off x="12814300" y="13438676"/>
          <a:ext cx="889000" cy="5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57086</xdr:rowOff>
    </xdr:from>
    <xdr:to>
      <xdr:col>20</xdr:col>
      <xdr:colOff>9525</xdr:colOff>
      <xdr:row>78</xdr:row>
      <xdr:rowOff>158686</xdr:rowOff>
    </xdr:to>
    <xdr:sp macro="" textlink="">
      <xdr:nvSpPr>
        <xdr:cNvPr id="634" name="フローチャート : 判断 633"/>
        <xdr:cNvSpPr/>
      </xdr:nvSpPr>
      <xdr:spPr>
        <a:xfrm>
          <a:off x="13652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3763</xdr:rowOff>
    </xdr:from>
    <xdr:ext cx="469744" cy="259045"/>
    <xdr:sp macro="" textlink="">
      <xdr:nvSpPr>
        <xdr:cNvPr id="635" name="テキスト ボックス 634"/>
        <xdr:cNvSpPr txBox="1"/>
      </xdr:nvSpPr>
      <xdr:spPr>
        <a:xfrm>
          <a:off x="13468427"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4908</xdr:rowOff>
    </xdr:from>
    <xdr:to>
      <xdr:col>18</xdr:col>
      <xdr:colOff>492125</xdr:colOff>
      <xdr:row>78</xdr:row>
      <xdr:rowOff>106508</xdr:rowOff>
    </xdr:to>
    <xdr:sp macro="" textlink="">
      <xdr:nvSpPr>
        <xdr:cNvPr id="636" name="フローチャート : 判断 635"/>
        <xdr:cNvSpPr/>
      </xdr:nvSpPr>
      <xdr:spPr>
        <a:xfrm>
          <a:off x="12763500" y="1337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123035</xdr:rowOff>
    </xdr:from>
    <xdr:ext cx="469744" cy="259045"/>
    <xdr:sp macro="" textlink="">
      <xdr:nvSpPr>
        <xdr:cNvPr id="637" name="テキスト ボックス 636"/>
        <xdr:cNvSpPr txBox="1"/>
      </xdr:nvSpPr>
      <xdr:spPr>
        <a:xfrm>
          <a:off x="12579427" y="1315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3" name="円/楕円 64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80814</xdr:rowOff>
    </xdr:from>
    <xdr:ext cx="249299" cy="259045"/>
    <xdr:sp macro="" textlink="">
      <xdr:nvSpPr>
        <xdr:cNvPr id="644" name="災害復旧費該当値テキスト"/>
        <xdr:cNvSpPr txBox="1"/>
      </xdr:nvSpPr>
      <xdr:spPr>
        <a:xfrm>
          <a:off x="16370300" y="134539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151003</xdr:rowOff>
    </xdr:from>
    <xdr:to>
      <xdr:col>22</xdr:col>
      <xdr:colOff>415925</xdr:colOff>
      <xdr:row>79</xdr:row>
      <xdr:rowOff>81153</xdr:rowOff>
    </xdr:to>
    <xdr:sp macro="" textlink="">
      <xdr:nvSpPr>
        <xdr:cNvPr id="645" name="円/楕円 644"/>
        <xdr:cNvSpPr/>
      </xdr:nvSpPr>
      <xdr:spPr>
        <a:xfrm>
          <a:off x="15430500" y="135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72280</xdr:rowOff>
    </xdr:from>
    <xdr:ext cx="378565" cy="259045"/>
    <xdr:sp macro="" textlink="">
      <xdr:nvSpPr>
        <xdr:cNvPr id="646" name="テキスト ボックス 645"/>
        <xdr:cNvSpPr txBox="1"/>
      </xdr:nvSpPr>
      <xdr:spPr>
        <a:xfrm>
          <a:off x="15292017" y="13616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130866</xdr:rowOff>
    </xdr:from>
    <xdr:to>
      <xdr:col>21</xdr:col>
      <xdr:colOff>212725</xdr:colOff>
      <xdr:row>78</xdr:row>
      <xdr:rowOff>61016</xdr:rowOff>
    </xdr:to>
    <xdr:sp macro="" textlink="">
      <xdr:nvSpPr>
        <xdr:cNvPr id="647" name="円/楕円 646"/>
        <xdr:cNvSpPr/>
      </xdr:nvSpPr>
      <xdr:spPr>
        <a:xfrm>
          <a:off x="14541500" y="1333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77543</xdr:rowOff>
    </xdr:from>
    <xdr:ext cx="534377" cy="259045"/>
    <xdr:sp macro="" textlink="">
      <xdr:nvSpPr>
        <xdr:cNvPr id="648" name="テキスト ボックス 647"/>
        <xdr:cNvSpPr txBox="1"/>
      </xdr:nvSpPr>
      <xdr:spPr>
        <a:xfrm>
          <a:off x="14325111" y="1310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67678</xdr:rowOff>
    </xdr:from>
    <xdr:to>
      <xdr:col>20</xdr:col>
      <xdr:colOff>9525</xdr:colOff>
      <xdr:row>78</xdr:row>
      <xdr:rowOff>169278</xdr:rowOff>
    </xdr:to>
    <xdr:sp macro="" textlink="">
      <xdr:nvSpPr>
        <xdr:cNvPr id="649" name="円/楕円 648"/>
        <xdr:cNvSpPr/>
      </xdr:nvSpPr>
      <xdr:spPr>
        <a:xfrm>
          <a:off x="13652500" y="1344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160405</xdr:rowOff>
    </xdr:from>
    <xdr:ext cx="469744" cy="259045"/>
    <xdr:sp macro="" textlink="">
      <xdr:nvSpPr>
        <xdr:cNvPr id="650" name="テキスト ボックス 649"/>
        <xdr:cNvSpPr txBox="1"/>
      </xdr:nvSpPr>
      <xdr:spPr>
        <a:xfrm>
          <a:off x="13468427" y="1353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14776</xdr:rowOff>
    </xdr:from>
    <xdr:to>
      <xdr:col>18</xdr:col>
      <xdr:colOff>492125</xdr:colOff>
      <xdr:row>78</xdr:row>
      <xdr:rowOff>116376</xdr:rowOff>
    </xdr:to>
    <xdr:sp macro="" textlink="">
      <xdr:nvSpPr>
        <xdr:cNvPr id="651" name="円/楕円 650"/>
        <xdr:cNvSpPr/>
      </xdr:nvSpPr>
      <xdr:spPr>
        <a:xfrm>
          <a:off x="12763500" y="1338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107503</xdr:rowOff>
    </xdr:from>
    <xdr:ext cx="469744" cy="259045"/>
    <xdr:sp macro="" textlink="">
      <xdr:nvSpPr>
        <xdr:cNvPr id="652" name="テキスト ボックス 651"/>
        <xdr:cNvSpPr txBox="1"/>
      </xdr:nvSpPr>
      <xdr:spPr>
        <a:xfrm>
          <a:off x="12579427" y="1348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6" name="直線コネクタ 675"/>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7" name="公債費最小値テキスト"/>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8" name="直線コネクタ 677"/>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9" name="公債費最大値テキスト"/>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80" name="直線コネクタ 679"/>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32000</xdr:rowOff>
    </xdr:from>
    <xdr:to>
      <xdr:col>23</xdr:col>
      <xdr:colOff>517525</xdr:colOff>
      <xdr:row>95</xdr:row>
      <xdr:rowOff>43985</xdr:rowOff>
    </xdr:to>
    <xdr:cxnSp macro="">
      <xdr:nvCxnSpPr>
        <xdr:cNvPr id="681" name="直線コネクタ 680"/>
        <xdr:cNvCxnSpPr/>
      </xdr:nvCxnSpPr>
      <xdr:spPr>
        <a:xfrm flipV="1">
          <a:off x="15481300" y="16319750"/>
          <a:ext cx="8382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82666</xdr:rowOff>
    </xdr:from>
    <xdr:ext cx="534377" cy="259045"/>
    <xdr:sp macro="" textlink="">
      <xdr:nvSpPr>
        <xdr:cNvPr id="682" name="公債費平均値テキスト"/>
        <xdr:cNvSpPr txBox="1"/>
      </xdr:nvSpPr>
      <xdr:spPr>
        <a:xfrm>
          <a:off x="16370300" y="16541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3" name="フローチャート : 判断 682"/>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10099</xdr:rowOff>
    </xdr:from>
    <xdr:to>
      <xdr:col>22</xdr:col>
      <xdr:colOff>365125</xdr:colOff>
      <xdr:row>95</xdr:row>
      <xdr:rowOff>43985</xdr:rowOff>
    </xdr:to>
    <xdr:cxnSp macro="">
      <xdr:nvCxnSpPr>
        <xdr:cNvPr id="684" name="直線コネクタ 683"/>
        <xdr:cNvCxnSpPr/>
      </xdr:nvCxnSpPr>
      <xdr:spPr>
        <a:xfrm>
          <a:off x="14592300" y="16297849"/>
          <a:ext cx="889000" cy="3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57231</xdr:rowOff>
    </xdr:from>
    <xdr:to>
      <xdr:col>22</xdr:col>
      <xdr:colOff>415925</xdr:colOff>
      <xdr:row>96</xdr:row>
      <xdr:rowOff>158831</xdr:rowOff>
    </xdr:to>
    <xdr:sp macro="" textlink="">
      <xdr:nvSpPr>
        <xdr:cNvPr id="685" name="フローチャート : 判断 684"/>
        <xdr:cNvSpPr/>
      </xdr:nvSpPr>
      <xdr:spPr>
        <a:xfrm>
          <a:off x="15430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149958</xdr:rowOff>
    </xdr:from>
    <xdr:ext cx="534377" cy="259045"/>
    <xdr:sp macro="" textlink="">
      <xdr:nvSpPr>
        <xdr:cNvPr id="686" name="テキスト ボックス 685"/>
        <xdr:cNvSpPr txBox="1"/>
      </xdr:nvSpPr>
      <xdr:spPr>
        <a:xfrm>
          <a:off x="15214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10099</xdr:rowOff>
    </xdr:from>
    <xdr:to>
      <xdr:col>21</xdr:col>
      <xdr:colOff>161925</xdr:colOff>
      <xdr:row>95</xdr:row>
      <xdr:rowOff>22771</xdr:rowOff>
    </xdr:to>
    <xdr:cxnSp macro="">
      <xdr:nvCxnSpPr>
        <xdr:cNvPr id="687" name="直線コネクタ 686"/>
        <xdr:cNvCxnSpPr/>
      </xdr:nvCxnSpPr>
      <xdr:spPr>
        <a:xfrm flipV="1">
          <a:off x="13703300" y="16297849"/>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88" name="フローチャート : 判断 687"/>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137096</xdr:rowOff>
    </xdr:from>
    <xdr:ext cx="534377" cy="259045"/>
    <xdr:sp macro="" textlink="">
      <xdr:nvSpPr>
        <xdr:cNvPr id="689" name="テキスト ボックス 688"/>
        <xdr:cNvSpPr txBox="1"/>
      </xdr:nvSpPr>
      <xdr:spPr>
        <a:xfrm>
          <a:off x="14325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103246</xdr:rowOff>
    </xdr:from>
    <xdr:to>
      <xdr:col>19</xdr:col>
      <xdr:colOff>644525</xdr:colOff>
      <xdr:row>95</xdr:row>
      <xdr:rowOff>22771</xdr:rowOff>
    </xdr:to>
    <xdr:cxnSp macro="">
      <xdr:nvCxnSpPr>
        <xdr:cNvPr id="690" name="直線コネクタ 689"/>
        <xdr:cNvCxnSpPr/>
      </xdr:nvCxnSpPr>
      <xdr:spPr>
        <a:xfrm>
          <a:off x="12814300" y="16219546"/>
          <a:ext cx="889000" cy="9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1" name="フローチャート : 判断 690"/>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134269</xdr:rowOff>
    </xdr:from>
    <xdr:ext cx="534377" cy="259045"/>
    <xdr:sp macro="" textlink="">
      <xdr:nvSpPr>
        <xdr:cNvPr id="692" name="テキスト ボックス 691"/>
        <xdr:cNvSpPr txBox="1"/>
      </xdr:nvSpPr>
      <xdr:spPr>
        <a:xfrm>
          <a:off x="13436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3" name="フローチャート : 判断 692"/>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134954</xdr:rowOff>
    </xdr:from>
    <xdr:ext cx="534377" cy="259045"/>
    <xdr:sp macro="" textlink="">
      <xdr:nvSpPr>
        <xdr:cNvPr id="694" name="テキスト ボックス 693"/>
        <xdr:cNvSpPr txBox="1"/>
      </xdr:nvSpPr>
      <xdr:spPr>
        <a:xfrm>
          <a:off x="12547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152650</xdr:rowOff>
    </xdr:from>
    <xdr:to>
      <xdr:col>23</xdr:col>
      <xdr:colOff>568325</xdr:colOff>
      <xdr:row>95</xdr:row>
      <xdr:rowOff>82800</xdr:rowOff>
    </xdr:to>
    <xdr:sp macro="" textlink="">
      <xdr:nvSpPr>
        <xdr:cNvPr id="700" name="円/楕円 699"/>
        <xdr:cNvSpPr/>
      </xdr:nvSpPr>
      <xdr:spPr>
        <a:xfrm>
          <a:off x="16268700" y="162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4077</xdr:rowOff>
    </xdr:from>
    <xdr:ext cx="534377" cy="259045"/>
    <xdr:sp macro="" textlink="">
      <xdr:nvSpPr>
        <xdr:cNvPr id="701" name="公債費該当値テキスト"/>
        <xdr:cNvSpPr txBox="1"/>
      </xdr:nvSpPr>
      <xdr:spPr>
        <a:xfrm>
          <a:off x="16370300" y="1612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91,634</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164635</xdr:rowOff>
    </xdr:from>
    <xdr:to>
      <xdr:col>22</xdr:col>
      <xdr:colOff>415925</xdr:colOff>
      <xdr:row>95</xdr:row>
      <xdr:rowOff>94785</xdr:rowOff>
    </xdr:to>
    <xdr:sp macro="" textlink="">
      <xdr:nvSpPr>
        <xdr:cNvPr id="702" name="円/楕円 701"/>
        <xdr:cNvSpPr/>
      </xdr:nvSpPr>
      <xdr:spPr>
        <a:xfrm>
          <a:off x="15430500" y="162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111312</xdr:rowOff>
    </xdr:from>
    <xdr:ext cx="534377" cy="259045"/>
    <xdr:sp macro="" textlink="">
      <xdr:nvSpPr>
        <xdr:cNvPr id="703" name="テキスト ボックス 702"/>
        <xdr:cNvSpPr txBox="1"/>
      </xdr:nvSpPr>
      <xdr:spPr>
        <a:xfrm>
          <a:off x="15214111" y="160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90,061</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130749</xdr:rowOff>
    </xdr:from>
    <xdr:to>
      <xdr:col>21</xdr:col>
      <xdr:colOff>212725</xdr:colOff>
      <xdr:row>95</xdr:row>
      <xdr:rowOff>60899</xdr:rowOff>
    </xdr:to>
    <xdr:sp macro="" textlink="">
      <xdr:nvSpPr>
        <xdr:cNvPr id="704" name="円/楕円 703"/>
        <xdr:cNvSpPr/>
      </xdr:nvSpPr>
      <xdr:spPr>
        <a:xfrm>
          <a:off x="14541500" y="1624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77426</xdr:rowOff>
    </xdr:from>
    <xdr:ext cx="534377" cy="259045"/>
    <xdr:sp macro="" textlink="">
      <xdr:nvSpPr>
        <xdr:cNvPr id="705" name="テキスト ボックス 704"/>
        <xdr:cNvSpPr txBox="1"/>
      </xdr:nvSpPr>
      <xdr:spPr>
        <a:xfrm>
          <a:off x="14325111" y="1602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94,508</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143421</xdr:rowOff>
    </xdr:from>
    <xdr:to>
      <xdr:col>20</xdr:col>
      <xdr:colOff>9525</xdr:colOff>
      <xdr:row>95</xdr:row>
      <xdr:rowOff>73571</xdr:rowOff>
    </xdr:to>
    <xdr:sp macro="" textlink="">
      <xdr:nvSpPr>
        <xdr:cNvPr id="706" name="円/楕円 705"/>
        <xdr:cNvSpPr/>
      </xdr:nvSpPr>
      <xdr:spPr>
        <a:xfrm>
          <a:off x="13652500" y="162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90098</xdr:rowOff>
    </xdr:from>
    <xdr:ext cx="534377" cy="259045"/>
    <xdr:sp macro="" textlink="">
      <xdr:nvSpPr>
        <xdr:cNvPr id="707" name="テキスト ボックス 706"/>
        <xdr:cNvSpPr txBox="1"/>
      </xdr:nvSpPr>
      <xdr:spPr>
        <a:xfrm>
          <a:off x="13436111" y="160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92,845</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52446</xdr:rowOff>
    </xdr:from>
    <xdr:to>
      <xdr:col>18</xdr:col>
      <xdr:colOff>492125</xdr:colOff>
      <xdr:row>94</xdr:row>
      <xdr:rowOff>154046</xdr:rowOff>
    </xdr:to>
    <xdr:sp macro="" textlink="">
      <xdr:nvSpPr>
        <xdr:cNvPr id="708" name="円/楕円 707"/>
        <xdr:cNvSpPr/>
      </xdr:nvSpPr>
      <xdr:spPr>
        <a:xfrm>
          <a:off x="12763500" y="161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170573</xdr:rowOff>
    </xdr:from>
    <xdr:ext cx="599010" cy="259045"/>
    <xdr:sp macro="" textlink="">
      <xdr:nvSpPr>
        <xdr:cNvPr id="709" name="テキスト ボックス 708"/>
        <xdr:cNvSpPr txBox="1"/>
      </xdr:nvSpPr>
      <xdr:spPr>
        <a:xfrm>
          <a:off x="12514794" y="1594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5" name="直線コネクタ 734"/>
        <xdr:cNvCxnSpPr/>
      </xdr:nvCxnSpPr>
      <xdr:spPr>
        <a:xfrm flipV="1">
          <a:off x="22159595" y="5370068"/>
          <a:ext cx="1269" cy="141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6" name="諸支出金最小値テキスト"/>
        <xdr:cNvSpPr txBox="1"/>
      </xdr:nvSpPr>
      <xdr:spPr>
        <a:xfrm>
          <a:off x="22212300" y="679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8" name="諸支出金最大値テキスト"/>
        <xdr:cNvSpPr txBox="1"/>
      </xdr:nvSpPr>
      <xdr:spPr>
        <a:xfrm>
          <a:off x="22212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9" name="直線コネクタ 738"/>
        <xdr:cNvCxnSpPr/>
      </xdr:nvCxnSpPr>
      <xdr:spPr>
        <a:xfrm>
          <a:off x="22072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26216</xdr:rowOff>
    </xdr:from>
    <xdr:ext cx="378565" cy="259045"/>
    <xdr:sp macro="" textlink="">
      <xdr:nvSpPr>
        <xdr:cNvPr id="741" name="諸支出金平均値テキスト"/>
        <xdr:cNvSpPr txBox="1"/>
      </xdr:nvSpPr>
      <xdr:spPr>
        <a:xfrm>
          <a:off x="22212300" y="6541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2" name="フローチャート : 判断 741"/>
        <xdr:cNvSpPr/>
      </xdr:nvSpPr>
      <xdr:spPr>
        <a:xfrm>
          <a:off x="221107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66366</xdr:rowOff>
    </xdr:from>
    <xdr:to>
      <xdr:col>31</xdr:col>
      <xdr:colOff>85725</xdr:colOff>
      <xdr:row>38</xdr:row>
      <xdr:rowOff>167966</xdr:rowOff>
    </xdr:to>
    <xdr:sp macro="" textlink="">
      <xdr:nvSpPr>
        <xdr:cNvPr id="744" name="フローチャート : 判断 743"/>
        <xdr:cNvSpPr/>
      </xdr:nvSpPr>
      <xdr:spPr>
        <a:xfrm>
          <a:off x="21272500" y="658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13043</xdr:rowOff>
    </xdr:from>
    <xdr:ext cx="378565" cy="259045"/>
    <xdr:sp macro="" textlink="">
      <xdr:nvSpPr>
        <xdr:cNvPr id="745" name="テキスト ボックス 744"/>
        <xdr:cNvSpPr txBox="1"/>
      </xdr:nvSpPr>
      <xdr:spPr>
        <a:xfrm>
          <a:off x="21134017" y="635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157807</xdr:rowOff>
    </xdr:from>
    <xdr:to>
      <xdr:col>29</xdr:col>
      <xdr:colOff>568325</xdr:colOff>
      <xdr:row>39</xdr:row>
      <xdr:rowOff>87957</xdr:rowOff>
    </xdr:to>
    <xdr:sp macro="" textlink="">
      <xdr:nvSpPr>
        <xdr:cNvPr id="747" name="フローチャート : 判断 746"/>
        <xdr:cNvSpPr/>
      </xdr:nvSpPr>
      <xdr:spPr>
        <a:xfrm>
          <a:off x="2038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104484</xdr:rowOff>
    </xdr:from>
    <xdr:ext cx="378565" cy="259045"/>
    <xdr:sp macro="" textlink="">
      <xdr:nvSpPr>
        <xdr:cNvPr id="748" name="テキスト ボックス 747"/>
        <xdr:cNvSpPr txBox="1"/>
      </xdr:nvSpPr>
      <xdr:spPr>
        <a:xfrm>
          <a:off x="20245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137233</xdr:rowOff>
    </xdr:from>
    <xdr:to>
      <xdr:col>28</xdr:col>
      <xdr:colOff>365125</xdr:colOff>
      <xdr:row>37</xdr:row>
      <xdr:rowOff>67383</xdr:rowOff>
    </xdr:to>
    <xdr:sp macro="" textlink="">
      <xdr:nvSpPr>
        <xdr:cNvPr id="750" name="フローチャート : 判断 749"/>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83910</xdr:rowOff>
    </xdr:from>
    <xdr:ext cx="469744" cy="259045"/>
    <xdr:sp macro="" textlink="">
      <xdr:nvSpPr>
        <xdr:cNvPr id="751" name="テキスト ボックス 750"/>
        <xdr:cNvSpPr txBox="1"/>
      </xdr:nvSpPr>
      <xdr:spPr>
        <a:xfrm>
          <a:off x="19310427"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132334</xdr:rowOff>
    </xdr:from>
    <xdr:to>
      <xdr:col>27</xdr:col>
      <xdr:colOff>161925</xdr:colOff>
      <xdr:row>37</xdr:row>
      <xdr:rowOff>62484</xdr:rowOff>
    </xdr:to>
    <xdr:sp macro="" textlink="">
      <xdr:nvSpPr>
        <xdr:cNvPr id="752" name="フローチャート : 判断 751"/>
        <xdr:cNvSpPr/>
      </xdr:nvSpPr>
      <xdr:spPr>
        <a:xfrm>
          <a:off x="18605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79011</xdr:rowOff>
    </xdr:from>
    <xdr:ext cx="469744" cy="259045"/>
    <xdr:sp macro="" textlink="">
      <xdr:nvSpPr>
        <xdr:cNvPr id="753" name="テキスト ボックス 752"/>
        <xdr:cNvSpPr txBox="1"/>
      </xdr:nvSpPr>
      <xdr:spPr>
        <a:xfrm>
          <a:off x="18421427"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9" name="円/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153215</xdr:rowOff>
    </xdr:from>
    <xdr:ext cx="249299" cy="259045"/>
    <xdr:sp macro="" textlink="">
      <xdr:nvSpPr>
        <xdr:cNvPr id="760" name="諸支出金該当値テキスト"/>
        <xdr:cNvSpPr txBox="1"/>
      </xdr:nvSpPr>
      <xdr:spPr>
        <a:xfrm>
          <a:off x="22212300" y="6668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1" name="円/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2" name="テキスト ボックス 76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3" name="円/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4" name="テキスト ボックス 76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5" name="円/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6" name="テキスト ボックス 76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7" name="円/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8" name="テキスト ボックス 76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2" name="テキスト ボックス 78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4" name="テキスト ボックス 78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6" name="テキスト ボックス 78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8" name="テキスト ボックス 78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0" name="テキスト ボックス 78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2" name="直線コネクタ 79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9" name="フローチャート : 判断 79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1" name="フローチャート : 判断 80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2" name="テキスト ボックス 80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4" name="フローチャート : 判断 803"/>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5" name="テキスト ボックス 804"/>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7" name="フローチャート : 判断 80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8" name="テキスト ボックス 80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9" name="フローチャート : 判断 80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0" name="テキスト ボックス 80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9" name="テキスト ボックス 818"/>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1" name="テキスト ボックス 82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3" name="テキスト ボックス 82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5" name="テキスト ボックス 82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性質別の住民一人当たりのコストは、全体的に類似団体を上回っている。特に衛生費、商工費、消防費、公債費については大幅に上回っている状況である。衛生費については、一部事務組合（ごみ・し尿処理施設）への負担金と企業会計（病院・上下水道）への補助金が大きい事による。商工費については、スキー場建設、消防費については、防災行政無線整備事業を実施したため。公債費については、平成５年度以降の庁舎・ホール・広場の建設事業を始めとして、町営住宅・農村公園・</a:t>
          </a:r>
          <a:r>
            <a:rPr kumimoji="1" lang="en-US" altLang="ja-JP" sz="1300">
              <a:latin typeface="ＭＳ Ｐゴシック"/>
            </a:rPr>
            <a:t>CATV</a:t>
          </a:r>
          <a:r>
            <a:rPr kumimoji="1" lang="ja-JP" altLang="en-US" sz="1300">
              <a:latin typeface="ＭＳ Ｐゴシック"/>
            </a:rPr>
            <a:t>整備など大規模事業が続いたため、類似団体平均値を大きく上回っている。しかし、公債費負担適正化計画に沿った繰上償還の実施、新規発行債の抑制を行ってきたことにより徐々にではあるが着実に実少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chemeClr val="dk1"/>
              </a:solidFill>
              <a:effectLst/>
              <a:latin typeface="ＭＳ ゴシック" pitchFamily="49" charset="-128"/>
              <a:ea typeface="ＭＳ ゴシック" pitchFamily="49" charset="-128"/>
              <a:cs typeface="+mn-cs"/>
            </a:rPr>
            <a:t> </a:t>
          </a:r>
          <a:r>
            <a:rPr kumimoji="1" lang="ja-JP" altLang="ja-JP" sz="1300">
              <a:solidFill>
                <a:schemeClr val="dk1"/>
              </a:solidFill>
              <a:effectLst/>
              <a:latin typeface="+mn-lt"/>
              <a:ea typeface="+mn-ea"/>
              <a:cs typeface="+mn-cs"/>
            </a:rPr>
            <a:t>財政調整基金は平成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年度末残高は</a:t>
          </a:r>
          <a:r>
            <a:rPr kumimoji="1" lang="en-US" altLang="ja-JP" sz="1300">
              <a:solidFill>
                <a:schemeClr val="dk1"/>
              </a:solidFill>
              <a:effectLst/>
              <a:latin typeface="+mn-lt"/>
              <a:ea typeface="+mn-ea"/>
              <a:cs typeface="+mn-cs"/>
            </a:rPr>
            <a:t>19.67</a:t>
          </a:r>
          <a:r>
            <a:rPr kumimoji="1" lang="ja-JP" altLang="ja-JP" sz="1300">
              <a:solidFill>
                <a:schemeClr val="dk1"/>
              </a:solidFill>
              <a:effectLst/>
              <a:latin typeface="+mn-lt"/>
              <a:ea typeface="+mn-ea"/>
              <a:cs typeface="+mn-cs"/>
            </a:rPr>
            <a:t>億円と</a:t>
          </a:r>
          <a:r>
            <a:rPr kumimoji="1" lang="ja-JP" altLang="en-US" sz="1300">
              <a:solidFill>
                <a:schemeClr val="dk1"/>
              </a:solidFill>
              <a:effectLst/>
              <a:latin typeface="+mn-lt"/>
              <a:ea typeface="+mn-ea"/>
              <a:cs typeface="+mn-cs"/>
            </a:rPr>
            <a:t>なって</a:t>
          </a:r>
          <a:r>
            <a:rPr kumimoji="1" lang="ja-JP" altLang="ja-JP" sz="1300">
              <a:solidFill>
                <a:schemeClr val="dk1"/>
              </a:solidFill>
              <a:effectLst/>
              <a:latin typeface="+mn-lt"/>
              <a:ea typeface="+mn-ea"/>
              <a:cs typeface="+mn-cs"/>
            </a:rPr>
            <a:t>います。</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年度の実質収支額は、歳入</a:t>
          </a:r>
          <a:r>
            <a:rPr kumimoji="1" lang="en-US" altLang="ja-JP" sz="1300">
              <a:solidFill>
                <a:schemeClr val="dk1"/>
              </a:solidFill>
              <a:effectLst/>
              <a:latin typeface="+mn-lt"/>
              <a:ea typeface="+mn-ea"/>
              <a:cs typeface="+mn-cs"/>
            </a:rPr>
            <a:t>87.68</a:t>
          </a:r>
          <a:r>
            <a:rPr kumimoji="1" lang="ja-JP" altLang="ja-JP" sz="1300">
              <a:solidFill>
                <a:schemeClr val="dk1"/>
              </a:solidFill>
              <a:effectLst/>
              <a:latin typeface="+mn-lt"/>
              <a:ea typeface="+mn-ea"/>
              <a:cs typeface="+mn-cs"/>
            </a:rPr>
            <a:t>億円から歳出</a:t>
          </a:r>
          <a:r>
            <a:rPr kumimoji="1" lang="en-US" altLang="ja-JP" sz="1300">
              <a:solidFill>
                <a:schemeClr val="dk1"/>
              </a:solidFill>
              <a:effectLst/>
              <a:latin typeface="+mn-lt"/>
              <a:ea typeface="+mn-ea"/>
              <a:cs typeface="+mn-cs"/>
            </a:rPr>
            <a:t>85.38</a:t>
          </a:r>
          <a:r>
            <a:rPr kumimoji="1" lang="ja-JP" altLang="ja-JP" sz="1300">
              <a:solidFill>
                <a:schemeClr val="dk1"/>
              </a:solidFill>
              <a:effectLst/>
              <a:latin typeface="+mn-lt"/>
              <a:ea typeface="+mn-ea"/>
              <a:cs typeface="+mn-cs"/>
            </a:rPr>
            <a:t>億円を差し引いた金額から、さらに翌年度へ繰越財源</a:t>
          </a:r>
          <a:r>
            <a:rPr kumimoji="1" lang="en-US" altLang="ja-JP" sz="1300">
              <a:solidFill>
                <a:schemeClr val="dk1"/>
              </a:solidFill>
              <a:effectLst/>
              <a:latin typeface="+mn-lt"/>
              <a:ea typeface="+mn-ea"/>
              <a:cs typeface="+mn-cs"/>
            </a:rPr>
            <a:t>0.07</a:t>
          </a:r>
          <a:r>
            <a:rPr kumimoji="1" lang="ja-JP" altLang="ja-JP" sz="1300">
              <a:solidFill>
                <a:schemeClr val="dk1"/>
              </a:solidFill>
              <a:effectLst/>
              <a:latin typeface="+mn-lt"/>
              <a:ea typeface="+mn-ea"/>
              <a:cs typeface="+mn-cs"/>
            </a:rPr>
            <a:t>億円を差し引いた</a:t>
          </a:r>
          <a:r>
            <a:rPr kumimoji="1" lang="en-US" altLang="ja-JP" sz="1300">
              <a:solidFill>
                <a:schemeClr val="dk1"/>
              </a:solidFill>
              <a:effectLst/>
              <a:latin typeface="+mn-lt"/>
              <a:ea typeface="+mn-ea"/>
              <a:cs typeface="+mn-cs"/>
            </a:rPr>
            <a:t>2.23</a:t>
          </a:r>
          <a:r>
            <a:rPr kumimoji="1" lang="ja-JP" altLang="ja-JP" sz="1300">
              <a:solidFill>
                <a:schemeClr val="dk1"/>
              </a:solidFill>
              <a:effectLst/>
              <a:latin typeface="+mn-lt"/>
              <a:ea typeface="+mn-ea"/>
              <a:cs typeface="+mn-cs"/>
            </a:rPr>
            <a:t>億円が黒字ということになり、これを比率で表すと</a:t>
          </a:r>
          <a:r>
            <a:rPr kumimoji="1" lang="en-US" altLang="ja-JP" sz="1300">
              <a:solidFill>
                <a:schemeClr val="dk1"/>
              </a:solidFill>
              <a:effectLst/>
              <a:latin typeface="+mn-lt"/>
              <a:ea typeface="+mn-ea"/>
              <a:cs typeface="+mn-cs"/>
            </a:rPr>
            <a:t>4.30</a:t>
          </a:r>
          <a:r>
            <a:rPr kumimoji="1" lang="ja-JP" altLang="ja-JP" sz="1300">
              <a:solidFill>
                <a:schemeClr val="dk1"/>
              </a:solidFill>
              <a:effectLst/>
              <a:latin typeface="+mn-lt"/>
              <a:ea typeface="+mn-ea"/>
              <a:cs typeface="+mn-cs"/>
            </a:rPr>
            <a:t>％となります。</a:t>
          </a:r>
          <a:endParaRPr lang="ja-JP" altLang="ja-JP" sz="1300">
            <a:effectLst/>
          </a:endParaRPr>
        </a:p>
        <a:p>
          <a:r>
            <a:rPr kumimoji="1" lang="ja-JP" altLang="ja-JP" sz="1300">
              <a:solidFill>
                <a:schemeClr val="dk1"/>
              </a:solidFill>
              <a:effectLst/>
              <a:latin typeface="+mn-lt"/>
              <a:ea typeface="+mn-ea"/>
              <a:cs typeface="+mn-cs"/>
            </a:rPr>
            <a:t>　実質収支額及び実質単年度収支ともに、平成</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年度以降、黒字決算が続いており、健全な財政運営が行われているということになります。</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baseline="0">
              <a:solidFill>
                <a:schemeClr val="dk1"/>
              </a:solidFill>
              <a:effectLst/>
              <a:latin typeface="ＭＳ ゴシック" pitchFamily="49" charset="-128"/>
              <a:ea typeface="ＭＳ ゴシック" pitchFamily="49" charset="-128"/>
              <a:cs typeface="+mn-cs"/>
            </a:rPr>
            <a:t> </a:t>
          </a:r>
          <a:r>
            <a:rPr kumimoji="1" lang="ja-JP" altLang="ja-JP" sz="1200">
              <a:solidFill>
                <a:schemeClr val="dk1"/>
              </a:solidFill>
              <a:effectLst/>
              <a:latin typeface="+mn-lt"/>
              <a:ea typeface="+mn-ea"/>
              <a:cs typeface="+mn-cs"/>
            </a:rPr>
            <a:t>予算の確実な執行により黒字及び企業会計における資金剰余額が確実に発生しており、健全な財政運営・企業経営が行われています。</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50" zoomScaleNormal="50" workbookViewId="0">
      <selection activeCell="AH29" sqref="AH29:AL29"/>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8767648</v>
      </c>
      <c r="BO4" s="411"/>
      <c r="BP4" s="411"/>
      <c r="BQ4" s="411"/>
      <c r="BR4" s="411"/>
      <c r="BS4" s="411"/>
      <c r="BT4" s="411"/>
      <c r="BU4" s="412"/>
      <c r="BV4" s="410">
        <v>9202025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4.3</v>
      </c>
      <c r="CU4" s="588"/>
      <c r="CV4" s="588"/>
      <c r="CW4" s="588"/>
      <c r="CX4" s="588"/>
      <c r="CY4" s="588"/>
      <c r="CZ4" s="588"/>
      <c r="DA4" s="589"/>
      <c r="DB4" s="587">
        <v>3.6</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8537914</v>
      </c>
      <c r="BO5" s="416"/>
      <c r="BP5" s="416"/>
      <c r="BQ5" s="416"/>
      <c r="BR5" s="416"/>
      <c r="BS5" s="416"/>
      <c r="BT5" s="416"/>
      <c r="BU5" s="417"/>
      <c r="BV5" s="415">
        <v>9007723</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92.4</v>
      </c>
      <c r="CU5" s="386"/>
      <c r="CV5" s="386"/>
      <c r="CW5" s="386"/>
      <c r="CX5" s="386"/>
      <c r="CY5" s="386"/>
      <c r="CZ5" s="386"/>
      <c r="DA5" s="387"/>
      <c r="DB5" s="385">
        <v>91</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229734</v>
      </c>
      <c r="BO6" s="416"/>
      <c r="BP6" s="416"/>
      <c r="BQ6" s="416"/>
      <c r="BR6" s="416"/>
      <c r="BS6" s="416"/>
      <c r="BT6" s="416"/>
      <c r="BU6" s="417"/>
      <c r="BV6" s="415">
        <v>194302</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97.8</v>
      </c>
      <c r="CU6" s="562"/>
      <c r="CV6" s="562"/>
      <c r="CW6" s="562"/>
      <c r="CX6" s="562"/>
      <c r="CY6" s="562"/>
      <c r="CZ6" s="562"/>
      <c r="DA6" s="563"/>
      <c r="DB6" s="561">
        <v>97.6</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6960</v>
      </c>
      <c r="BO7" s="416"/>
      <c r="BP7" s="416"/>
      <c r="BQ7" s="416"/>
      <c r="BR7" s="416"/>
      <c r="BS7" s="416"/>
      <c r="BT7" s="416"/>
      <c r="BU7" s="417"/>
      <c r="BV7" s="415">
        <v>3872</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5186806</v>
      </c>
      <c r="CU7" s="416"/>
      <c r="CV7" s="416"/>
      <c r="CW7" s="416"/>
      <c r="CX7" s="416"/>
      <c r="CY7" s="416"/>
      <c r="CZ7" s="416"/>
      <c r="DA7" s="417"/>
      <c r="DB7" s="415">
        <v>5328262</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222774</v>
      </c>
      <c r="BO8" s="416"/>
      <c r="BP8" s="416"/>
      <c r="BQ8" s="416"/>
      <c r="BR8" s="416"/>
      <c r="BS8" s="416"/>
      <c r="BT8" s="416"/>
      <c r="BU8" s="417"/>
      <c r="BV8" s="415">
        <v>190430</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0.42</v>
      </c>
      <c r="CU8" s="525"/>
      <c r="CV8" s="525"/>
      <c r="CW8" s="525"/>
      <c r="CX8" s="525"/>
      <c r="CY8" s="525"/>
      <c r="CZ8" s="525"/>
      <c r="DA8" s="526"/>
      <c r="DB8" s="524">
        <v>0.43</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11452</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32344</v>
      </c>
      <c r="BO9" s="416"/>
      <c r="BP9" s="416"/>
      <c r="BQ9" s="416"/>
      <c r="BR9" s="416"/>
      <c r="BS9" s="416"/>
      <c r="BT9" s="416"/>
      <c r="BU9" s="417"/>
      <c r="BV9" s="415">
        <v>19363</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16.5</v>
      </c>
      <c r="CU9" s="386"/>
      <c r="CV9" s="386"/>
      <c r="CW9" s="386"/>
      <c r="CX9" s="386"/>
      <c r="CY9" s="386"/>
      <c r="CZ9" s="386"/>
      <c r="DA9" s="387"/>
      <c r="DB9" s="385">
        <v>15.8</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12289</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96936</v>
      </c>
      <c r="BO10" s="416"/>
      <c r="BP10" s="416"/>
      <c r="BQ10" s="416"/>
      <c r="BR10" s="416"/>
      <c r="BS10" s="416"/>
      <c r="BT10" s="416"/>
      <c r="BU10" s="417"/>
      <c r="BV10" s="415">
        <v>168541</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11855</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119188</v>
      </c>
      <c r="BO12" s="416"/>
      <c r="BP12" s="416"/>
      <c r="BQ12" s="416"/>
      <c r="BR12" s="416"/>
      <c r="BS12" s="416"/>
      <c r="BT12" s="416"/>
      <c r="BU12" s="417"/>
      <c r="BV12" s="415">
        <v>126171</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11820</v>
      </c>
      <c r="S13" s="517"/>
      <c r="T13" s="517"/>
      <c r="U13" s="517"/>
      <c r="V13" s="518"/>
      <c r="W13" s="504" t="s">
        <v>124</v>
      </c>
      <c r="X13" s="428"/>
      <c r="Y13" s="428"/>
      <c r="Z13" s="428"/>
      <c r="AA13" s="428"/>
      <c r="AB13" s="429"/>
      <c r="AC13" s="391">
        <v>241</v>
      </c>
      <c r="AD13" s="392"/>
      <c r="AE13" s="392"/>
      <c r="AF13" s="392"/>
      <c r="AG13" s="393"/>
      <c r="AH13" s="391">
        <v>175</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10092</v>
      </c>
      <c r="BO13" s="416"/>
      <c r="BP13" s="416"/>
      <c r="BQ13" s="416"/>
      <c r="BR13" s="416"/>
      <c r="BS13" s="416"/>
      <c r="BT13" s="416"/>
      <c r="BU13" s="417"/>
      <c r="BV13" s="415">
        <v>61733</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15.7</v>
      </c>
      <c r="CU13" s="386"/>
      <c r="CV13" s="386"/>
      <c r="CW13" s="386"/>
      <c r="CX13" s="386"/>
      <c r="CY13" s="386"/>
      <c r="CZ13" s="386"/>
      <c r="DA13" s="387"/>
      <c r="DB13" s="385">
        <v>15.6</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11981</v>
      </c>
      <c r="S14" s="517"/>
      <c r="T14" s="517"/>
      <c r="U14" s="517"/>
      <c r="V14" s="518"/>
      <c r="W14" s="519"/>
      <c r="X14" s="431"/>
      <c r="Y14" s="431"/>
      <c r="Z14" s="431"/>
      <c r="AA14" s="431"/>
      <c r="AB14" s="432"/>
      <c r="AC14" s="509">
        <v>4.5</v>
      </c>
      <c r="AD14" s="510"/>
      <c r="AE14" s="510"/>
      <c r="AF14" s="510"/>
      <c r="AG14" s="511"/>
      <c r="AH14" s="509">
        <v>3.2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34.700000000000003</v>
      </c>
      <c r="CU14" s="488"/>
      <c r="CV14" s="488"/>
      <c r="CW14" s="488"/>
      <c r="CX14" s="488"/>
      <c r="CY14" s="488"/>
      <c r="CZ14" s="488"/>
      <c r="DA14" s="489"/>
      <c r="DB14" s="520">
        <v>35.6</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11950</v>
      </c>
      <c r="S15" s="517"/>
      <c r="T15" s="517"/>
      <c r="U15" s="517"/>
      <c r="V15" s="518"/>
      <c r="W15" s="504" t="s">
        <v>131</v>
      </c>
      <c r="X15" s="428"/>
      <c r="Y15" s="428"/>
      <c r="Z15" s="428"/>
      <c r="AA15" s="428"/>
      <c r="AB15" s="429"/>
      <c r="AC15" s="391">
        <v>1776</v>
      </c>
      <c r="AD15" s="392"/>
      <c r="AE15" s="392"/>
      <c r="AF15" s="392"/>
      <c r="AG15" s="393"/>
      <c r="AH15" s="391">
        <v>1920</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1709227</v>
      </c>
      <c r="BO15" s="411"/>
      <c r="BP15" s="411"/>
      <c r="BQ15" s="411"/>
      <c r="BR15" s="411"/>
      <c r="BS15" s="411"/>
      <c r="BT15" s="411"/>
      <c r="BU15" s="412"/>
      <c r="BV15" s="410">
        <v>1739505</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33</v>
      </c>
      <c r="AD16" s="510"/>
      <c r="AE16" s="510"/>
      <c r="AF16" s="510"/>
      <c r="AG16" s="511"/>
      <c r="AH16" s="509">
        <v>35.1</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4189116</v>
      </c>
      <c r="BO16" s="416"/>
      <c r="BP16" s="416"/>
      <c r="BQ16" s="416"/>
      <c r="BR16" s="416"/>
      <c r="BS16" s="416"/>
      <c r="BT16" s="416"/>
      <c r="BU16" s="417"/>
      <c r="BV16" s="415">
        <v>4115080</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3357</v>
      </c>
      <c r="AD17" s="392"/>
      <c r="AE17" s="392"/>
      <c r="AF17" s="392"/>
      <c r="AG17" s="393"/>
      <c r="AH17" s="391">
        <v>3381</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2185620</v>
      </c>
      <c r="BO17" s="416"/>
      <c r="BP17" s="416"/>
      <c r="BQ17" s="416"/>
      <c r="BR17" s="416"/>
      <c r="BS17" s="416"/>
      <c r="BT17" s="416"/>
      <c r="BU17" s="417"/>
      <c r="BV17" s="415">
        <v>2224349</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202.23</v>
      </c>
      <c r="M18" s="480"/>
      <c r="N18" s="480"/>
      <c r="O18" s="480"/>
      <c r="P18" s="480"/>
      <c r="Q18" s="480"/>
      <c r="R18" s="481"/>
      <c r="S18" s="481"/>
      <c r="T18" s="481"/>
      <c r="U18" s="481"/>
      <c r="V18" s="482"/>
      <c r="W18" s="496"/>
      <c r="X18" s="497"/>
      <c r="Y18" s="497"/>
      <c r="Z18" s="497"/>
      <c r="AA18" s="497"/>
      <c r="AB18" s="505"/>
      <c r="AC18" s="379">
        <v>62.5</v>
      </c>
      <c r="AD18" s="380"/>
      <c r="AE18" s="380"/>
      <c r="AF18" s="380"/>
      <c r="AG18" s="483"/>
      <c r="AH18" s="379">
        <v>61.7</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4834968</v>
      </c>
      <c r="BO18" s="416"/>
      <c r="BP18" s="416"/>
      <c r="BQ18" s="416"/>
      <c r="BR18" s="416"/>
      <c r="BS18" s="416"/>
      <c r="BT18" s="416"/>
      <c r="BU18" s="417"/>
      <c r="BV18" s="415">
        <v>4877689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57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6138602</v>
      </c>
      <c r="BO19" s="416"/>
      <c r="BP19" s="416"/>
      <c r="BQ19" s="416"/>
      <c r="BR19" s="416"/>
      <c r="BS19" s="416"/>
      <c r="BT19" s="416"/>
      <c r="BU19" s="417"/>
      <c r="BV19" s="415">
        <v>6356202</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3798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10904751</v>
      </c>
      <c r="BO23" s="416"/>
      <c r="BP23" s="416"/>
      <c r="BQ23" s="416"/>
      <c r="BR23" s="416"/>
      <c r="BS23" s="416"/>
      <c r="BT23" s="416"/>
      <c r="BU23" s="417"/>
      <c r="BV23" s="415">
        <v>10746404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7600</v>
      </c>
      <c r="R24" s="392"/>
      <c r="S24" s="392"/>
      <c r="T24" s="392"/>
      <c r="U24" s="392"/>
      <c r="V24" s="393"/>
      <c r="W24" s="457"/>
      <c r="X24" s="448"/>
      <c r="Y24" s="449"/>
      <c r="Z24" s="388" t="s">
        <v>154</v>
      </c>
      <c r="AA24" s="389"/>
      <c r="AB24" s="389"/>
      <c r="AC24" s="389"/>
      <c r="AD24" s="389"/>
      <c r="AE24" s="389"/>
      <c r="AF24" s="389"/>
      <c r="AG24" s="390"/>
      <c r="AH24" s="391">
        <v>120</v>
      </c>
      <c r="AI24" s="392"/>
      <c r="AJ24" s="392"/>
      <c r="AK24" s="392"/>
      <c r="AL24" s="393"/>
      <c r="AM24" s="391">
        <v>397440</v>
      </c>
      <c r="AN24" s="392"/>
      <c r="AO24" s="392"/>
      <c r="AP24" s="392"/>
      <c r="AQ24" s="392"/>
      <c r="AR24" s="393"/>
      <c r="AS24" s="391">
        <v>3312</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5780754</v>
      </c>
      <c r="BO24" s="416"/>
      <c r="BP24" s="416"/>
      <c r="BQ24" s="416"/>
      <c r="BR24" s="416"/>
      <c r="BS24" s="416"/>
      <c r="BT24" s="416"/>
      <c r="BU24" s="417"/>
      <c r="BV24" s="415">
        <v>5130354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6200</v>
      </c>
      <c r="R25" s="392"/>
      <c r="S25" s="392"/>
      <c r="T25" s="392"/>
      <c r="U25" s="392"/>
      <c r="V25" s="393"/>
      <c r="W25" s="457"/>
      <c r="X25" s="448"/>
      <c r="Y25" s="449"/>
      <c r="Z25" s="388" t="s">
        <v>157</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69357</v>
      </c>
      <c r="BO25" s="411"/>
      <c r="BP25" s="411"/>
      <c r="BQ25" s="411"/>
      <c r="BR25" s="411"/>
      <c r="BS25" s="411"/>
      <c r="BT25" s="411"/>
      <c r="BU25" s="412"/>
      <c r="BV25" s="410">
        <v>56230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6500</v>
      </c>
      <c r="R26" s="392"/>
      <c r="S26" s="392"/>
      <c r="T26" s="392"/>
      <c r="U26" s="392"/>
      <c r="V26" s="393"/>
      <c r="W26" s="457"/>
      <c r="X26" s="448"/>
      <c r="Y26" s="449"/>
      <c r="Z26" s="388" t="s">
        <v>160</v>
      </c>
      <c r="AA26" s="470"/>
      <c r="AB26" s="470"/>
      <c r="AC26" s="470"/>
      <c r="AD26" s="470"/>
      <c r="AE26" s="470"/>
      <c r="AF26" s="470"/>
      <c r="AG26" s="471"/>
      <c r="AH26" s="391">
        <v>9</v>
      </c>
      <c r="AI26" s="392"/>
      <c r="AJ26" s="392"/>
      <c r="AK26" s="392"/>
      <c r="AL26" s="393"/>
      <c r="AM26" s="391">
        <v>27351</v>
      </c>
      <c r="AN26" s="392"/>
      <c r="AO26" s="392"/>
      <c r="AP26" s="392"/>
      <c r="AQ26" s="392"/>
      <c r="AR26" s="393"/>
      <c r="AS26" s="391">
        <v>3039</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3350</v>
      </c>
      <c r="R27" s="392"/>
      <c r="S27" s="392"/>
      <c r="T27" s="392"/>
      <c r="U27" s="392"/>
      <c r="V27" s="393"/>
      <c r="W27" s="457"/>
      <c r="X27" s="448"/>
      <c r="Y27" s="449"/>
      <c r="Z27" s="388" t="s">
        <v>163</v>
      </c>
      <c r="AA27" s="389"/>
      <c r="AB27" s="389"/>
      <c r="AC27" s="389"/>
      <c r="AD27" s="389"/>
      <c r="AE27" s="389"/>
      <c r="AF27" s="389"/>
      <c r="AG27" s="390"/>
      <c r="AH27" s="391">
        <v>12</v>
      </c>
      <c r="AI27" s="392"/>
      <c r="AJ27" s="392"/>
      <c r="AK27" s="392"/>
      <c r="AL27" s="393"/>
      <c r="AM27" s="391">
        <v>41172</v>
      </c>
      <c r="AN27" s="392"/>
      <c r="AO27" s="392"/>
      <c r="AP27" s="392"/>
      <c r="AQ27" s="392"/>
      <c r="AR27" s="393"/>
      <c r="AS27" s="391">
        <v>3431</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30467</v>
      </c>
      <c r="BO27" s="419"/>
      <c r="BP27" s="419"/>
      <c r="BQ27" s="419"/>
      <c r="BR27" s="419"/>
      <c r="BS27" s="419"/>
      <c r="BT27" s="419"/>
      <c r="BU27" s="420"/>
      <c r="BV27" s="418">
        <v>30467</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2450</v>
      </c>
      <c r="R28" s="392"/>
      <c r="S28" s="392"/>
      <c r="T28" s="392"/>
      <c r="U28" s="392"/>
      <c r="V28" s="393"/>
      <c r="W28" s="457"/>
      <c r="X28" s="448"/>
      <c r="Y28" s="449"/>
      <c r="Z28" s="388" t="s">
        <v>166</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1967195</v>
      </c>
      <c r="BO28" s="411"/>
      <c r="BP28" s="411"/>
      <c r="BQ28" s="411"/>
      <c r="BR28" s="411"/>
      <c r="BS28" s="411"/>
      <c r="BT28" s="411"/>
      <c r="BU28" s="412"/>
      <c r="BV28" s="410">
        <v>1989447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10</v>
      </c>
      <c r="M29" s="392"/>
      <c r="N29" s="392"/>
      <c r="O29" s="392"/>
      <c r="P29" s="393"/>
      <c r="Q29" s="391">
        <v>2250</v>
      </c>
      <c r="R29" s="392"/>
      <c r="S29" s="392"/>
      <c r="T29" s="392"/>
      <c r="U29" s="392"/>
      <c r="V29" s="393"/>
      <c r="W29" s="458"/>
      <c r="X29" s="459"/>
      <c r="Y29" s="460"/>
      <c r="Z29" s="388" t="s">
        <v>170</v>
      </c>
      <c r="AA29" s="389"/>
      <c r="AB29" s="389"/>
      <c r="AC29" s="389"/>
      <c r="AD29" s="389"/>
      <c r="AE29" s="389"/>
      <c r="AF29" s="389"/>
      <c r="AG29" s="390"/>
      <c r="AH29" s="391">
        <v>132</v>
      </c>
      <c r="AI29" s="392"/>
      <c r="AJ29" s="392"/>
      <c r="AK29" s="392"/>
      <c r="AL29" s="393"/>
      <c r="AM29" s="391">
        <v>438612</v>
      </c>
      <c r="AN29" s="392"/>
      <c r="AO29" s="392"/>
      <c r="AP29" s="392"/>
      <c r="AQ29" s="392"/>
      <c r="AR29" s="393"/>
      <c r="AS29" s="391">
        <v>3323</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25735</v>
      </c>
      <c r="BO29" s="416"/>
      <c r="BP29" s="416"/>
      <c r="BQ29" s="416"/>
      <c r="BR29" s="416"/>
      <c r="BS29" s="416"/>
      <c r="BT29" s="416"/>
      <c r="BU29" s="417"/>
      <c r="BV29" s="415">
        <v>25681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97.8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2189391</v>
      </c>
      <c r="BO30" s="419"/>
      <c r="BP30" s="419"/>
      <c r="BQ30" s="419"/>
      <c r="BR30" s="419"/>
      <c r="BS30" s="419"/>
      <c r="BT30" s="419"/>
      <c r="BU30" s="420"/>
      <c r="BV30" s="418">
        <v>2145143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6</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9</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12</v>
      </c>
      <c r="BF34" s="375"/>
      <c r="BG34" s="374" t="str">
        <f>IF('各会計、関係団体の財政状況及び健全化判断比率'!B34="","",'各会計、関係団体の財政状況及び健全化判断比率'!B34)</f>
        <v>老人訪問看護事業特別会計</v>
      </c>
      <c r="BH34" s="374"/>
      <c r="BI34" s="374"/>
      <c r="BJ34" s="374"/>
      <c r="BK34" s="374"/>
      <c r="BL34" s="374"/>
      <c r="BM34" s="374"/>
      <c r="BN34" s="374"/>
      <c r="BO34" s="374"/>
      <c r="BP34" s="374"/>
      <c r="BQ34" s="374"/>
      <c r="BR34" s="374"/>
      <c r="BS34" s="374"/>
      <c r="BT34" s="374"/>
      <c r="BU34" s="374"/>
      <c r="BV34" s="167"/>
      <c r="BW34" s="375">
        <f>IF(BY34="","",MAX(C34:D43,U34:V43,AM34:AN43,BE34:BF43)+1)</f>
        <v>14</v>
      </c>
      <c r="BX34" s="375"/>
      <c r="BY34" s="374" t="str">
        <f>IF('各会計、関係団体の財政状況及び健全化判断比率'!B68="","",'各会計、関係団体の財政状況及び健全化判断比率'!B68)</f>
        <v>中播衛生施設事務組合</v>
      </c>
      <c r="BZ34" s="374"/>
      <c r="CA34" s="374"/>
      <c r="CB34" s="374"/>
      <c r="CC34" s="374"/>
      <c r="CD34" s="374"/>
      <c r="CE34" s="374"/>
      <c r="CF34" s="374"/>
      <c r="CG34" s="374"/>
      <c r="CH34" s="374"/>
      <c r="CI34" s="374"/>
      <c r="CJ34" s="374"/>
      <c r="CK34" s="374"/>
      <c r="CL34" s="374"/>
      <c r="CM34" s="374"/>
      <c r="CN34" s="167"/>
      <c r="CO34" s="375">
        <f>IF(CQ34="","",MAX(C34:D43,U34:V43,AM34:AN43,BE34:BF43,BW34:BX43)+1)</f>
        <v>22</v>
      </c>
      <c r="CP34" s="375"/>
      <c r="CQ34" s="374" t="str">
        <f>IF('各会計、関係団体の財政状況及び健全化判断比率'!BS7="","",'各会計、関係団体の財政状況及び健全化判断比率'!BS7)</f>
        <v>㈱神崎ﾌｰﾄﾞ</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介護療育支援事業特別会計</v>
      </c>
      <c r="F35" s="374"/>
      <c r="G35" s="374"/>
      <c r="H35" s="374"/>
      <c r="I35" s="374"/>
      <c r="J35" s="374"/>
      <c r="K35" s="374"/>
      <c r="L35" s="374"/>
      <c r="M35" s="374"/>
      <c r="N35" s="374"/>
      <c r="O35" s="374"/>
      <c r="P35" s="374"/>
      <c r="Q35" s="374"/>
      <c r="R35" s="374"/>
      <c r="S35" s="374"/>
      <c r="T35" s="167"/>
      <c r="U35" s="375">
        <f>IF(W35="","",U34+1)</f>
        <v>7</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f t="shared" ref="AM35:AM43" si="0">IF(AO35="","",AM34+1)</f>
        <v>10</v>
      </c>
      <c r="AN35" s="375"/>
      <c r="AO35" s="374" t="str">
        <f>IF('各会計、関係団体の財政状況及び健全化判断比率'!B32="","",'各会計、関係団体の財政状況及び健全化判断比率'!B32)</f>
        <v>下水道事業会計</v>
      </c>
      <c r="AP35" s="374"/>
      <c r="AQ35" s="374"/>
      <c r="AR35" s="374"/>
      <c r="AS35" s="374"/>
      <c r="AT35" s="374"/>
      <c r="AU35" s="374"/>
      <c r="AV35" s="374"/>
      <c r="AW35" s="374"/>
      <c r="AX35" s="374"/>
      <c r="AY35" s="374"/>
      <c r="AZ35" s="374"/>
      <c r="BA35" s="374"/>
      <c r="BB35" s="374"/>
      <c r="BC35" s="374"/>
      <c r="BD35" s="167"/>
      <c r="BE35" s="375">
        <f t="shared" ref="BE35:BE43" si="1">IF(BG35="","",BE34+1)</f>
        <v>13</v>
      </c>
      <c r="BF35" s="375"/>
      <c r="BG35" s="374" t="str">
        <f>IF('各会計、関係団体の財政状況及び健全化判断比率'!B35="","",'各会計、関係団体の財政状況及び健全化判断比率'!B35)</f>
        <v>土地開発事業特別会計</v>
      </c>
      <c r="BH35" s="374"/>
      <c r="BI35" s="374"/>
      <c r="BJ35" s="374"/>
      <c r="BK35" s="374"/>
      <c r="BL35" s="374"/>
      <c r="BM35" s="374"/>
      <c r="BN35" s="374"/>
      <c r="BO35" s="374"/>
      <c r="BP35" s="374"/>
      <c r="BQ35" s="374"/>
      <c r="BR35" s="374"/>
      <c r="BS35" s="374"/>
      <c r="BT35" s="374"/>
      <c r="BU35" s="374"/>
      <c r="BV35" s="167"/>
      <c r="BW35" s="375">
        <f t="shared" ref="BW35:BW43" si="2">IF(BY35="","",BW34+1)</f>
        <v>15</v>
      </c>
      <c r="BX35" s="375"/>
      <c r="BY35" s="374" t="str">
        <f>IF('各会計、関係団体の財政状況及び健全化判断比率'!B69="","",'各会計、関係団体の財政状況及び健全化判断比率'!B69)</f>
        <v>中播北部行政事務組合</v>
      </c>
      <c r="BZ35" s="374"/>
      <c r="CA35" s="374"/>
      <c r="CB35" s="374"/>
      <c r="CC35" s="374"/>
      <c r="CD35" s="374"/>
      <c r="CE35" s="374"/>
      <c r="CF35" s="374"/>
      <c r="CG35" s="374"/>
      <c r="CH35" s="374"/>
      <c r="CI35" s="374"/>
      <c r="CJ35" s="374"/>
      <c r="CK35" s="374"/>
      <c r="CL35" s="374"/>
      <c r="CM35" s="374"/>
      <c r="CN35" s="167"/>
      <c r="CO35" s="375">
        <f t="shared" ref="CO35:CO43" si="3">IF(CQ35="","",CO34+1)</f>
        <v>23</v>
      </c>
      <c r="CP35" s="375"/>
      <c r="CQ35" s="374" t="str">
        <f>IF('各会計、関係団体の財政状況及び健全化判断比率'!BS8="","",'各会計、関係団体の財政状況及び健全化判断比率'!BS8)</f>
        <v>㈱ｸﾞﾘｰﾝエコー笠形</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産業廃棄物処理事業特別会計</v>
      </c>
      <c r="F36" s="374"/>
      <c r="G36" s="374"/>
      <c r="H36" s="374"/>
      <c r="I36" s="374"/>
      <c r="J36" s="374"/>
      <c r="K36" s="374"/>
      <c r="L36" s="374"/>
      <c r="M36" s="374"/>
      <c r="N36" s="374"/>
      <c r="O36" s="374"/>
      <c r="P36" s="374"/>
      <c r="Q36" s="374"/>
      <c r="R36" s="374"/>
      <c r="S36" s="374"/>
      <c r="T36" s="167"/>
      <c r="U36" s="375">
        <f t="shared" ref="U36:U43" si="4">IF(W36="","",U35+1)</f>
        <v>8</v>
      </c>
      <c r="V36" s="375"/>
      <c r="W36" s="374" t="str">
        <f>IF('各会計、関係団体の財政状況及び健全化判断比率'!B30="","",'各会計、関係団体の財政状況及び健全化判断比率'!B30)</f>
        <v>後期高齢者医療事業特別会計</v>
      </c>
      <c r="X36" s="374"/>
      <c r="Y36" s="374"/>
      <c r="Z36" s="374"/>
      <c r="AA36" s="374"/>
      <c r="AB36" s="374"/>
      <c r="AC36" s="374"/>
      <c r="AD36" s="374"/>
      <c r="AE36" s="374"/>
      <c r="AF36" s="374"/>
      <c r="AG36" s="374"/>
      <c r="AH36" s="374"/>
      <c r="AI36" s="374"/>
      <c r="AJ36" s="374"/>
      <c r="AK36" s="374"/>
      <c r="AL36" s="167"/>
      <c r="AM36" s="375">
        <f t="shared" si="0"/>
        <v>11</v>
      </c>
      <c r="AN36" s="375"/>
      <c r="AO36" s="374" t="str">
        <f>IF('各会計、関係団体の財政状況及び健全化判断比率'!B33="","",'各会計、関係団体の財政状況及び健全化判断比率'!B33)</f>
        <v>公立神崎総合病院事業会計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16</v>
      </c>
      <c r="BX36" s="375"/>
      <c r="BY36" s="374" t="str">
        <f>IF('各会計、関係団体の財政状況及び健全化判断比率'!B70="","",'各会計、関係団体の財政状況及び健全化判断比率'!B70)</f>
        <v>中播農業共済事務組合</v>
      </c>
      <c r="BZ36" s="374"/>
      <c r="CA36" s="374"/>
      <c r="CB36" s="374"/>
      <c r="CC36" s="374"/>
      <c r="CD36" s="374"/>
      <c r="CE36" s="374"/>
      <c r="CF36" s="374"/>
      <c r="CG36" s="374"/>
      <c r="CH36" s="374"/>
      <c r="CI36" s="374"/>
      <c r="CJ36" s="374"/>
      <c r="CK36" s="374"/>
      <c r="CL36" s="374"/>
      <c r="CM36" s="374"/>
      <c r="CN36" s="167"/>
      <c r="CO36" s="375">
        <f t="shared" si="3"/>
        <v>24</v>
      </c>
      <c r="CP36" s="375"/>
      <c r="CQ36" s="374" t="str">
        <f>IF('各会計、関係団体の財政状況及び健全化判断比率'!BS9="","",'各会計、関係団体の財政状況及び健全化判断比率'!BS9)</f>
        <v>兵庫県土地開発公社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f>IF(E37="","",C36+1)</f>
        <v>4</v>
      </c>
      <c r="D37" s="375"/>
      <c r="E37" s="374" t="str">
        <f>IF('各会計、関係団体の財政状況及び健全化判断比率'!B10="","",'各会計、関係団体の財政状況及び健全化判断比率'!B10)</f>
        <v>寺前地区振興基金特別会計</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17</v>
      </c>
      <c r="BX37" s="375"/>
      <c r="BY37" s="374" t="str">
        <f>IF('各会計、関係団体の財政状況及び健全化判断比率'!B71="","",'各会計、関係団体の財政状況及び健全化判断比率'!B71)</f>
        <v>兵庫県市町村職員退職手当組合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f t="shared" ref="C38:C43" si="5">IF(E38="","",C37+1)</f>
        <v>5</v>
      </c>
      <c r="D38" s="375"/>
      <c r="E38" s="374" t="str">
        <f>IF('各会計、関係団体の財政状況及び健全化判断比率'!B11="","",'各会計、関係団体の財政状況及び健全化判断比率'!B11)</f>
        <v>長谷地区振興基金特別会計</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18</v>
      </c>
      <c r="BX38" s="375"/>
      <c r="BY38" s="374" t="str">
        <f>IF('各会計、関係団体の財政状況及び健全化判断比率'!B72="","",'各会計、関係団体の財政状況及び健全化判断比率'!B72)</f>
        <v>兵庫県町議会議員公務災害補償組合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19</v>
      </c>
      <c r="BX39" s="375"/>
      <c r="BY39" s="374" t="str">
        <f>IF('各会計、関係団体の財政状況及び健全化判断比率'!B73="","",'各会計、関係団体の財政状況及び健全化判断比率'!B73)</f>
        <v>兵庫県市町村交通災害共済組合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20</v>
      </c>
      <c r="BX40" s="375"/>
      <c r="BY40" s="374" t="str">
        <f>IF('各会計、関係団体の財政状況及び健全化判断比率'!B74="","",'各会計、関係団体の財政状況及び健全化判断比率'!B74)</f>
        <v>兵庫県後期高齢者医療広域連合（一般会計）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21</v>
      </c>
      <c r="BX41" s="375"/>
      <c r="BY41" s="374" t="str">
        <f>IF('各会計、関係団体の財政状況及び健全化判断比率'!B75="","",'各会計、関係団体の財政状況及び健全化判断比率'!B75)</f>
        <v>兵庫県後期高齢者医療広域連合（特別会計）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4" t="s">
        <v>527</v>
      </c>
      <c r="D34" s="1184"/>
      <c r="E34" s="1185"/>
      <c r="F34" s="32">
        <v>3.84</v>
      </c>
      <c r="G34" s="33">
        <v>4.83</v>
      </c>
      <c r="H34" s="33">
        <v>5.08</v>
      </c>
      <c r="I34" s="33">
        <v>4.62</v>
      </c>
      <c r="J34" s="34">
        <v>6.61</v>
      </c>
      <c r="K34" s="22"/>
      <c r="L34" s="22"/>
      <c r="M34" s="22"/>
      <c r="N34" s="22"/>
      <c r="O34" s="22"/>
      <c r="P34" s="22"/>
    </row>
    <row r="35" spans="1:16" ht="39" customHeight="1" x14ac:dyDescent="0.15">
      <c r="A35" s="22"/>
      <c r="B35" s="35"/>
      <c r="C35" s="1178" t="s">
        <v>528</v>
      </c>
      <c r="D35" s="1179"/>
      <c r="E35" s="1180"/>
      <c r="F35" s="36">
        <v>3.69</v>
      </c>
      <c r="G35" s="37">
        <v>3.83</v>
      </c>
      <c r="H35" s="37">
        <v>3.73</v>
      </c>
      <c r="I35" s="37">
        <v>4.1399999999999997</v>
      </c>
      <c r="J35" s="38">
        <v>4.78</v>
      </c>
      <c r="K35" s="22"/>
      <c r="L35" s="22"/>
      <c r="M35" s="22"/>
      <c r="N35" s="22"/>
      <c r="O35" s="22"/>
      <c r="P35" s="22"/>
    </row>
    <row r="36" spans="1:16" ht="39" customHeight="1" x14ac:dyDescent="0.15">
      <c r="A36" s="22"/>
      <c r="B36" s="35"/>
      <c r="C36" s="1178" t="s">
        <v>529</v>
      </c>
      <c r="D36" s="1179"/>
      <c r="E36" s="1180"/>
      <c r="F36" s="36">
        <v>3.18</v>
      </c>
      <c r="G36" s="37">
        <v>2.67</v>
      </c>
      <c r="H36" s="37">
        <v>2.94</v>
      </c>
      <c r="I36" s="37">
        <v>3.24</v>
      </c>
      <c r="J36" s="38">
        <v>4.07</v>
      </c>
      <c r="K36" s="22"/>
      <c r="L36" s="22"/>
      <c r="M36" s="22"/>
      <c r="N36" s="22"/>
      <c r="O36" s="22"/>
      <c r="P36" s="22"/>
    </row>
    <row r="37" spans="1:16" ht="39" customHeight="1" x14ac:dyDescent="0.15">
      <c r="A37" s="22"/>
      <c r="B37" s="35"/>
      <c r="C37" s="1178" t="s">
        <v>530</v>
      </c>
      <c r="D37" s="1179"/>
      <c r="E37" s="1180"/>
      <c r="F37" s="36">
        <v>5.47</v>
      </c>
      <c r="G37" s="37">
        <v>6.32</v>
      </c>
      <c r="H37" s="37">
        <v>3.44</v>
      </c>
      <c r="I37" s="37">
        <v>2.83</v>
      </c>
      <c r="J37" s="38">
        <v>2.21</v>
      </c>
      <c r="K37" s="22"/>
      <c r="L37" s="22"/>
      <c r="M37" s="22"/>
      <c r="N37" s="22"/>
      <c r="O37" s="22"/>
      <c r="P37" s="22"/>
    </row>
    <row r="38" spans="1:16" ht="39" customHeight="1" x14ac:dyDescent="0.15">
      <c r="A38" s="22"/>
      <c r="B38" s="35"/>
      <c r="C38" s="1178" t="s">
        <v>531</v>
      </c>
      <c r="D38" s="1179"/>
      <c r="E38" s="1180"/>
      <c r="F38" s="36">
        <v>2.75</v>
      </c>
      <c r="G38" s="37">
        <v>2.95</v>
      </c>
      <c r="H38" s="37">
        <v>2.3199999999999998</v>
      </c>
      <c r="I38" s="37">
        <v>1.85</v>
      </c>
      <c r="J38" s="38">
        <v>1.55</v>
      </c>
      <c r="K38" s="22"/>
      <c r="L38" s="22"/>
      <c r="M38" s="22"/>
      <c r="N38" s="22"/>
      <c r="O38" s="22"/>
      <c r="P38" s="22"/>
    </row>
    <row r="39" spans="1:16" ht="39" customHeight="1" x14ac:dyDescent="0.15">
      <c r="A39" s="22"/>
      <c r="B39" s="35"/>
      <c r="C39" s="1178" t="s">
        <v>532</v>
      </c>
      <c r="D39" s="1179"/>
      <c r="E39" s="1180"/>
      <c r="F39" s="36">
        <v>0.62</v>
      </c>
      <c r="G39" s="37">
        <v>0.63</v>
      </c>
      <c r="H39" s="37">
        <v>0.97</v>
      </c>
      <c r="I39" s="37">
        <v>0.54</v>
      </c>
      <c r="J39" s="38">
        <v>0.44</v>
      </c>
      <c r="K39" s="22"/>
      <c r="L39" s="22"/>
      <c r="M39" s="22"/>
      <c r="N39" s="22"/>
      <c r="O39" s="22"/>
      <c r="P39" s="22"/>
    </row>
    <row r="40" spans="1:16" ht="39" customHeight="1" x14ac:dyDescent="0.15">
      <c r="A40" s="22"/>
      <c r="B40" s="35"/>
      <c r="C40" s="1178" t="s">
        <v>533</v>
      </c>
      <c r="D40" s="1179"/>
      <c r="E40" s="1180"/>
      <c r="F40" s="36">
        <v>0.31</v>
      </c>
      <c r="G40" s="37">
        <v>0.32</v>
      </c>
      <c r="H40" s="37">
        <v>0.18</v>
      </c>
      <c r="I40" s="37">
        <v>0.27</v>
      </c>
      <c r="J40" s="38">
        <v>0.39</v>
      </c>
      <c r="K40" s="22"/>
      <c r="L40" s="22"/>
      <c r="M40" s="22"/>
      <c r="N40" s="22"/>
      <c r="O40" s="22"/>
      <c r="P40" s="22"/>
    </row>
    <row r="41" spans="1:16" ht="39" customHeight="1" x14ac:dyDescent="0.15">
      <c r="A41" s="22"/>
      <c r="B41" s="35"/>
      <c r="C41" s="1178" t="s">
        <v>534</v>
      </c>
      <c r="D41" s="1179"/>
      <c r="E41" s="1180"/>
      <c r="F41" s="36">
        <v>0.09</v>
      </c>
      <c r="G41" s="37">
        <v>0.12</v>
      </c>
      <c r="H41" s="37">
        <v>0.2</v>
      </c>
      <c r="I41" s="37">
        <v>0.15</v>
      </c>
      <c r="J41" s="38">
        <v>0.18</v>
      </c>
      <c r="K41" s="22"/>
      <c r="L41" s="22"/>
      <c r="M41" s="22"/>
      <c r="N41" s="22"/>
      <c r="O41" s="22"/>
      <c r="P41" s="22"/>
    </row>
    <row r="42" spans="1:16" ht="39" customHeight="1" x14ac:dyDescent="0.15">
      <c r="A42" s="22"/>
      <c r="B42" s="39"/>
      <c r="C42" s="1178" t="s">
        <v>535</v>
      </c>
      <c r="D42" s="1179"/>
      <c r="E42" s="1180"/>
      <c r="F42" s="36" t="s">
        <v>483</v>
      </c>
      <c r="G42" s="37" t="s">
        <v>483</v>
      </c>
      <c r="H42" s="37" t="s">
        <v>483</v>
      </c>
      <c r="I42" s="37" t="s">
        <v>483</v>
      </c>
      <c r="J42" s="38" t="s">
        <v>483</v>
      </c>
      <c r="K42" s="22"/>
      <c r="L42" s="22"/>
      <c r="M42" s="22"/>
      <c r="N42" s="22"/>
      <c r="O42" s="22"/>
      <c r="P42" s="22"/>
    </row>
    <row r="43" spans="1:16" ht="39" customHeight="1" thickBot="1" x14ac:dyDescent="0.2">
      <c r="A43" s="22"/>
      <c r="B43" s="40"/>
      <c r="C43" s="1181" t="s">
        <v>536</v>
      </c>
      <c r="D43" s="1182"/>
      <c r="E43" s="1183"/>
      <c r="F43" s="41">
        <v>0.24</v>
      </c>
      <c r="G43" s="42">
        <v>0.25</v>
      </c>
      <c r="H43" s="42">
        <v>0.26</v>
      </c>
      <c r="I43" s="42">
        <v>0.34</v>
      </c>
      <c r="J43" s="43">
        <v>0.25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1173</v>
      </c>
      <c r="L45" s="60">
        <v>1144</v>
      </c>
      <c r="M45" s="60">
        <v>1142</v>
      </c>
      <c r="N45" s="60">
        <v>1079</v>
      </c>
      <c r="O45" s="61">
        <v>1086</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x14ac:dyDescent="0.15">
      <c r="A48" s="48"/>
      <c r="B48" s="1196"/>
      <c r="C48" s="1197"/>
      <c r="D48" s="62"/>
      <c r="E48" s="1188" t="s">
        <v>15</v>
      </c>
      <c r="F48" s="1188"/>
      <c r="G48" s="1188"/>
      <c r="H48" s="1188"/>
      <c r="I48" s="1188"/>
      <c r="J48" s="1189"/>
      <c r="K48" s="63">
        <v>618</v>
      </c>
      <c r="L48" s="64">
        <v>601</v>
      </c>
      <c r="M48" s="64">
        <v>594</v>
      </c>
      <c r="N48" s="64">
        <v>599</v>
      </c>
      <c r="O48" s="65">
        <v>595</v>
      </c>
      <c r="P48" s="48"/>
      <c r="Q48" s="48"/>
      <c r="R48" s="48"/>
      <c r="S48" s="48"/>
      <c r="T48" s="48"/>
      <c r="U48" s="48"/>
    </row>
    <row r="49" spans="1:21" ht="30.75" customHeight="1" x14ac:dyDescent="0.15">
      <c r="A49" s="48"/>
      <c r="B49" s="1196"/>
      <c r="C49" s="1197"/>
      <c r="D49" s="62"/>
      <c r="E49" s="1188" t="s">
        <v>16</v>
      </c>
      <c r="F49" s="1188"/>
      <c r="G49" s="1188"/>
      <c r="H49" s="1188"/>
      <c r="I49" s="1188"/>
      <c r="J49" s="1189"/>
      <c r="K49" s="63">
        <v>138</v>
      </c>
      <c r="L49" s="64">
        <v>141</v>
      </c>
      <c r="M49" s="64">
        <v>149</v>
      </c>
      <c r="N49" s="64">
        <v>149</v>
      </c>
      <c r="O49" s="65">
        <v>148</v>
      </c>
      <c r="P49" s="48"/>
      <c r="Q49" s="48"/>
      <c r="R49" s="48"/>
      <c r="S49" s="48"/>
      <c r="T49" s="48"/>
      <c r="U49" s="48"/>
    </row>
    <row r="50" spans="1:21" ht="30.75" customHeight="1" x14ac:dyDescent="0.15">
      <c r="A50" s="48"/>
      <c r="B50" s="1196"/>
      <c r="C50" s="1197"/>
      <c r="D50" s="62"/>
      <c r="E50" s="1188" t="s">
        <v>17</v>
      </c>
      <c r="F50" s="1188"/>
      <c r="G50" s="1188"/>
      <c r="H50" s="1188"/>
      <c r="I50" s="1188"/>
      <c r="J50" s="1189"/>
      <c r="K50" s="63">
        <v>1</v>
      </c>
      <c r="L50" s="64">
        <v>1</v>
      </c>
      <c r="M50" s="64">
        <v>0</v>
      </c>
      <c r="N50" s="64">
        <v>0</v>
      </c>
      <c r="O50" s="65">
        <v>0</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1212</v>
      </c>
      <c r="L52" s="64">
        <v>1210</v>
      </c>
      <c r="M52" s="64">
        <v>1220</v>
      </c>
      <c r="N52" s="64">
        <v>1185</v>
      </c>
      <c r="O52" s="65">
        <v>1158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718</v>
      </c>
      <c r="L53" s="69">
        <v>677</v>
      </c>
      <c r="M53" s="69">
        <v>665</v>
      </c>
      <c r="N53" s="69">
        <v>642</v>
      </c>
      <c r="O53" s="70">
        <v>671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1" zoomScale="50" zoomScaleNormal="50" zoomScaleSheetLayoutView="100" workbookViewId="0">
      <selection activeCell="O55" sqref="O55"/>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214" t="s">
        <v>24</v>
      </c>
      <c r="C41" s="1215"/>
      <c r="D41" s="81"/>
      <c r="E41" s="1216" t="s">
        <v>25</v>
      </c>
      <c r="F41" s="1216"/>
      <c r="G41" s="1216"/>
      <c r="H41" s="1217"/>
      <c r="I41" s="82">
        <v>10195</v>
      </c>
      <c r="J41" s="83">
        <v>9834</v>
      </c>
      <c r="K41" s="83">
        <v>10349</v>
      </c>
      <c r="L41" s="83">
        <v>10746</v>
      </c>
      <c r="M41" s="84">
        <v>10905</v>
      </c>
    </row>
    <row r="42" spans="2:13" ht="27.75" customHeight="1" x14ac:dyDescent="0.15">
      <c r="B42" s="1204"/>
      <c r="C42" s="1205"/>
      <c r="D42" s="85"/>
      <c r="E42" s="1208" t="s">
        <v>26</v>
      </c>
      <c r="F42" s="1208"/>
      <c r="G42" s="1208"/>
      <c r="H42" s="1209"/>
      <c r="I42" s="86">
        <v>158</v>
      </c>
      <c r="J42" s="87">
        <v>117</v>
      </c>
      <c r="K42" s="87">
        <v>86</v>
      </c>
      <c r="L42" s="87">
        <v>56</v>
      </c>
      <c r="M42" s="88">
        <v>70</v>
      </c>
    </row>
    <row r="43" spans="2:13" ht="27.75" customHeight="1" x14ac:dyDescent="0.15">
      <c r="B43" s="1204"/>
      <c r="C43" s="1205"/>
      <c r="D43" s="85"/>
      <c r="E43" s="1208" t="s">
        <v>27</v>
      </c>
      <c r="F43" s="1208"/>
      <c r="G43" s="1208"/>
      <c r="H43" s="1209"/>
      <c r="I43" s="86">
        <v>7312</v>
      </c>
      <c r="J43" s="87">
        <v>6544</v>
      </c>
      <c r="K43" s="87">
        <v>6401</v>
      </c>
      <c r="L43" s="87">
        <v>5984</v>
      </c>
      <c r="M43" s="88">
        <v>6012</v>
      </c>
    </row>
    <row r="44" spans="2:13" ht="27.75" customHeight="1" x14ac:dyDescent="0.15">
      <c r="B44" s="1204"/>
      <c r="C44" s="1205"/>
      <c r="D44" s="85"/>
      <c r="E44" s="1208" t="s">
        <v>28</v>
      </c>
      <c r="F44" s="1208"/>
      <c r="G44" s="1208"/>
      <c r="H44" s="1209"/>
      <c r="I44" s="86">
        <v>761</v>
      </c>
      <c r="J44" s="87">
        <v>627</v>
      </c>
      <c r="K44" s="87">
        <v>484</v>
      </c>
      <c r="L44" s="87">
        <v>340</v>
      </c>
      <c r="M44" s="88">
        <v>195</v>
      </c>
    </row>
    <row r="45" spans="2:13" ht="27.75" customHeight="1" x14ac:dyDescent="0.15">
      <c r="B45" s="1204"/>
      <c r="C45" s="1205"/>
      <c r="D45" s="85"/>
      <c r="E45" s="1208" t="s">
        <v>29</v>
      </c>
      <c r="F45" s="1208"/>
      <c r="G45" s="1208"/>
      <c r="H45" s="1209"/>
      <c r="I45" s="86">
        <v>364</v>
      </c>
      <c r="J45" s="87">
        <v>175</v>
      </c>
      <c r="K45" s="87">
        <v>195</v>
      </c>
      <c r="L45" s="87">
        <v>179</v>
      </c>
      <c r="M45" s="88">
        <v>60</v>
      </c>
    </row>
    <row r="46" spans="2:13" ht="27.75" customHeight="1" x14ac:dyDescent="0.15">
      <c r="B46" s="1204"/>
      <c r="C46" s="1205"/>
      <c r="D46" s="89"/>
      <c r="E46" s="1208" t="s">
        <v>30</v>
      </c>
      <c r="F46" s="1208"/>
      <c r="G46" s="1208"/>
      <c r="H46" s="1209"/>
      <c r="I46" s="86" t="s">
        <v>483</v>
      </c>
      <c r="J46" s="87" t="s">
        <v>483</v>
      </c>
      <c r="K46" s="87" t="s">
        <v>483</v>
      </c>
      <c r="L46" s="87" t="s">
        <v>483</v>
      </c>
      <c r="M46" s="88" t="s">
        <v>483</v>
      </c>
    </row>
    <row r="47" spans="2:13" ht="27.75" customHeight="1" x14ac:dyDescent="0.15">
      <c r="B47" s="1204"/>
      <c r="C47" s="1205"/>
      <c r="D47" s="90"/>
      <c r="E47" s="1218" t="s">
        <v>31</v>
      </c>
      <c r="F47" s="1219"/>
      <c r="G47" s="1219"/>
      <c r="H47" s="1220"/>
      <c r="I47" s="86" t="s">
        <v>483</v>
      </c>
      <c r="J47" s="87" t="s">
        <v>483</v>
      </c>
      <c r="K47" s="87" t="s">
        <v>483</v>
      </c>
      <c r="L47" s="87" t="s">
        <v>483</v>
      </c>
      <c r="M47" s="88" t="s">
        <v>483</v>
      </c>
    </row>
    <row r="48" spans="2:13" ht="27.75" customHeight="1" x14ac:dyDescent="0.15">
      <c r="B48" s="1204"/>
      <c r="C48" s="1205"/>
      <c r="D48" s="85"/>
      <c r="E48" s="1208" t="s">
        <v>32</v>
      </c>
      <c r="F48" s="1208"/>
      <c r="G48" s="1208"/>
      <c r="H48" s="1209"/>
      <c r="I48" s="86" t="s">
        <v>483</v>
      </c>
      <c r="J48" s="87" t="s">
        <v>483</v>
      </c>
      <c r="K48" s="87" t="s">
        <v>483</v>
      </c>
      <c r="L48" s="87" t="s">
        <v>483</v>
      </c>
      <c r="M48" s="88" t="s">
        <v>483</v>
      </c>
    </row>
    <row r="49" spans="2:13" ht="27.75" customHeight="1" x14ac:dyDescent="0.15">
      <c r="B49" s="1206"/>
      <c r="C49" s="1207"/>
      <c r="D49" s="85"/>
      <c r="E49" s="1208" t="s">
        <v>33</v>
      </c>
      <c r="F49" s="1208"/>
      <c r="G49" s="1208"/>
      <c r="H49" s="1209"/>
      <c r="I49" s="86" t="s">
        <v>483</v>
      </c>
      <c r="J49" s="87" t="s">
        <v>483</v>
      </c>
      <c r="K49" s="87" t="s">
        <v>483</v>
      </c>
      <c r="L49" s="87" t="s">
        <v>483</v>
      </c>
      <c r="M49" s="88" t="s">
        <v>483</v>
      </c>
    </row>
    <row r="50" spans="2:13" ht="27.75" customHeight="1" x14ac:dyDescent="0.15">
      <c r="B50" s="1202" t="s">
        <v>34</v>
      </c>
      <c r="C50" s="1203"/>
      <c r="D50" s="91"/>
      <c r="E50" s="1208" t="s">
        <v>35</v>
      </c>
      <c r="F50" s="1208"/>
      <c r="G50" s="1208"/>
      <c r="H50" s="1209"/>
      <c r="I50" s="86">
        <v>2380</v>
      </c>
      <c r="J50" s="87">
        <v>2893</v>
      </c>
      <c r="K50" s="87">
        <v>3169</v>
      </c>
      <c r="L50" s="87">
        <v>3290</v>
      </c>
      <c r="M50" s="88">
        <v>3290</v>
      </c>
    </row>
    <row r="51" spans="2:13" ht="27.75" customHeight="1" x14ac:dyDescent="0.15">
      <c r="B51" s="1204"/>
      <c r="C51" s="1205"/>
      <c r="D51" s="85"/>
      <c r="E51" s="1208" t="s">
        <v>36</v>
      </c>
      <c r="F51" s="1208"/>
      <c r="G51" s="1208"/>
      <c r="H51" s="1209"/>
      <c r="I51" s="86">
        <v>485</v>
      </c>
      <c r="J51" s="87">
        <v>417</v>
      </c>
      <c r="K51" s="87">
        <v>420</v>
      </c>
      <c r="L51" s="87">
        <v>480</v>
      </c>
      <c r="M51" s="88">
        <v>484</v>
      </c>
    </row>
    <row r="52" spans="2:13" ht="27.75" customHeight="1" x14ac:dyDescent="0.15">
      <c r="B52" s="1206"/>
      <c r="C52" s="1207"/>
      <c r="D52" s="85"/>
      <c r="E52" s="1208" t="s">
        <v>37</v>
      </c>
      <c r="F52" s="1208"/>
      <c r="G52" s="1208"/>
      <c r="H52" s="1209"/>
      <c r="I52" s="86">
        <v>12470</v>
      </c>
      <c r="J52" s="87">
        <v>12034</v>
      </c>
      <c r="K52" s="87">
        <v>12084</v>
      </c>
      <c r="L52" s="87">
        <v>12030</v>
      </c>
      <c r="M52" s="88">
        <v>12041</v>
      </c>
    </row>
    <row r="53" spans="2:13" ht="27.75" customHeight="1" thickBot="1" x14ac:dyDescent="0.2">
      <c r="B53" s="1210" t="s">
        <v>21</v>
      </c>
      <c r="C53" s="1211"/>
      <c r="D53" s="92"/>
      <c r="E53" s="1212" t="s">
        <v>38</v>
      </c>
      <c r="F53" s="1212"/>
      <c r="G53" s="1212"/>
      <c r="H53" s="1213"/>
      <c r="I53" s="93">
        <v>3454</v>
      </c>
      <c r="J53" s="94">
        <v>1954</v>
      </c>
      <c r="K53" s="94">
        <v>1842</v>
      </c>
      <c r="L53" s="94">
        <v>1505</v>
      </c>
      <c r="M53" s="95">
        <v>1426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A4" zoomScale="60" zoomScaleNormal="60" zoomScaleSheetLayoutView="55" workbookViewId="0">
      <selection activeCell="F47" sqref="F47"/>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553</v>
      </c>
      <c r="I42" s="354"/>
      <c r="J42" s="354"/>
      <c r="K42" s="354"/>
      <c r="L42" s="246"/>
      <c r="M42" s="246"/>
      <c r="N42" s="246"/>
      <c r="O42" s="246"/>
    </row>
    <row r="43" spans="2:17" x14ac:dyDescent="0.15">
      <c r="B43" s="250"/>
      <c r="C43" s="246"/>
      <c r="D43" s="246"/>
      <c r="E43" s="246"/>
      <c r="F43" s="246"/>
      <c r="G43" s="1221" t="s">
        <v>562</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554</v>
      </c>
    </row>
    <row r="50" spans="1:17" x14ac:dyDescent="0.15">
      <c r="B50" s="250"/>
      <c r="C50" s="246"/>
      <c r="D50" s="246"/>
      <c r="E50" s="246"/>
      <c r="F50" s="246"/>
      <c r="G50" s="1230"/>
      <c r="H50" s="1231"/>
      <c r="I50" s="1231"/>
      <c r="J50" s="1232"/>
      <c r="K50" s="356" t="s">
        <v>522</v>
      </c>
      <c r="L50" s="356" t="s">
        <v>523</v>
      </c>
      <c r="M50" s="356" t="s">
        <v>524</v>
      </c>
      <c r="N50" s="356" t="s">
        <v>525</v>
      </c>
      <c r="O50" s="356" t="s">
        <v>526</v>
      </c>
    </row>
    <row r="51" spans="1:17" x14ac:dyDescent="0.15">
      <c r="B51" s="250"/>
      <c r="C51" s="246"/>
      <c r="D51" s="246"/>
      <c r="E51" s="246"/>
      <c r="F51" s="246"/>
      <c r="G51" s="1233" t="s">
        <v>555</v>
      </c>
      <c r="H51" s="1234"/>
      <c r="I51" s="1239" t="s">
        <v>556</v>
      </c>
      <c r="J51" s="1239"/>
      <c r="K51" s="1241"/>
      <c r="L51" s="1241"/>
      <c r="M51" s="1241"/>
      <c r="N51" s="1242">
        <v>35.6</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557</v>
      </c>
      <c r="J53" s="1243"/>
      <c r="K53" s="1250"/>
      <c r="L53" s="1250"/>
      <c r="M53" s="1250"/>
      <c r="N53" s="1252">
        <v>32.6</v>
      </c>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558</v>
      </c>
      <c r="H55" s="1245"/>
      <c r="I55" s="1243" t="s">
        <v>556</v>
      </c>
      <c r="J55" s="1243"/>
      <c r="K55" s="1241"/>
      <c r="L55" s="1241"/>
      <c r="M55" s="1241"/>
      <c r="N55" s="1242">
        <v>13.1</v>
      </c>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557</v>
      </c>
      <c r="J57" s="1253"/>
      <c r="K57" s="1250"/>
      <c r="L57" s="1250"/>
      <c r="M57" s="1250"/>
      <c r="N57" s="1252">
        <v>53.4</v>
      </c>
      <c r="O57" s="1250"/>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559</v>
      </c>
      <c r="C63" s="246"/>
      <c r="D63" s="246"/>
      <c r="E63" s="246"/>
      <c r="F63" s="246"/>
      <c r="G63" s="246"/>
      <c r="H63" s="246"/>
      <c r="I63" s="246"/>
      <c r="J63" s="246"/>
      <c r="K63" s="246"/>
      <c r="L63" s="246"/>
      <c r="M63" s="246"/>
      <c r="N63" s="246"/>
      <c r="O63" s="246"/>
    </row>
    <row r="64" spans="1:17" x14ac:dyDescent="0.15">
      <c r="B64" s="250"/>
      <c r="C64" s="246"/>
      <c r="D64" s="246"/>
      <c r="E64" s="246"/>
      <c r="F64" s="246"/>
      <c r="G64" s="353" t="s">
        <v>553</v>
      </c>
      <c r="I64" s="354"/>
      <c r="J64" s="354"/>
      <c r="K64" s="354"/>
      <c r="L64" s="246"/>
      <c r="M64" s="246"/>
      <c r="N64" s="246"/>
      <c r="O64" s="246"/>
    </row>
    <row r="65" spans="2:30" x14ac:dyDescent="0.15">
      <c r="B65" s="250"/>
      <c r="C65" s="246"/>
      <c r="D65" s="246"/>
      <c r="E65" s="246"/>
      <c r="F65" s="246"/>
      <c r="G65" s="1221" t="s">
        <v>563</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560</v>
      </c>
      <c r="I71" s="370"/>
      <c r="J71" s="366"/>
      <c r="K71" s="366"/>
      <c r="L71" s="367"/>
      <c r="M71" s="366"/>
      <c r="N71" s="367"/>
      <c r="O71" s="368"/>
    </row>
    <row r="72" spans="2:30" x14ac:dyDescent="0.15">
      <c r="B72" s="250"/>
      <c r="C72" s="246"/>
      <c r="D72" s="246"/>
      <c r="E72" s="246"/>
      <c r="F72" s="246"/>
      <c r="G72" s="1230"/>
      <c r="H72" s="1231"/>
      <c r="I72" s="1231"/>
      <c r="J72" s="1232"/>
      <c r="K72" s="356" t="s">
        <v>522</v>
      </c>
      <c r="L72" s="356" t="s">
        <v>523</v>
      </c>
      <c r="M72" s="356" t="s">
        <v>524</v>
      </c>
      <c r="N72" s="356" t="s">
        <v>525</v>
      </c>
      <c r="O72" s="356" t="s">
        <v>526</v>
      </c>
    </row>
    <row r="73" spans="2:30" x14ac:dyDescent="0.15">
      <c r="B73" s="250"/>
      <c r="C73" s="246"/>
      <c r="D73" s="246"/>
      <c r="E73" s="246"/>
      <c r="F73" s="246"/>
      <c r="G73" s="1233" t="s">
        <v>555</v>
      </c>
      <c r="H73" s="1234"/>
      <c r="I73" s="1239" t="s">
        <v>556</v>
      </c>
      <c r="J73" s="1239"/>
      <c r="K73" s="1254">
        <v>80.2</v>
      </c>
      <c r="L73" s="1254">
        <v>46.1</v>
      </c>
      <c r="M73" s="1242">
        <v>43.7</v>
      </c>
      <c r="N73" s="1242">
        <v>35.6</v>
      </c>
      <c r="O73" s="1242">
        <v>34.700000000000003</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561</v>
      </c>
      <c r="J75" s="1243"/>
      <c r="K75" s="1252">
        <v>18</v>
      </c>
      <c r="L75" s="1252">
        <v>16.899999999999999</v>
      </c>
      <c r="M75" s="1252">
        <v>16.100000000000001</v>
      </c>
      <c r="N75" s="1252">
        <v>15.6</v>
      </c>
      <c r="O75" s="1252">
        <v>15.7</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558</v>
      </c>
      <c r="H77" s="1245"/>
      <c r="I77" s="1243" t="s">
        <v>556</v>
      </c>
      <c r="J77" s="1243"/>
      <c r="K77" s="1254">
        <v>29.4</v>
      </c>
      <c r="L77" s="1254">
        <v>18.899999999999999</v>
      </c>
      <c r="M77" s="1242">
        <v>10.199999999999999</v>
      </c>
      <c r="N77" s="1242">
        <v>13.1</v>
      </c>
      <c r="O77" s="1242">
        <v>0</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561</v>
      </c>
      <c r="J79" s="1253"/>
      <c r="K79" s="1256">
        <v>10.9</v>
      </c>
      <c r="L79" s="1256">
        <v>10.1</v>
      </c>
      <c r="M79" s="1256">
        <v>9.1</v>
      </c>
      <c r="N79" s="1256">
        <v>8.9</v>
      </c>
      <c r="O79" s="1256">
        <v>7.9</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B1" zoomScale="60" zoomScaleNormal="60" zoomScaleSheetLayoutView="70" workbookViewId="0">
      <selection activeCell="F47" sqref="F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election activeCell="F47" sqref="F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521</v>
      </c>
      <c r="G2" s="113"/>
      <c r="H2" s="114"/>
    </row>
    <row r="3" spans="1:8" x14ac:dyDescent="0.15">
      <c r="A3" s="110" t="s">
        <v>514</v>
      </c>
      <c r="B3" s="115"/>
      <c r="C3" s="116"/>
      <c r="D3" s="117">
        <v>149223</v>
      </c>
      <c r="E3" s="118"/>
      <c r="F3" s="119">
        <v>66496</v>
      </c>
      <c r="G3" s="120"/>
      <c r="H3" s="121"/>
    </row>
    <row r="4" spans="1:8" x14ac:dyDescent="0.15">
      <c r="A4" s="122"/>
      <c r="B4" s="123"/>
      <c r="C4" s="124"/>
      <c r="D4" s="125">
        <v>35607</v>
      </c>
      <c r="E4" s="126"/>
      <c r="F4" s="127">
        <v>36530</v>
      </c>
      <c r="G4" s="128"/>
      <c r="H4" s="129"/>
    </row>
    <row r="5" spans="1:8" x14ac:dyDescent="0.15">
      <c r="A5" s="110" t="s">
        <v>516</v>
      </c>
      <c r="B5" s="115"/>
      <c r="C5" s="116"/>
      <c r="D5" s="117">
        <v>44002</v>
      </c>
      <c r="E5" s="118"/>
      <c r="F5" s="119">
        <v>82748</v>
      </c>
      <c r="G5" s="120"/>
      <c r="H5" s="121"/>
    </row>
    <row r="6" spans="1:8" x14ac:dyDescent="0.15">
      <c r="A6" s="122"/>
      <c r="B6" s="123"/>
      <c r="C6" s="124"/>
      <c r="D6" s="125">
        <v>30699</v>
      </c>
      <c r="E6" s="126"/>
      <c r="F6" s="127">
        <v>44732</v>
      </c>
      <c r="G6" s="128"/>
      <c r="H6" s="129"/>
    </row>
    <row r="7" spans="1:8" x14ac:dyDescent="0.15">
      <c r="A7" s="110" t="s">
        <v>517</v>
      </c>
      <c r="B7" s="115"/>
      <c r="C7" s="116"/>
      <c r="D7" s="117">
        <v>92715</v>
      </c>
      <c r="E7" s="118"/>
      <c r="F7" s="119">
        <v>91837</v>
      </c>
      <c r="G7" s="120"/>
      <c r="H7" s="121"/>
    </row>
    <row r="8" spans="1:8" x14ac:dyDescent="0.15">
      <c r="A8" s="122"/>
      <c r="B8" s="123"/>
      <c r="C8" s="124"/>
      <c r="D8" s="125">
        <v>39312</v>
      </c>
      <c r="E8" s="126"/>
      <c r="F8" s="127">
        <v>54439</v>
      </c>
      <c r="G8" s="128"/>
      <c r="H8" s="129"/>
    </row>
    <row r="9" spans="1:8" x14ac:dyDescent="0.15">
      <c r="A9" s="110" t="s">
        <v>518</v>
      </c>
      <c r="B9" s="115"/>
      <c r="C9" s="116"/>
      <c r="D9" s="117">
        <v>96076</v>
      </c>
      <c r="E9" s="118"/>
      <c r="F9" s="119">
        <v>75972</v>
      </c>
      <c r="G9" s="120"/>
      <c r="H9" s="121"/>
    </row>
    <row r="10" spans="1:8" x14ac:dyDescent="0.15">
      <c r="A10" s="122"/>
      <c r="B10" s="123"/>
      <c r="C10" s="124"/>
      <c r="D10" s="125">
        <v>46336</v>
      </c>
      <c r="E10" s="126"/>
      <c r="F10" s="127">
        <v>40712</v>
      </c>
      <c r="G10" s="128"/>
      <c r="H10" s="129"/>
    </row>
    <row r="11" spans="1:8" x14ac:dyDescent="0.15">
      <c r="A11" s="110" t="s">
        <v>519</v>
      </c>
      <c r="B11" s="115"/>
      <c r="C11" s="116"/>
      <c r="D11" s="117">
        <v>111182</v>
      </c>
      <c r="E11" s="118"/>
      <c r="F11" s="119">
        <v>79466</v>
      </c>
      <c r="G11" s="120"/>
      <c r="H11" s="121"/>
    </row>
    <row r="12" spans="1:8" x14ac:dyDescent="0.15">
      <c r="A12" s="122"/>
      <c r="B12" s="123"/>
      <c r="C12" s="130"/>
      <c r="D12" s="125">
        <v>78848</v>
      </c>
      <c r="E12" s="126"/>
      <c r="F12" s="127">
        <v>44645</v>
      </c>
      <c r="G12" s="128"/>
      <c r="H12" s="129"/>
    </row>
    <row r="13" spans="1:8" x14ac:dyDescent="0.15">
      <c r="A13" s="110"/>
      <c r="B13" s="115"/>
      <c r="C13" s="131"/>
      <c r="D13" s="132">
        <v>98640</v>
      </c>
      <c r="E13" s="133"/>
      <c r="F13" s="134">
        <v>79304</v>
      </c>
      <c r="G13" s="135"/>
      <c r="H13" s="121"/>
    </row>
    <row r="14" spans="1:8" x14ac:dyDescent="0.15">
      <c r="A14" s="122"/>
      <c r="B14" s="123"/>
      <c r="C14" s="124"/>
      <c r="D14" s="125">
        <v>46160</v>
      </c>
      <c r="E14" s="126"/>
      <c r="F14" s="127">
        <v>44212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3.4</v>
      </c>
      <c r="C19" s="136">
        <f>ROUND(VALUE(SUBSTITUTE(実質収支比率等に係る経年分析!G$48,"▲","-")),2)</f>
        <v>2.91</v>
      </c>
      <c r="D19" s="136">
        <f>ROUND(VALUE(SUBSTITUTE(実質収支比率等に係る経年分析!H$48,"▲","-")),2)</f>
        <v>3.19</v>
      </c>
      <c r="E19" s="136">
        <f>ROUND(VALUE(SUBSTITUTE(実質収支比率等に係る経年分析!I$48,"▲","-")),2)</f>
        <v>3.57</v>
      </c>
      <c r="F19" s="136">
        <f>ROUND(VALUE(SUBSTITUTE(実質収支比率等に係る経年分析!J$48,"▲","-")),2)</f>
        <v>4.3</v>
      </c>
    </row>
    <row r="20" spans="1:11" x14ac:dyDescent="0.15">
      <c r="A20" s="136" t="s">
        <v>43</v>
      </c>
      <c r="B20" s="136">
        <f>ROUND(VALUE(SUBSTITUTE(実質収支比率等に係る経年分析!F$47,"▲","-")),2)</f>
        <v>22.42</v>
      </c>
      <c r="C20" s="136">
        <f>ROUND(VALUE(SUBSTITUTE(実質収支比率等に係る経年分析!G$47,"▲","-")),2)</f>
        <v>32.1</v>
      </c>
      <c r="D20" s="136">
        <f>ROUND(VALUE(SUBSTITUTE(実質収支比率等に係る経年分析!H$47,"▲","-")),2)</f>
        <v>36.299999999999997</v>
      </c>
      <c r="E20" s="136">
        <f>ROUND(VALUE(SUBSTITUTE(実質収支比率等に係る経年分析!I$47,"▲","-")),2)</f>
        <v>37.340000000000003</v>
      </c>
      <c r="F20" s="136">
        <f>ROUND(VALUE(SUBSTITUTE(実質収支比率等に係る経年分析!J$47,"▲","-")),2)</f>
        <v>37.93</v>
      </c>
    </row>
    <row r="21" spans="1:11" x14ac:dyDescent="0.15">
      <c r="A21" s="136" t="s">
        <v>44</v>
      </c>
      <c r="B21" s="136">
        <f>IF(ISNUMBER(VALUE(SUBSTITUTE(実質収支比率等に係る経年分析!F$49,"▲","-"))),ROUND(VALUE(SUBSTITUTE(実質収支比率等に係る経年分析!F$49,"▲","-")),2),NA())</f>
        <v>9.25</v>
      </c>
      <c r="C21" s="136">
        <f>IF(ISNUMBER(VALUE(SUBSTITUTE(実質収支比率等に係る経年分析!G$49,"▲","-"))),ROUND(VALUE(SUBSTITUTE(実質収支比率等に係る経年分析!G$49,"▲","-")),2),NA())</f>
        <v>8.82</v>
      </c>
      <c r="D21" s="136">
        <f>IF(ISNUMBER(VALUE(SUBSTITUTE(実質収支比率等に係る経年分析!H$49,"▲","-"))),ROUND(VALUE(SUBSTITUTE(実質収支比率等に係る経年分析!H$49,"▲","-")),2),NA())</f>
        <v>4.42</v>
      </c>
      <c r="E21" s="136">
        <f>IF(ISNUMBER(VALUE(SUBSTITUTE(実質収支比率等に係る経年分析!I$49,"▲","-"))),ROUND(VALUE(SUBSTITUTE(実質収支比率等に係る経年分析!I$49,"▲","-")),2),NA())</f>
        <v>1.1599999999999999</v>
      </c>
      <c r="F21" s="136">
        <f>IF(ISNUMBER(VALUE(SUBSTITUTE(実質収支比率等に係る経年分析!J$49,"▲","-"))),ROUND(VALUE(SUBSTITUTE(実質収支比率等に係る経年分析!J$49,"▲","-")),2),NA())</f>
        <v>0.19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0.24</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0.25</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0.26</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0.34</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0.25</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介護保険事業特別会計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0.09</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0.18</v>
      </c>
    </row>
    <row r="30" spans="1:11" x14ac:dyDescent="0.15">
      <c r="A30" s="137" t="str">
        <f>IF(連結実質赤字比率に係る赤字・黒字の構成分析!C$40="",NA(),連結実質赤字比率に係る赤字・黒字の構成分析!C$40)</f>
        <v>老人訪問看護事業特別会計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0.31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0.32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0.18</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0.27</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0.39</v>
      </c>
    </row>
    <row r="31" spans="1:11" x14ac:dyDescent="0.15">
      <c r="A31" s="137" t="str">
        <f>IF(連結実質赤字比率に係る赤字・黒字の構成分析!C$39="",NA(),連結実質赤字比率に係る赤字・黒字の構成分析!C$39)</f>
        <v>国民健康保険事業特別会計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0.62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0.63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0.97</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0.54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0.44</v>
      </c>
    </row>
    <row r="32" spans="1:11" x14ac:dyDescent="0.15">
      <c r="A32" s="137" t="str">
        <f>IF(連結実質赤字比率に係る赤字・黒字の構成分析!C$38="",NA(),連結実質赤字比率に係る赤字・黒字の構成分析!C$38)</f>
        <v>土地開発事業特別会計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2.75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2.95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2.3199999999999998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1.85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1.55</v>
      </c>
    </row>
    <row r="33" spans="1:16" x14ac:dyDescent="0.15">
      <c r="A33" s="137" t="str">
        <f>IF(連結実質赤字比率に係る赤字・黒字の構成分析!C$37="",NA(),連結実質赤字比率に係る赤字・黒字の構成分析!C$37)</f>
        <v>公立神崎総合病院事業会計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5.47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6.32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3.44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2.83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2.21</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3.18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2.67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2.94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3.24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4.07</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3.69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3.83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3.73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4.1399999999999997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4.78</v>
      </c>
    </row>
    <row r="36" spans="1:16" x14ac:dyDescent="0.15">
      <c r="A36" s="137" t="str">
        <f>IF(連結実質赤字比率に係る赤字・黒字の構成分析!C$34="",NA(),連結実質赤字比率に係る赤字・黒字の構成分析!C$34)</f>
        <v>下水道事業会計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3.84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4.83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5.08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4.62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6.61</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1212</v>
      </c>
      <c r="E42" s="138"/>
      <c r="F42" s="138"/>
      <c r="G42" s="138">
        <f>'実質公債費比率（分子）の構造'!L$52</f>
        <v>1210</v>
      </c>
      <c r="H42" s="138"/>
      <c r="I42" s="138"/>
      <c r="J42" s="138">
        <f>'実質公債費比率（分子）の構造'!M$52</f>
        <v>1220</v>
      </c>
      <c r="K42" s="138"/>
      <c r="L42" s="138"/>
      <c r="M42" s="138">
        <f>'実質公債費比率（分子）の構造'!N$52</f>
        <v>1185</v>
      </c>
      <c r="N42" s="138"/>
      <c r="O42" s="138"/>
      <c r="P42" s="138">
        <f>'実質公債費比率（分子）の構造'!O$52</f>
        <v>1158</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1</v>
      </c>
      <c r="C44" s="138"/>
      <c r="D44" s="138"/>
      <c r="E44" s="138">
        <f>'実質公債費比率（分子）の構造'!L$50</f>
        <v>1</v>
      </c>
      <c r="F44" s="138"/>
      <c r="G44" s="138"/>
      <c r="H44" s="138">
        <f>'実質公債費比率（分子）の構造'!M$50</f>
        <v>0</v>
      </c>
      <c r="I44" s="138"/>
      <c r="J44" s="138"/>
      <c r="K44" s="138">
        <f>'実質公債費比率（分子）の構造'!N$50</f>
        <v>0</v>
      </c>
      <c r="L44" s="138"/>
      <c r="M44" s="138"/>
      <c r="N44" s="138">
        <f>'実質公債費比率（分子）の構造'!O$50</f>
        <v>0</v>
      </c>
      <c r="O44" s="138"/>
      <c r="P44" s="138"/>
    </row>
    <row r="45" spans="1:16" x14ac:dyDescent="0.15">
      <c r="A45" s="138" t="s">
        <v>54</v>
      </c>
      <c r="B45" s="138">
        <f>'実質公債費比率（分子）の構造'!K$49</f>
        <v>138</v>
      </c>
      <c r="C45" s="138"/>
      <c r="D45" s="138"/>
      <c r="E45" s="138">
        <f>'実質公債費比率（分子）の構造'!L$49</f>
        <v>141</v>
      </c>
      <c r="F45" s="138"/>
      <c r="G45" s="138"/>
      <c r="H45" s="138">
        <f>'実質公債費比率（分子）の構造'!M$49</f>
        <v>149</v>
      </c>
      <c r="I45" s="138"/>
      <c r="J45" s="138"/>
      <c r="K45" s="138">
        <f>'実質公債費比率（分子）の構造'!N$49</f>
        <v>149</v>
      </c>
      <c r="L45" s="138"/>
      <c r="M45" s="138"/>
      <c r="N45" s="138">
        <f>'実質公債費比率（分子）の構造'!O$49</f>
        <v>148</v>
      </c>
      <c r="O45" s="138"/>
      <c r="P45" s="138"/>
    </row>
    <row r="46" spans="1:16" x14ac:dyDescent="0.15">
      <c r="A46" s="138" t="s">
        <v>55</v>
      </c>
      <c r="B46" s="138">
        <f>'実質公債費比率（分子）の構造'!K$48</f>
        <v>618</v>
      </c>
      <c r="C46" s="138"/>
      <c r="D46" s="138"/>
      <c r="E46" s="138">
        <f>'実質公債費比率（分子）の構造'!L$48</f>
        <v>601</v>
      </c>
      <c r="F46" s="138"/>
      <c r="G46" s="138"/>
      <c r="H46" s="138">
        <f>'実質公債費比率（分子）の構造'!M$48</f>
        <v>594</v>
      </c>
      <c r="I46" s="138"/>
      <c r="J46" s="138"/>
      <c r="K46" s="138">
        <f>'実質公債費比率（分子）の構造'!N$48</f>
        <v>599</v>
      </c>
      <c r="L46" s="138"/>
      <c r="M46" s="138"/>
      <c r="N46" s="138">
        <f>'実質公債費比率（分子）の構造'!O$48</f>
        <v>595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1173</v>
      </c>
      <c r="C49" s="138"/>
      <c r="D49" s="138"/>
      <c r="E49" s="138">
        <f>'実質公債費比率（分子）の構造'!L$45</f>
        <v>1144</v>
      </c>
      <c r="F49" s="138"/>
      <c r="G49" s="138"/>
      <c r="H49" s="138">
        <f>'実質公債費比率（分子）の構造'!M$45</f>
        <v>1142</v>
      </c>
      <c r="I49" s="138"/>
      <c r="J49" s="138"/>
      <c r="K49" s="138">
        <f>'実質公債費比率（分子）の構造'!N$45</f>
        <v>1079</v>
      </c>
      <c r="L49" s="138"/>
      <c r="M49" s="138"/>
      <c r="N49" s="138">
        <f>'実質公債費比率（分子）の構造'!O$45</f>
        <v>1086</v>
      </c>
      <c r="O49" s="138"/>
      <c r="P49" s="138"/>
    </row>
    <row r="50" spans="1:16" x14ac:dyDescent="0.15">
      <c r="A50" s="138" t="s">
        <v>59</v>
      </c>
      <c r="B50" s="138" t="e">
        <f>NA()</f>
        <v>#N/A</v>
      </c>
      <c r="C50" s="138">
        <f>IF(ISNUMBER('実質公債費比率（分子）の構造'!K$53),'実質公債費比率（分子）の構造'!K$53,NA())</f>
        <v>718</v>
      </c>
      <c r="D50" s="138" t="e">
        <f>NA()</f>
        <v>#N/A</v>
      </c>
      <c r="E50" s="138" t="e">
        <f>NA()</f>
        <v>#N/A</v>
      </c>
      <c r="F50" s="138">
        <f>IF(ISNUMBER('実質公債費比率（分子）の構造'!L$53),'実質公債費比率（分子）の構造'!L$53,NA())</f>
        <v>677</v>
      </c>
      <c r="G50" s="138" t="e">
        <f>NA()</f>
        <v>#N/A</v>
      </c>
      <c r="H50" s="138" t="e">
        <f>NA()</f>
        <v>#N/A</v>
      </c>
      <c r="I50" s="138">
        <f>IF(ISNUMBER('実質公債費比率（分子）の構造'!M$53),'実質公債費比率（分子）の構造'!M$53,NA())</f>
        <v>665</v>
      </c>
      <c r="J50" s="138" t="e">
        <f>NA()</f>
        <v>#N/A</v>
      </c>
      <c r="K50" s="138" t="e">
        <f>NA()</f>
        <v>#N/A</v>
      </c>
      <c r="L50" s="138">
        <f>IF(ISNUMBER('実質公債費比率（分子）の構造'!N$53),'実質公債費比率（分子）の構造'!N$53,NA())</f>
        <v>642</v>
      </c>
      <c r="M50" s="138" t="e">
        <f>NA()</f>
        <v>#N/A</v>
      </c>
      <c r="N50" s="138" t="e">
        <f>NA()</f>
        <v>#N/A</v>
      </c>
      <c r="O50" s="138">
        <f>IF(ISNUMBER('実質公債費比率（分子）の構造'!O$53),'実質公債費比率（分子）の構造'!O$53,NA())</f>
        <v>671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12470</v>
      </c>
      <c r="E56" s="137"/>
      <c r="F56" s="137"/>
      <c r="G56" s="137">
        <f>'将来負担比率（分子）の構造'!J$52</f>
        <v>12034</v>
      </c>
      <c r="H56" s="137"/>
      <c r="I56" s="137"/>
      <c r="J56" s="137">
        <f>'将来負担比率（分子）の構造'!K$52</f>
        <v>12084</v>
      </c>
      <c r="K56" s="137"/>
      <c r="L56" s="137"/>
      <c r="M56" s="137">
        <f>'将来負担比率（分子）の構造'!L$52</f>
        <v>12030</v>
      </c>
      <c r="N56" s="137"/>
      <c r="O56" s="137"/>
      <c r="P56" s="137">
        <f>'将来負担比率（分子）の構造'!M$52</f>
        <v>12041</v>
      </c>
    </row>
    <row r="57" spans="1:16" x14ac:dyDescent="0.15">
      <c r="A57" s="137" t="s">
        <v>36</v>
      </c>
      <c r="B57" s="137"/>
      <c r="C57" s="137"/>
      <c r="D57" s="137">
        <f>'将来負担比率（分子）の構造'!I$51</f>
        <v>485</v>
      </c>
      <c r="E57" s="137"/>
      <c r="F57" s="137"/>
      <c r="G57" s="137">
        <f>'将来負担比率（分子）の構造'!J$51</f>
        <v>417</v>
      </c>
      <c r="H57" s="137"/>
      <c r="I57" s="137"/>
      <c r="J57" s="137">
        <f>'将来負担比率（分子）の構造'!K$51</f>
        <v>420</v>
      </c>
      <c r="K57" s="137"/>
      <c r="L57" s="137"/>
      <c r="M57" s="137">
        <f>'将来負担比率（分子）の構造'!L$51</f>
        <v>480</v>
      </c>
      <c r="N57" s="137"/>
      <c r="O57" s="137"/>
      <c r="P57" s="137">
        <f>'将来負担比率（分子）の構造'!M$51</f>
        <v>484</v>
      </c>
    </row>
    <row r="58" spans="1:16" x14ac:dyDescent="0.15">
      <c r="A58" s="137" t="s">
        <v>35</v>
      </c>
      <c r="B58" s="137"/>
      <c r="C58" s="137"/>
      <c r="D58" s="137">
        <f>'将来負担比率（分子）の構造'!I$50</f>
        <v>2380</v>
      </c>
      <c r="E58" s="137"/>
      <c r="F58" s="137"/>
      <c r="G58" s="137">
        <f>'将来負担比率（分子）の構造'!J$50</f>
        <v>2893</v>
      </c>
      <c r="H58" s="137"/>
      <c r="I58" s="137"/>
      <c r="J58" s="137">
        <f>'将来負担比率（分子）の構造'!K$50</f>
        <v>3169</v>
      </c>
      <c r="K58" s="137"/>
      <c r="L58" s="137"/>
      <c r="M58" s="137">
        <f>'将来負担比率（分子）の構造'!L$50</f>
        <v>3290</v>
      </c>
      <c r="N58" s="137"/>
      <c r="O58" s="137"/>
      <c r="P58" s="137">
        <f>'将来負担比率（分子）の構造'!M$50</f>
        <v>3290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364</v>
      </c>
      <c r="C62" s="137"/>
      <c r="D62" s="137"/>
      <c r="E62" s="137">
        <f>'将来負担比率（分子）の構造'!J$45</f>
        <v>175</v>
      </c>
      <c r="F62" s="137"/>
      <c r="G62" s="137"/>
      <c r="H62" s="137">
        <f>'将来負担比率（分子）の構造'!K$45</f>
        <v>195</v>
      </c>
      <c r="I62" s="137"/>
      <c r="J62" s="137"/>
      <c r="K62" s="137">
        <f>'将来負担比率（分子）の構造'!L$45</f>
        <v>179</v>
      </c>
      <c r="L62" s="137"/>
      <c r="M62" s="137"/>
      <c r="N62" s="137">
        <f>'将来負担比率（分子）の構造'!M$45</f>
        <v>60</v>
      </c>
      <c r="O62" s="137"/>
      <c r="P62" s="137"/>
    </row>
    <row r="63" spans="1:16" x14ac:dyDescent="0.15">
      <c r="A63" s="137" t="s">
        <v>28</v>
      </c>
      <c r="B63" s="137">
        <f>'将来負担比率（分子）の構造'!I$44</f>
        <v>761</v>
      </c>
      <c r="C63" s="137"/>
      <c r="D63" s="137"/>
      <c r="E63" s="137">
        <f>'将来負担比率（分子）の構造'!J$44</f>
        <v>627</v>
      </c>
      <c r="F63" s="137"/>
      <c r="G63" s="137"/>
      <c r="H63" s="137">
        <f>'将来負担比率（分子）の構造'!K$44</f>
        <v>484</v>
      </c>
      <c r="I63" s="137"/>
      <c r="J63" s="137"/>
      <c r="K63" s="137">
        <f>'将来負担比率（分子）の構造'!L$44</f>
        <v>340</v>
      </c>
      <c r="L63" s="137"/>
      <c r="M63" s="137"/>
      <c r="N63" s="137">
        <f>'将来負担比率（分子）の構造'!M$44</f>
        <v>195</v>
      </c>
      <c r="O63" s="137"/>
      <c r="P63" s="137"/>
    </row>
    <row r="64" spans="1:16" x14ac:dyDescent="0.15">
      <c r="A64" s="137" t="s">
        <v>27</v>
      </c>
      <c r="B64" s="137">
        <f>'将来負担比率（分子）の構造'!I$43</f>
        <v>7312</v>
      </c>
      <c r="C64" s="137"/>
      <c r="D64" s="137"/>
      <c r="E64" s="137">
        <f>'将来負担比率（分子）の構造'!J$43</f>
        <v>6544</v>
      </c>
      <c r="F64" s="137"/>
      <c r="G64" s="137"/>
      <c r="H64" s="137">
        <f>'将来負担比率（分子）の構造'!K$43</f>
        <v>6401</v>
      </c>
      <c r="I64" s="137"/>
      <c r="J64" s="137"/>
      <c r="K64" s="137">
        <f>'将来負担比率（分子）の構造'!L$43</f>
        <v>5984</v>
      </c>
      <c r="L64" s="137"/>
      <c r="M64" s="137"/>
      <c r="N64" s="137">
        <f>'将来負担比率（分子）の構造'!M$43</f>
        <v>6012</v>
      </c>
      <c r="O64" s="137"/>
      <c r="P64" s="137"/>
    </row>
    <row r="65" spans="1:16" x14ac:dyDescent="0.15">
      <c r="A65" s="137" t="s">
        <v>26</v>
      </c>
      <c r="B65" s="137">
        <f>'将来負担比率（分子）の構造'!I$42</f>
        <v>158</v>
      </c>
      <c r="C65" s="137"/>
      <c r="D65" s="137"/>
      <c r="E65" s="137">
        <f>'将来負担比率（分子）の構造'!J$42</f>
        <v>117</v>
      </c>
      <c r="F65" s="137"/>
      <c r="G65" s="137"/>
      <c r="H65" s="137">
        <f>'将来負担比率（分子）の構造'!K$42</f>
        <v>86</v>
      </c>
      <c r="I65" s="137"/>
      <c r="J65" s="137"/>
      <c r="K65" s="137">
        <f>'将来負担比率（分子）の構造'!L$42</f>
        <v>56</v>
      </c>
      <c r="L65" s="137"/>
      <c r="M65" s="137"/>
      <c r="N65" s="137">
        <f>'将来負担比率（分子）の構造'!M$42</f>
        <v>70</v>
      </c>
      <c r="O65" s="137"/>
      <c r="P65" s="137"/>
    </row>
    <row r="66" spans="1:16" x14ac:dyDescent="0.15">
      <c r="A66" s="137" t="s">
        <v>25</v>
      </c>
      <c r="B66" s="137">
        <f>'将来負担比率（分子）の構造'!I$41</f>
        <v>10195</v>
      </c>
      <c r="C66" s="137"/>
      <c r="D66" s="137"/>
      <c r="E66" s="137">
        <f>'将来負担比率（分子）の構造'!J$41</f>
        <v>9834</v>
      </c>
      <c r="F66" s="137"/>
      <c r="G66" s="137"/>
      <c r="H66" s="137">
        <f>'将来負担比率（分子）の構造'!K$41</f>
        <v>10349</v>
      </c>
      <c r="I66" s="137"/>
      <c r="J66" s="137"/>
      <c r="K66" s="137">
        <f>'将来負担比率（分子）の構造'!L$41</f>
        <v>10746</v>
      </c>
      <c r="L66" s="137"/>
      <c r="M66" s="137"/>
      <c r="N66" s="137">
        <f>'将来負担比率（分子）の構造'!M$41</f>
        <v>10905</v>
      </c>
      <c r="O66" s="137"/>
      <c r="P66" s="137"/>
    </row>
    <row r="67" spans="1:16" x14ac:dyDescent="0.15">
      <c r="A67" s="137" t="s">
        <v>63</v>
      </c>
      <c r="B67" s="137" t="e">
        <f>NA()</f>
        <v>#N/A</v>
      </c>
      <c r="C67" s="137">
        <f>IF(ISNUMBER('将来負担比率（分子）の構造'!I$53), IF('将来負担比率（分子）の構造'!I$53 &lt; 0, 0, '将来負担比率（分子）の構造'!I$53), NA())</f>
        <v>3454</v>
      </c>
      <c r="D67" s="137" t="e">
        <f>NA()</f>
        <v>#N/A</v>
      </c>
      <c r="E67" s="137" t="e">
        <f>NA()</f>
        <v>#N/A</v>
      </c>
      <c r="F67" s="137">
        <f>IF(ISNUMBER('将来負担比率（分子）の構造'!J$53), IF('将来負担比率（分子）の構造'!J$53 &lt; 0, 0, '将来負担比率（分子）の構造'!J$53), NA())</f>
        <v>1954</v>
      </c>
      <c r="G67" s="137" t="e">
        <f>NA()</f>
        <v>#N/A</v>
      </c>
      <c r="H67" s="137" t="e">
        <f>NA()</f>
        <v>#N/A</v>
      </c>
      <c r="I67" s="137">
        <f>IF(ISNUMBER('将来負担比率（分子）の構造'!K$53), IF('将来負担比率（分子）の構造'!K$53 &lt; 0, 0, '将来負担比率（分子）の構造'!K$53), NA())</f>
        <v>1842</v>
      </c>
      <c r="J67" s="137" t="e">
        <f>NA()</f>
        <v>#N/A</v>
      </c>
      <c r="K67" s="137" t="e">
        <f>NA()</f>
        <v>#N/A</v>
      </c>
      <c r="L67" s="137">
        <f>IF(ISNUMBER('将来負担比率（分子）の構造'!L$53), IF('将来負担比率（分子）の構造'!L$53 &lt; 0, 0, '将来負担比率（分子）の構造'!L$53), NA())</f>
        <v>1505</v>
      </c>
      <c r="M67" s="137" t="e">
        <f>NA()</f>
        <v>#N/A</v>
      </c>
      <c r="N67" s="137" t="e">
        <f>NA()</f>
        <v>#N/A</v>
      </c>
      <c r="O67" s="137">
        <f>IF(ISNUMBER('将来負担比率（分子）の構造'!M$53), IF('将来負担比率（分子）の構造'!M$53 &lt; 0, 0, '将来負担比率（分子）の構造'!M$53), NA())</f>
        <v>1426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1911219</v>
      </c>
      <c r="S5" s="671"/>
      <c r="T5" s="671"/>
      <c r="U5" s="671"/>
      <c r="V5" s="671"/>
      <c r="W5" s="671"/>
      <c r="X5" s="671"/>
      <c r="Y5" s="718"/>
      <c r="Z5" s="731">
        <v>21.8</v>
      </c>
      <c r="AA5" s="731"/>
      <c r="AB5" s="731"/>
      <c r="AC5" s="731"/>
      <c r="AD5" s="732">
        <v>1911219</v>
      </c>
      <c r="AE5" s="732"/>
      <c r="AF5" s="732"/>
      <c r="AG5" s="732"/>
      <c r="AH5" s="732"/>
      <c r="AI5" s="732"/>
      <c r="AJ5" s="732"/>
      <c r="AK5" s="732"/>
      <c r="AL5" s="719">
        <v>38.700000000000003</v>
      </c>
      <c r="AM5" s="688"/>
      <c r="AN5" s="688"/>
      <c r="AO5" s="720"/>
      <c r="AP5" s="707" t="s">
        <v>209</v>
      </c>
      <c r="AQ5" s="708"/>
      <c r="AR5" s="708"/>
      <c r="AS5" s="708"/>
      <c r="AT5" s="708"/>
      <c r="AU5" s="708"/>
      <c r="AV5" s="708"/>
      <c r="AW5" s="708"/>
      <c r="AX5" s="708"/>
      <c r="AY5" s="708"/>
      <c r="AZ5" s="708"/>
      <c r="BA5" s="708"/>
      <c r="BB5" s="708"/>
      <c r="BC5" s="708"/>
      <c r="BD5" s="708"/>
      <c r="BE5" s="708"/>
      <c r="BF5" s="709"/>
      <c r="BG5" s="620">
        <v>1911219</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67386</v>
      </c>
      <c r="S6" s="621"/>
      <c r="T6" s="621"/>
      <c r="U6" s="621"/>
      <c r="V6" s="621"/>
      <c r="W6" s="621"/>
      <c r="X6" s="621"/>
      <c r="Y6" s="622"/>
      <c r="Z6" s="673">
        <v>0.8</v>
      </c>
      <c r="AA6" s="673"/>
      <c r="AB6" s="673"/>
      <c r="AC6" s="673"/>
      <c r="AD6" s="674">
        <v>67386</v>
      </c>
      <c r="AE6" s="674"/>
      <c r="AF6" s="674"/>
      <c r="AG6" s="674"/>
      <c r="AH6" s="674"/>
      <c r="AI6" s="674"/>
      <c r="AJ6" s="674"/>
      <c r="AK6" s="674"/>
      <c r="AL6" s="643">
        <v>1.4</v>
      </c>
      <c r="AM6" s="675"/>
      <c r="AN6" s="675"/>
      <c r="AO6" s="676"/>
      <c r="AP6" s="617" t="s">
        <v>215</v>
      </c>
      <c r="AQ6" s="618"/>
      <c r="AR6" s="618"/>
      <c r="AS6" s="618"/>
      <c r="AT6" s="618"/>
      <c r="AU6" s="618"/>
      <c r="AV6" s="618"/>
      <c r="AW6" s="618"/>
      <c r="AX6" s="618"/>
      <c r="AY6" s="618"/>
      <c r="AZ6" s="618"/>
      <c r="BA6" s="618"/>
      <c r="BB6" s="618"/>
      <c r="BC6" s="618"/>
      <c r="BD6" s="618"/>
      <c r="BE6" s="618"/>
      <c r="BF6" s="619"/>
      <c r="BG6" s="620">
        <v>1911219</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91525</v>
      </c>
      <c r="CS6" s="621"/>
      <c r="CT6" s="621"/>
      <c r="CU6" s="621"/>
      <c r="CV6" s="621"/>
      <c r="CW6" s="621"/>
      <c r="CX6" s="621"/>
      <c r="CY6" s="622"/>
      <c r="CZ6" s="673">
        <v>1.1000000000000001</v>
      </c>
      <c r="DA6" s="673"/>
      <c r="DB6" s="673"/>
      <c r="DC6" s="673"/>
      <c r="DD6" s="626" t="s">
        <v>210</v>
      </c>
      <c r="DE6" s="621"/>
      <c r="DF6" s="621"/>
      <c r="DG6" s="621"/>
      <c r="DH6" s="621"/>
      <c r="DI6" s="621"/>
      <c r="DJ6" s="621"/>
      <c r="DK6" s="621"/>
      <c r="DL6" s="621"/>
      <c r="DM6" s="621"/>
      <c r="DN6" s="621"/>
      <c r="DO6" s="621"/>
      <c r="DP6" s="622"/>
      <c r="DQ6" s="626">
        <v>91525</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1726</v>
      </c>
      <c r="S7" s="621"/>
      <c r="T7" s="621"/>
      <c r="U7" s="621"/>
      <c r="V7" s="621"/>
      <c r="W7" s="621"/>
      <c r="X7" s="621"/>
      <c r="Y7" s="622"/>
      <c r="Z7" s="673">
        <v>0</v>
      </c>
      <c r="AA7" s="673"/>
      <c r="AB7" s="673"/>
      <c r="AC7" s="673"/>
      <c r="AD7" s="674">
        <v>1726</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509720</v>
      </c>
      <c r="BH7" s="621"/>
      <c r="BI7" s="621"/>
      <c r="BJ7" s="621"/>
      <c r="BK7" s="621"/>
      <c r="BL7" s="621"/>
      <c r="BM7" s="621"/>
      <c r="BN7" s="622"/>
      <c r="BO7" s="673">
        <v>26.7</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1249469</v>
      </c>
      <c r="CS7" s="621"/>
      <c r="CT7" s="621"/>
      <c r="CU7" s="621"/>
      <c r="CV7" s="621"/>
      <c r="CW7" s="621"/>
      <c r="CX7" s="621"/>
      <c r="CY7" s="622"/>
      <c r="CZ7" s="673">
        <v>14.6</v>
      </c>
      <c r="DA7" s="673"/>
      <c r="DB7" s="673"/>
      <c r="DC7" s="673"/>
      <c r="DD7" s="626">
        <v>55176</v>
      </c>
      <c r="DE7" s="621"/>
      <c r="DF7" s="621"/>
      <c r="DG7" s="621"/>
      <c r="DH7" s="621"/>
      <c r="DI7" s="621"/>
      <c r="DJ7" s="621"/>
      <c r="DK7" s="621"/>
      <c r="DL7" s="621"/>
      <c r="DM7" s="621"/>
      <c r="DN7" s="621"/>
      <c r="DO7" s="621"/>
      <c r="DP7" s="622"/>
      <c r="DQ7" s="626">
        <v>948561</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6892</v>
      </c>
      <c r="S8" s="621"/>
      <c r="T8" s="621"/>
      <c r="U8" s="621"/>
      <c r="V8" s="621"/>
      <c r="W8" s="621"/>
      <c r="X8" s="621"/>
      <c r="Y8" s="622"/>
      <c r="Z8" s="673">
        <v>0.1</v>
      </c>
      <c r="AA8" s="673"/>
      <c r="AB8" s="673"/>
      <c r="AC8" s="673"/>
      <c r="AD8" s="674">
        <v>6892</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20038</v>
      </c>
      <c r="BH8" s="621"/>
      <c r="BI8" s="621"/>
      <c r="BJ8" s="621"/>
      <c r="BK8" s="621"/>
      <c r="BL8" s="621"/>
      <c r="BM8" s="621"/>
      <c r="BN8" s="622"/>
      <c r="BO8" s="673">
        <v>1</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1427916</v>
      </c>
      <c r="CS8" s="621"/>
      <c r="CT8" s="621"/>
      <c r="CU8" s="621"/>
      <c r="CV8" s="621"/>
      <c r="CW8" s="621"/>
      <c r="CX8" s="621"/>
      <c r="CY8" s="622"/>
      <c r="CZ8" s="673">
        <v>16.7</v>
      </c>
      <c r="DA8" s="673"/>
      <c r="DB8" s="673"/>
      <c r="DC8" s="673"/>
      <c r="DD8" s="626">
        <v>22284</v>
      </c>
      <c r="DE8" s="621"/>
      <c r="DF8" s="621"/>
      <c r="DG8" s="621"/>
      <c r="DH8" s="621"/>
      <c r="DI8" s="621"/>
      <c r="DJ8" s="621"/>
      <c r="DK8" s="621"/>
      <c r="DL8" s="621"/>
      <c r="DM8" s="621"/>
      <c r="DN8" s="621"/>
      <c r="DO8" s="621"/>
      <c r="DP8" s="622"/>
      <c r="DQ8" s="626">
        <v>739260</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4295</v>
      </c>
      <c r="S9" s="621"/>
      <c r="T9" s="621"/>
      <c r="U9" s="621"/>
      <c r="V9" s="621"/>
      <c r="W9" s="621"/>
      <c r="X9" s="621"/>
      <c r="Y9" s="622"/>
      <c r="Z9" s="673">
        <v>0</v>
      </c>
      <c r="AA9" s="673"/>
      <c r="AB9" s="673"/>
      <c r="AC9" s="673"/>
      <c r="AD9" s="674">
        <v>4295</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430104</v>
      </c>
      <c r="BH9" s="621"/>
      <c r="BI9" s="621"/>
      <c r="BJ9" s="621"/>
      <c r="BK9" s="621"/>
      <c r="BL9" s="621"/>
      <c r="BM9" s="621"/>
      <c r="BN9" s="622"/>
      <c r="BO9" s="673">
        <v>22.5</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1315143</v>
      </c>
      <c r="CS9" s="621"/>
      <c r="CT9" s="621"/>
      <c r="CU9" s="621"/>
      <c r="CV9" s="621"/>
      <c r="CW9" s="621"/>
      <c r="CX9" s="621"/>
      <c r="CY9" s="622"/>
      <c r="CZ9" s="673">
        <v>15.4</v>
      </c>
      <c r="DA9" s="673"/>
      <c r="DB9" s="673"/>
      <c r="DC9" s="673"/>
      <c r="DD9" s="626">
        <v>480</v>
      </c>
      <c r="DE9" s="621"/>
      <c r="DF9" s="621"/>
      <c r="DG9" s="621"/>
      <c r="DH9" s="621"/>
      <c r="DI9" s="621"/>
      <c r="DJ9" s="621"/>
      <c r="DK9" s="621"/>
      <c r="DL9" s="621"/>
      <c r="DM9" s="621"/>
      <c r="DN9" s="621"/>
      <c r="DO9" s="621"/>
      <c r="DP9" s="622"/>
      <c r="DQ9" s="626">
        <v>1247941</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178184</v>
      </c>
      <c r="S10" s="621"/>
      <c r="T10" s="621"/>
      <c r="U10" s="621"/>
      <c r="V10" s="621"/>
      <c r="W10" s="621"/>
      <c r="X10" s="621"/>
      <c r="Y10" s="622"/>
      <c r="Z10" s="673">
        <v>2</v>
      </c>
      <c r="AA10" s="673"/>
      <c r="AB10" s="673"/>
      <c r="AC10" s="673"/>
      <c r="AD10" s="674">
        <v>178184</v>
      </c>
      <c r="AE10" s="674"/>
      <c r="AF10" s="674"/>
      <c r="AG10" s="674"/>
      <c r="AH10" s="674"/>
      <c r="AI10" s="674"/>
      <c r="AJ10" s="674"/>
      <c r="AK10" s="674"/>
      <c r="AL10" s="643">
        <v>3.6</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25788</v>
      </c>
      <c r="BH10" s="621"/>
      <c r="BI10" s="621"/>
      <c r="BJ10" s="621"/>
      <c r="BK10" s="621"/>
      <c r="BL10" s="621"/>
      <c r="BM10" s="621"/>
      <c r="BN10" s="622"/>
      <c r="BO10" s="673">
        <v>1.3</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53</v>
      </c>
      <c r="CS10" s="621"/>
      <c r="CT10" s="621"/>
      <c r="CU10" s="621"/>
      <c r="CV10" s="621"/>
      <c r="CW10" s="621"/>
      <c r="CX10" s="621"/>
      <c r="CY10" s="622"/>
      <c r="CZ10" s="673">
        <v>0</v>
      </c>
      <c r="DA10" s="673"/>
      <c r="DB10" s="673"/>
      <c r="DC10" s="673"/>
      <c r="DD10" s="626" t="s">
        <v>112</v>
      </c>
      <c r="DE10" s="621"/>
      <c r="DF10" s="621"/>
      <c r="DG10" s="621"/>
      <c r="DH10" s="621"/>
      <c r="DI10" s="621"/>
      <c r="DJ10" s="621"/>
      <c r="DK10" s="621"/>
      <c r="DL10" s="621"/>
      <c r="DM10" s="621"/>
      <c r="DN10" s="621"/>
      <c r="DO10" s="621"/>
      <c r="DP10" s="622"/>
      <c r="DQ10" s="626">
        <v>53</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v>15888</v>
      </c>
      <c r="S11" s="621"/>
      <c r="T11" s="621"/>
      <c r="U11" s="621"/>
      <c r="V11" s="621"/>
      <c r="W11" s="621"/>
      <c r="X11" s="621"/>
      <c r="Y11" s="622"/>
      <c r="Z11" s="673">
        <v>0.2</v>
      </c>
      <c r="AA11" s="673"/>
      <c r="AB11" s="673"/>
      <c r="AC11" s="673"/>
      <c r="AD11" s="674">
        <v>15888</v>
      </c>
      <c r="AE11" s="674"/>
      <c r="AF11" s="674"/>
      <c r="AG11" s="674"/>
      <c r="AH11" s="674"/>
      <c r="AI11" s="674"/>
      <c r="AJ11" s="674"/>
      <c r="AK11" s="674"/>
      <c r="AL11" s="643">
        <v>0.3</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33790</v>
      </c>
      <c r="BH11" s="621"/>
      <c r="BI11" s="621"/>
      <c r="BJ11" s="621"/>
      <c r="BK11" s="621"/>
      <c r="BL11" s="621"/>
      <c r="BM11" s="621"/>
      <c r="BN11" s="622"/>
      <c r="BO11" s="673">
        <v>1.8</v>
      </c>
      <c r="BP11" s="673"/>
      <c r="BQ11" s="673"/>
      <c r="BR11" s="673"/>
      <c r="BS11" s="626" t="s">
        <v>112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554366</v>
      </c>
      <c r="CS11" s="621"/>
      <c r="CT11" s="621"/>
      <c r="CU11" s="621"/>
      <c r="CV11" s="621"/>
      <c r="CW11" s="621"/>
      <c r="CX11" s="621"/>
      <c r="CY11" s="622"/>
      <c r="CZ11" s="673">
        <v>6.5</v>
      </c>
      <c r="DA11" s="673"/>
      <c r="DB11" s="673"/>
      <c r="DC11" s="673"/>
      <c r="DD11" s="626">
        <v>82438</v>
      </c>
      <c r="DE11" s="621"/>
      <c r="DF11" s="621"/>
      <c r="DG11" s="621"/>
      <c r="DH11" s="621"/>
      <c r="DI11" s="621"/>
      <c r="DJ11" s="621"/>
      <c r="DK11" s="621"/>
      <c r="DL11" s="621"/>
      <c r="DM11" s="621"/>
      <c r="DN11" s="621"/>
      <c r="DO11" s="621"/>
      <c r="DP11" s="622"/>
      <c r="DQ11" s="626">
        <v>257324</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1304281</v>
      </c>
      <c r="BH12" s="621"/>
      <c r="BI12" s="621"/>
      <c r="BJ12" s="621"/>
      <c r="BK12" s="621"/>
      <c r="BL12" s="621"/>
      <c r="BM12" s="621"/>
      <c r="BN12" s="622"/>
      <c r="BO12" s="673">
        <v>68.2</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351023</v>
      </c>
      <c r="CS12" s="621"/>
      <c r="CT12" s="621"/>
      <c r="CU12" s="621"/>
      <c r="CV12" s="621"/>
      <c r="CW12" s="621"/>
      <c r="CX12" s="621"/>
      <c r="CY12" s="622"/>
      <c r="CZ12" s="673">
        <v>4.0999999999999996</v>
      </c>
      <c r="DA12" s="673"/>
      <c r="DB12" s="673"/>
      <c r="DC12" s="673"/>
      <c r="DD12" s="626">
        <v>166843</v>
      </c>
      <c r="DE12" s="621"/>
      <c r="DF12" s="621"/>
      <c r="DG12" s="621"/>
      <c r="DH12" s="621"/>
      <c r="DI12" s="621"/>
      <c r="DJ12" s="621"/>
      <c r="DK12" s="621"/>
      <c r="DL12" s="621"/>
      <c r="DM12" s="621"/>
      <c r="DN12" s="621"/>
      <c r="DO12" s="621"/>
      <c r="DP12" s="622"/>
      <c r="DQ12" s="626">
        <v>231407</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19324</v>
      </c>
      <c r="S13" s="621"/>
      <c r="T13" s="621"/>
      <c r="U13" s="621"/>
      <c r="V13" s="621"/>
      <c r="W13" s="621"/>
      <c r="X13" s="621"/>
      <c r="Y13" s="622"/>
      <c r="Z13" s="673">
        <v>0.2</v>
      </c>
      <c r="AA13" s="673"/>
      <c r="AB13" s="673"/>
      <c r="AC13" s="673"/>
      <c r="AD13" s="674">
        <v>19324</v>
      </c>
      <c r="AE13" s="674"/>
      <c r="AF13" s="674"/>
      <c r="AG13" s="674"/>
      <c r="AH13" s="674"/>
      <c r="AI13" s="674"/>
      <c r="AJ13" s="674"/>
      <c r="AK13" s="674"/>
      <c r="AL13" s="643">
        <v>0.4</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1302909</v>
      </c>
      <c r="BH13" s="621"/>
      <c r="BI13" s="621"/>
      <c r="BJ13" s="621"/>
      <c r="BK13" s="621"/>
      <c r="BL13" s="621"/>
      <c r="BM13" s="621"/>
      <c r="BN13" s="622"/>
      <c r="BO13" s="673">
        <v>68.2</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995164</v>
      </c>
      <c r="CS13" s="621"/>
      <c r="CT13" s="621"/>
      <c r="CU13" s="621"/>
      <c r="CV13" s="621"/>
      <c r="CW13" s="621"/>
      <c r="CX13" s="621"/>
      <c r="CY13" s="622"/>
      <c r="CZ13" s="673">
        <v>11.7</v>
      </c>
      <c r="DA13" s="673"/>
      <c r="DB13" s="673"/>
      <c r="DC13" s="673"/>
      <c r="DD13" s="626">
        <v>452100</v>
      </c>
      <c r="DE13" s="621"/>
      <c r="DF13" s="621"/>
      <c r="DG13" s="621"/>
      <c r="DH13" s="621"/>
      <c r="DI13" s="621"/>
      <c r="DJ13" s="621"/>
      <c r="DK13" s="621"/>
      <c r="DL13" s="621"/>
      <c r="DM13" s="621"/>
      <c r="DN13" s="621"/>
      <c r="DO13" s="621"/>
      <c r="DP13" s="622"/>
      <c r="DQ13" s="626">
        <v>569167</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38177</v>
      </c>
      <c r="BH14" s="621"/>
      <c r="BI14" s="621"/>
      <c r="BJ14" s="621"/>
      <c r="BK14" s="621"/>
      <c r="BL14" s="621"/>
      <c r="BM14" s="621"/>
      <c r="BN14" s="622"/>
      <c r="BO14" s="673">
        <v>2</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729225</v>
      </c>
      <c r="CS14" s="621"/>
      <c r="CT14" s="621"/>
      <c r="CU14" s="621"/>
      <c r="CV14" s="621"/>
      <c r="CW14" s="621"/>
      <c r="CX14" s="621"/>
      <c r="CY14" s="622"/>
      <c r="CZ14" s="673">
        <v>8.5</v>
      </c>
      <c r="DA14" s="673"/>
      <c r="DB14" s="673"/>
      <c r="DC14" s="673"/>
      <c r="DD14" s="626">
        <v>513910</v>
      </c>
      <c r="DE14" s="621"/>
      <c r="DF14" s="621"/>
      <c r="DG14" s="621"/>
      <c r="DH14" s="621"/>
      <c r="DI14" s="621"/>
      <c r="DJ14" s="621"/>
      <c r="DK14" s="621"/>
      <c r="DL14" s="621"/>
      <c r="DM14" s="621"/>
      <c r="DN14" s="621"/>
      <c r="DO14" s="621"/>
      <c r="DP14" s="622"/>
      <c r="DQ14" s="626">
        <v>192479</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4003</v>
      </c>
      <c r="S15" s="621"/>
      <c r="T15" s="621"/>
      <c r="U15" s="621"/>
      <c r="V15" s="621"/>
      <c r="W15" s="621"/>
      <c r="X15" s="621"/>
      <c r="Y15" s="622"/>
      <c r="Z15" s="673">
        <v>0</v>
      </c>
      <c r="AA15" s="673"/>
      <c r="AB15" s="673"/>
      <c r="AC15" s="673"/>
      <c r="AD15" s="674">
        <v>4003</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58643</v>
      </c>
      <c r="BH15" s="621"/>
      <c r="BI15" s="621"/>
      <c r="BJ15" s="621"/>
      <c r="BK15" s="621"/>
      <c r="BL15" s="621"/>
      <c r="BM15" s="621"/>
      <c r="BN15" s="622"/>
      <c r="BO15" s="673">
        <v>3.1</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737705</v>
      </c>
      <c r="CS15" s="621"/>
      <c r="CT15" s="621"/>
      <c r="CU15" s="621"/>
      <c r="CV15" s="621"/>
      <c r="CW15" s="621"/>
      <c r="CX15" s="621"/>
      <c r="CY15" s="622"/>
      <c r="CZ15" s="673">
        <v>8.6</v>
      </c>
      <c r="DA15" s="673"/>
      <c r="DB15" s="673"/>
      <c r="DC15" s="673"/>
      <c r="DD15" s="626">
        <v>24833</v>
      </c>
      <c r="DE15" s="621"/>
      <c r="DF15" s="621"/>
      <c r="DG15" s="621"/>
      <c r="DH15" s="621"/>
      <c r="DI15" s="621"/>
      <c r="DJ15" s="621"/>
      <c r="DK15" s="621"/>
      <c r="DL15" s="621"/>
      <c r="DM15" s="621"/>
      <c r="DN15" s="621"/>
      <c r="DO15" s="621"/>
      <c r="DP15" s="622"/>
      <c r="DQ15" s="626">
        <v>617782</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3227044</v>
      </c>
      <c r="S16" s="621"/>
      <c r="T16" s="621"/>
      <c r="U16" s="621"/>
      <c r="V16" s="621"/>
      <c r="W16" s="621"/>
      <c r="X16" s="621"/>
      <c r="Y16" s="622"/>
      <c r="Z16" s="673">
        <v>36.799999999999997</v>
      </c>
      <c r="AA16" s="673"/>
      <c r="AB16" s="673"/>
      <c r="AC16" s="673"/>
      <c r="AD16" s="674">
        <v>2714844</v>
      </c>
      <c r="AE16" s="674"/>
      <c r="AF16" s="674"/>
      <c r="AG16" s="674"/>
      <c r="AH16" s="674"/>
      <c r="AI16" s="674"/>
      <c r="AJ16" s="674"/>
      <c r="AK16" s="674"/>
      <c r="AL16" s="643">
        <v>54.9</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v>398</v>
      </c>
      <c r="BH16" s="621"/>
      <c r="BI16" s="621"/>
      <c r="BJ16" s="621"/>
      <c r="BK16" s="621"/>
      <c r="BL16" s="621"/>
      <c r="BM16" s="621"/>
      <c r="BN16" s="622"/>
      <c r="BO16" s="673">
        <v>0</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2714844</v>
      </c>
      <c r="S17" s="621"/>
      <c r="T17" s="621"/>
      <c r="U17" s="621"/>
      <c r="V17" s="621"/>
      <c r="W17" s="621"/>
      <c r="X17" s="621"/>
      <c r="Y17" s="622"/>
      <c r="Z17" s="673">
        <v>31</v>
      </c>
      <c r="AA17" s="673"/>
      <c r="AB17" s="673"/>
      <c r="AC17" s="673"/>
      <c r="AD17" s="674">
        <v>2714844</v>
      </c>
      <c r="AE17" s="674"/>
      <c r="AF17" s="674"/>
      <c r="AG17" s="674"/>
      <c r="AH17" s="674"/>
      <c r="AI17" s="674"/>
      <c r="AJ17" s="674"/>
      <c r="AK17" s="674"/>
      <c r="AL17" s="643">
        <v>54.9</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1086325</v>
      </c>
      <c r="CS17" s="621"/>
      <c r="CT17" s="621"/>
      <c r="CU17" s="621"/>
      <c r="CV17" s="621"/>
      <c r="CW17" s="621"/>
      <c r="CX17" s="621"/>
      <c r="CY17" s="622"/>
      <c r="CZ17" s="673">
        <v>12.7</v>
      </c>
      <c r="DA17" s="673"/>
      <c r="DB17" s="673"/>
      <c r="DC17" s="673"/>
      <c r="DD17" s="626" t="s">
        <v>112</v>
      </c>
      <c r="DE17" s="621"/>
      <c r="DF17" s="621"/>
      <c r="DG17" s="621"/>
      <c r="DH17" s="621"/>
      <c r="DI17" s="621"/>
      <c r="DJ17" s="621"/>
      <c r="DK17" s="621"/>
      <c r="DL17" s="621"/>
      <c r="DM17" s="621"/>
      <c r="DN17" s="621"/>
      <c r="DO17" s="621"/>
      <c r="DP17" s="622"/>
      <c r="DQ17" s="626">
        <v>1013369</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512200</v>
      </c>
      <c r="S18" s="621"/>
      <c r="T18" s="621"/>
      <c r="U18" s="621"/>
      <c r="V18" s="621"/>
      <c r="W18" s="621"/>
      <c r="X18" s="621"/>
      <c r="Y18" s="622"/>
      <c r="Z18" s="673">
        <v>5.8</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5435961</v>
      </c>
      <c r="S20" s="621"/>
      <c r="T20" s="621"/>
      <c r="U20" s="621"/>
      <c r="V20" s="621"/>
      <c r="W20" s="621"/>
      <c r="X20" s="621"/>
      <c r="Y20" s="622"/>
      <c r="Z20" s="673">
        <v>62</v>
      </c>
      <c r="AA20" s="673"/>
      <c r="AB20" s="673"/>
      <c r="AC20" s="673"/>
      <c r="AD20" s="674">
        <v>4923761</v>
      </c>
      <c r="AE20" s="674"/>
      <c r="AF20" s="674"/>
      <c r="AG20" s="674"/>
      <c r="AH20" s="674"/>
      <c r="AI20" s="674"/>
      <c r="AJ20" s="674"/>
      <c r="AK20" s="674"/>
      <c r="AL20" s="643">
        <v>99.6</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8537914</v>
      </c>
      <c r="CS20" s="621"/>
      <c r="CT20" s="621"/>
      <c r="CU20" s="621"/>
      <c r="CV20" s="621"/>
      <c r="CW20" s="621"/>
      <c r="CX20" s="621"/>
      <c r="CY20" s="622"/>
      <c r="CZ20" s="673">
        <v>100</v>
      </c>
      <c r="DA20" s="673"/>
      <c r="DB20" s="673"/>
      <c r="DC20" s="673"/>
      <c r="DD20" s="626">
        <v>1318064</v>
      </c>
      <c r="DE20" s="621"/>
      <c r="DF20" s="621"/>
      <c r="DG20" s="621"/>
      <c r="DH20" s="621"/>
      <c r="DI20" s="621"/>
      <c r="DJ20" s="621"/>
      <c r="DK20" s="621"/>
      <c r="DL20" s="621"/>
      <c r="DM20" s="621"/>
      <c r="DN20" s="621"/>
      <c r="DO20" s="621"/>
      <c r="DP20" s="622"/>
      <c r="DQ20" s="626">
        <v>5908868</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2485</v>
      </c>
      <c r="S21" s="621"/>
      <c r="T21" s="621"/>
      <c r="U21" s="621"/>
      <c r="V21" s="621"/>
      <c r="W21" s="621"/>
      <c r="X21" s="621"/>
      <c r="Y21" s="622"/>
      <c r="Z21" s="673">
        <v>0</v>
      </c>
      <c r="AA21" s="673"/>
      <c r="AB21" s="673"/>
      <c r="AC21" s="673"/>
      <c r="AD21" s="674">
        <v>2485</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93521</v>
      </c>
      <c r="S22" s="621"/>
      <c r="T22" s="621"/>
      <c r="U22" s="621"/>
      <c r="V22" s="621"/>
      <c r="W22" s="621"/>
      <c r="X22" s="621"/>
      <c r="Y22" s="622"/>
      <c r="Z22" s="673">
        <v>1.1000000000000001</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239922</v>
      </c>
      <c r="S23" s="621"/>
      <c r="T23" s="621"/>
      <c r="U23" s="621"/>
      <c r="V23" s="621"/>
      <c r="W23" s="621"/>
      <c r="X23" s="621"/>
      <c r="Y23" s="622"/>
      <c r="Z23" s="673">
        <v>2.7</v>
      </c>
      <c r="AA23" s="673"/>
      <c r="AB23" s="673"/>
      <c r="AC23" s="673"/>
      <c r="AD23" s="674">
        <v>9360</v>
      </c>
      <c r="AE23" s="674"/>
      <c r="AF23" s="674"/>
      <c r="AG23" s="674"/>
      <c r="AH23" s="674"/>
      <c r="AI23" s="674"/>
      <c r="AJ23" s="674"/>
      <c r="AK23" s="674"/>
      <c r="AL23" s="643">
        <v>0.2</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7996</v>
      </c>
      <c r="S24" s="621"/>
      <c r="T24" s="621"/>
      <c r="U24" s="621"/>
      <c r="V24" s="621"/>
      <c r="W24" s="621"/>
      <c r="X24" s="621"/>
      <c r="Y24" s="622"/>
      <c r="Z24" s="673">
        <v>0.1</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3074478</v>
      </c>
      <c r="CS24" s="671"/>
      <c r="CT24" s="671"/>
      <c r="CU24" s="671"/>
      <c r="CV24" s="671"/>
      <c r="CW24" s="671"/>
      <c r="CX24" s="671"/>
      <c r="CY24" s="718"/>
      <c r="CZ24" s="722">
        <v>36</v>
      </c>
      <c r="DA24" s="723"/>
      <c r="DB24" s="723"/>
      <c r="DC24" s="724"/>
      <c r="DD24" s="717">
        <v>2365646</v>
      </c>
      <c r="DE24" s="671"/>
      <c r="DF24" s="671"/>
      <c r="DG24" s="671"/>
      <c r="DH24" s="671"/>
      <c r="DI24" s="671"/>
      <c r="DJ24" s="671"/>
      <c r="DK24" s="718"/>
      <c r="DL24" s="717">
        <v>2361435</v>
      </c>
      <c r="DM24" s="671"/>
      <c r="DN24" s="671"/>
      <c r="DO24" s="671"/>
      <c r="DP24" s="671"/>
      <c r="DQ24" s="671"/>
      <c r="DR24" s="671"/>
      <c r="DS24" s="671"/>
      <c r="DT24" s="671"/>
      <c r="DU24" s="671"/>
      <c r="DV24" s="718"/>
      <c r="DW24" s="719">
        <v>45.2</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646872</v>
      </c>
      <c r="S25" s="621"/>
      <c r="T25" s="621"/>
      <c r="U25" s="621"/>
      <c r="V25" s="621"/>
      <c r="W25" s="621"/>
      <c r="X25" s="621"/>
      <c r="Y25" s="622"/>
      <c r="Z25" s="673">
        <v>7.4</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1266445</v>
      </c>
      <c r="CS25" s="639"/>
      <c r="CT25" s="639"/>
      <c r="CU25" s="639"/>
      <c r="CV25" s="639"/>
      <c r="CW25" s="639"/>
      <c r="CX25" s="639"/>
      <c r="CY25" s="640"/>
      <c r="CZ25" s="623">
        <v>14.8</v>
      </c>
      <c r="DA25" s="641"/>
      <c r="DB25" s="641"/>
      <c r="DC25" s="642"/>
      <c r="DD25" s="626">
        <v>1137028</v>
      </c>
      <c r="DE25" s="639"/>
      <c r="DF25" s="639"/>
      <c r="DG25" s="639"/>
      <c r="DH25" s="639"/>
      <c r="DI25" s="639"/>
      <c r="DJ25" s="639"/>
      <c r="DK25" s="640"/>
      <c r="DL25" s="626">
        <v>1137019</v>
      </c>
      <c r="DM25" s="639"/>
      <c r="DN25" s="639"/>
      <c r="DO25" s="639"/>
      <c r="DP25" s="639"/>
      <c r="DQ25" s="639"/>
      <c r="DR25" s="639"/>
      <c r="DS25" s="639"/>
      <c r="DT25" s="639"/>
      <c r="DU25" s="639"/>
      <c r="DV25" s="640"/>
      <c r="DW25" s="643">
        <v>21.7</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847032</v>
      </c>
      <c r="CS26" s="621"/>
      <c r="CT26" s="621"/>
      <c r="CU26" s="621"/>
      <c r="CV26" s="621"/>
      <c r="CW26" s="621"/>
      <c r="CX26" s="621"/>
      <c r="CY26" s="622"/>
      <c r="CZ26" s="623">
        <v>9.9</v>
      </c>
      <c r="DA26" s="641"/>
      <c r="DB26" s="641"/>
      <c r="DC26" s="642"/>
      <c r="DD26" s="626">
        <v>740129</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589255</v>
      </c>
      <c r="S27" s="621"/>
      <c r="T27" s="621"/>
      <c r="U27" s="621"/>
      <c r="V27" s="621"/>
      <c r="W27" s="621"/>
      <c r="X27" s="621"/>
      <c r="Y27" s="622"/>
      <c r="Z27" s="673">
        <v>6.7</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1911219</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721719</v>
      </c>
      <c r="CS27" s="639"/>
      <c r="CT27" s="639"/>
      <c r="CU27" s="639"/>
      <c r="CV27" s="639"/>
      <c r="CW27" s="639"/>
      <c r="CX27" s="639"/>
      <c r="CY27" s="640"/>
      <c r="CZ27" s="623">
        <v>8.5</v>
      </c>
      <c r="DA27" s="641"/>
      <c r="DB27" s="641"/>
      <c r="DC27" s="642"/>
      <c r="DD27" s="626">
        <v>215260</v>
      </c>
      <c r="DE27" s="639"/>
      <c r="DF27" s="639"/>
      <c r="DG27" s="639"/>
      <c r="DH27" s="639"/>
      <c r="DI27" s="639"/>
      <c r="DJ27" s="639"/>
      <c r="DK27" s="640"/>
      <c r="DL27" s="626">
        <v>211058</v>
      </c>
      <c r="DM27" s="639"/>
      <c r="DN27" s="639"/>
      <c r="DO27" s="639"/>
      <c r="DP27" s="639"/>
      <c r="DQ27" s="639"/>
      <c r="DR27" s="639"/>
      <c r="DS27" s="639"/>
      <c r="DT27" s="639"/>
      <c r="DU27" s="639"/>
      <c r="DV27" s="640"/>
      <c r="DW27" s="643">
        <v>4</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24531</v>
      </c>
      <c r="S28" s="621"/>
      <c r="T28" s="621"/>
      <c r="U28" s="621"/>
      <c r="V28" s="621"/>
      <c r="W28" s="621"/>
      <c r="X28" s="621"/>
      <c r="Y28" s="622"/>
      <c r="Z28" s="673">
        <v>0.3</v>
      </c>
      <c r="AA28" s="673"/>
      <c r="AB28" s="673"/>
      <c r="AC28" s="673"/>
      <c r="AD28" s="674">
        <v>7750</v>
      </c>
      <c r="AE28" s="674"/>
      <c r="AF28" s="674"/>
      <c r="AG28" s="674"/>
      <c r="AH28" s="674"/>
      <c r="AI28" s="674"/>
      <c r="AJ28" s="674"/>
      <c r="AK28" s="674"/>
      <c r="AL28" s="643">
        <v>0.2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1086314</v>
      </c>
      <c r="CS28" s="621"/>
      <c r="CT28" s="621"/>
      <c r="CU28" s="621"/>
      <c r="CV28" s="621"/>
      <c r="CW28" s="621"/>
      <c r="CX28" s="621"/>
      <c r="CY28" s="622"/>
      <c r="CZ28" s="623">
        <v>12.7</v>
      </c>
      <c r="DA28" s="641"/>
      <c r="DB28" s="641"/>
      <c r="DC28" s="642"/>
      <c r="DD28" s="626">
        <v>1013358</v>
      </c>
      <c r="DE28" s="621"/>
      <c r="DF28" s="621"/>
      <c r="DG28" s="621"/>
      <c r="DH28" s="621"/>
      <c r="DI28" s="621"/>
      <c r="DJ28" s="621"/>
      <c r="DK28" s="622"/>
      <c r="DL28" s="626">
        <v>1013358</v>
      </c>
      <c r="DM28" s="621"/>
      <c r="DN28" s="621"/>
      <c r="DO28" s="621"/>
      <c r="DP28" s="621"/>
      <c r="DQ28" s="621"/>
      <c r="DR28" s="621"/>
      <c r="DS28" s="621"/>
      <c r="DT28" s="621"/>
      <c r="DU28" s="621"/>
      <c r="DV28" s="622"/>
      <c r="DW28" s="643">
        <v>19.399999999999999</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35002</v>
      </c>
      <c r="S29" s="621"/>
      <c r="T29" s="621"/>
      <c r="U29" s="621"/>
      <c r="V29" s="621"/>
      <c r="W29" s="621"/>
      <c r="X29" s="621"/>
      <c r="Y29" s="622"/>
      <c r="Z29" s="673">
        <v>0.4</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1086133</v>
      </c>
      <c r="CS29" s="639"/>
      <c r="CT29" s="639"/>
      <c r="CU29" s="639"/>
      <c r="CV29" s="639"/>
      <c r="CW29" s="639"/>
      <c r="CX29" s="639"/>
      <c r="CY29" s="640"/>
      <c r="CZ29" s="623">
        <v>12.7</v>
      </c>
      <c r="DA29" s="641"/>
      <c r="DB29" s="641"/>
      <c r="DC29" s="642"/>
      <c r="DD29" s="626">
        <v>1013177</v>
      </c>
      <c r="DE29" s="639"/>
      <c r="DF29" s="639"/>
      <c r="DG29" s="639"/>
      <c r="DH29" s="639"/>
      <c r="DI29" s="639"/>
      <c r="DJ29" s="639"/>
      <c r="DK29" s="640"/>
      <c r="DL29" s="626">
        <v>1013177</v>
      </c>
      <c r="DM29" s="639"/>
      <c r="DN29" s="639"/>
      <c r="DO29" s="639"/>
      <c r="DP29" s="639"/>
      <c r="DQ29" s="639"/>
      <c r="DR29" s="639"/>
      <c r="DS29" s="639"/>
      <c r="DT29" s="639"/>
      <c r="DU29" s="639"/>
      <c r="DV29" s="640"/>
      <c r="DW29" s="643">
        <v>19.399999999999999</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185894</v>
      </c>
      <c r="S30" s="621"/>
      <c r="T30" s="621"/>
      <c r="U30" s="621"/>
      <c r="V30" s="621"/>
      <c r="W30" s="621"/>
      <c r="X30" s="621"/>
      <c r="Y30" s="622"/>
      <c r="Z30" s="673">
        <v>2.1</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98.9</v>
      </c>
      <c r="BH30" s="687"/>
      <c r="BI30" s="687"/>
      <c r="BJ30" s="687"/>
      <c r="BK30" s="687"/>
      <c r="BL30" s="687"/>
      <c r="BM30" s="688">
        <v>95.6</v>
      </c>
      <c r="BN30" s="687"/>
      <c r="BO30" s="687"/>
      <c r="BP30" s="687"/>
      <c r="BQ30" s="689"/>
      <c r="BR30" s="686">
        <v>99</v>
      </c>
      <c r="BS30" s="687"/>
      <c r="BT30" s="687"/>
      <c r="BU30" s="687"/>
      <c r="BV30" s="687"/>
      <c r="BW30" s="687"/>
      <c r="BX30" s="688">
        <v>95.9</v>
      </c>
      <c r="BY30" s="687"/>
      <c r="BZ30" s="687"/>
      <c r="CA30" s="687"/>
      <c r="CB30" s="689"/>
      <c r="CD30" s="692"/>
      <c r="CE30" s="693"/>
      <c r="CF30" s="657" t="s">
        <v>292</v>
      </c>
      <c r="CG30" s="654"/>
      <c r="CH30" s="654"/>
      <c r="CI30" s="654"/>
      <c r="CJ30" s="654"/>
      <c r="CK30" s="654"/>
      <c r="CL30" s="654"/>
      <c r="CM30" s="654"/>
      <c r="CN30" s="654"/>
      <c r="CO30" s="654"/>
      <c r="CP30" s="654"/>
      <c r="CQ30" s="655"/>
      <c r="CR30" s="620">
        <v>983795</v>
      </c>
      <c r="CS30" s="621"/>
      <c r="CT30" s="621"/>
      <c r="CU30" s="621"/>
      <c r="CV30" s="621"/>
      <c r="CW30" s="621"/>
      <c r="CX30" s="621"/>
      <c r="CY30" s="622"/>
      <c r="CZ30" s="623">
        <v>11.5</v>
      </c>
      <c r="DA30" s="641"/>
      <c r="DB30" s="641"/>
      <c r="DC30" s="642"/>
      <c r="DD30" s="626">
        <v>912956</v>
      </c>
      <c r="DE30" s="621"/>
      <c r="DF30" s="621"/>
      <c r="DG30" s="621"/>
      <c r="DH30" s="621"/>
      <c r="DI30" s="621"/>
      <c r="DJ30" s="621"/>
      <c r="DK30" s="622"/>
      <c r="DL30" s="626">
        <v>912956</v>
      </c>
      <c r="DM30" s="621"/>
      <c r="DN30" s="621"/>
      <c r="DO30" s="621"/>
      <c r="DP30" s="621"/>
      <c r="DQ30" s="621"/>
      <c r="DR30" s="621"/>
      <c r="DS30" s="621"/>
      <c r="DT30" s="621"/>
      <c r="DU30" s="621"/>
      <c r="DV30" s="622"/>
      <c r="DW30" s="643">
        <v>17.5</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194302</v>
      </c>
      <c r="S31" s="621"/>
      <c r="T31" s="621"/>
      <c r="U31" s="621"/>
      <c r="V31" s="621"/>
      <c r="W31" s="621"/>
      <c r="X31" s="621"/>
      <c r="Y31" s="622"/>
      <c r="Z31" s="673">
        <v>2.2000000000000002</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v>
      </c>
      <c r="BH31" s="639"/>
      <c r="BI31" s="639"/>
      <c r="BJ31" s="639"/>
      <c r="BK31" s="639"/>
      <c r="BL31" s="639"/>
      <c r="BM31" s="675">
        <v>94.9</v>
      </c>
      <c r="BN31" s="685"/>
      <c r="BO31" s="685"/>
      <c r="BP31" s="685"/>
      <c r="BQ31" s="649"/>
      <c r="BR31" s="684">
        <v>99</v>
      </c>
      <c r="BS31" s="639"/>
      <c r="BT31" s="639"/>
      <c r="BU31" s="639"/>
      <c r="BV31" s="639"/>
      <c r="BW31" s="639"/>
      <c r="BX31" s="675">
        <v>94.9</v>
      </c>
      <c r="BY31" s="685"/>
      <c r="BZ31" s="685"/>
      <c r="CA31" s="685"/>
      <c r="CB31" s="649"/>
      <c r="CD31" s="692"/>
      <c r="CE31" s="693"/>
      <c r="CF31" s="657" t="s">
        <v>296</v>
      </c>
      <c r="CG31" s="654"/>
      <c r="CH31" s="654"/>
      <c r="CI31" s="654"/>
      <c r="CJ31" s="654"/>
      <c r="CK31" s="654"/>
      <c r="CL31" s="654"/>
      <c r="CM31" s="654"/>
      <c r="CN31" s="654"/>
      <c r="CO31" s="654"/>
      <c r="CP31" s="654"/>
      <c r="CQ31" s="655"/>
      <c r="CR31" s="620">
        <v>102338</v>
      </c>
      <c r="CS31" s="639"/>
      <c r="CT31" s="639"/>
      <c r="CU31" s="639"/>
      <c r="CV31" s="639"/>
      <c r="CW31" s="639"/>
      <c r="CX31" s="639"/>
      <c r="CY31" s="640"/>
      <c r="CZ31" s="623">
        <v>1.2</v>
      </c>
      <c r="DA31" s="641"/>
      <c r="DB31" s="641"/>
      <c r="DC31" s="642"/>
      <c r="DD31" s="626">
        <v>100221</v>
      </c>
      <c r="DE31" s="639"/>
      <c r="DF31" s="639"/>
      <c r="DG31" s="639"/>
      <c r="DH31" s="639"/>
      <c r="DI31" s="639"/>
      <c r="DJ31" s="639"/>
      <c r="DK31" s="640"/>
      <c r="DL31" s="626">
        <v>100221</v>
      </c>
      <c r="DM31" s="639"/>
      <c r="DN31" s="639"/>
      <c r="DO31" s="639"/>
      <c r="DP31" s="639"/>
      <c r="DQ31" s="639"/>
      <c r="DR31" s="639"/>
      <c r="DS31" s="639"/>
      <c r="DT31" s="639"/>
      <c r="DU31" s="639"/>
      <c r="DV31" s="640"/>
      <c r="DW31" s="643">
        <v>1.9</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169765</v>
      </c>
      <c r="S32" s="621"/>
      <c r="T32" s="621"/>
      <c r="U32" s="621"/>
      <c r="V32" s="621"/>
      <c r="W32" s="621"/>
      <c r="X32" s="621"/>
      <c r="Y32" s="622"/>
      <c r="Z32" s="673">
        <v>1.9</v>
      </c>
      <c r="AA32" s="673"/>
      <c r="AB32" s="673"/>
      <c r="AC32" s="673"/>
      <c r="AD32" s="674">
        <v>457</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98.9</v>
      </c>
      <c r="BH32" s="605"/>
      <c r="BI32" s="605"/>
      <c r="BJ32" s="605"/>
      <c r="BK32" s="605"/>
      <c r="BL32" s="605"/>
      <c r="BM32" s="668">
        <v>95.8</v>
      </c>
      <c r="BN32" s="605"/>
      <c r="BO32" s="605"/>
      <c r="BP32" s="605"/>
      <c r="BQ32" s="662"/>
      <c r="BR32" s="683">
        <v>99</v>
      </c>
      <c r="BS32" s="605"/>
      <c r="BT32" s="605"/>
      <c r="BU32" s="605"/>
      <c r="BV32" s="605"/>
      <c r="BW32" s="605"/>
      <c r="BX32" s="668">
        <v>96.2</v>
      </c>
      <c r="BY32" s="605"/>
      <c r="BZ32" s="605"/>
      <c r="CA32" s="605"/>
      <c r="CB32" s="662"/>
      <c r="CD32" s="694"/>
      <c r="CE32" s="695"/>
      <c r="CF32" s="657" t="s">
        <v>299</v>
      </c>
      <c r="CG32" s="654"/>
      <c r="CH32" s="654"/>
      <c r="CI32" s="654"/>
      <c r="CJ32" s="654"/>
      <c r="CK32" s="654"/>
      <c r="CL32" s="654"/>
      <c r="CM32" s="654"/>
      <c r="CN32" s="654"/>
      <c r="CO32" s="654"/>
      <c r="CP32" s="654"/>
      <c r="CQ32" s="655"/>
      <c r="CR32" s="620">
        <v>181</v>
      </c>
      <c r="CS32" s="621"/>
      <c r="CT32" s="621"/>
      <c r="CU32" s="621"/>
      <c r="CV32" s="621"/>
      <c r="CW32" s="621"/>
      <c r="CX32" s="621"/>
      <c r="CY32" s="622"/>
      <c r="CZ32" s="623">
        <v>0</v>
      </c>
      <c r="DA32" s="641"/>
      <c r="DB32" s="641"/>
      <c r="DC32" s="642"/>
      <c r="DD32" s="626">
        <v>181</v>
      </c>
      <c r="DE32" s="621"/>
      <c r="DF32" s="621"/>
      <c r="DG32" s="621"/>
      <c r="DH32" s="621"/>
      <c r="DI32" s="621"/>
      <c r="DJ32" s="621"/>
      <c r="DK32" s="622"/>
      <c r="DL32" s="626">
        <v>181</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1142142</v>
      </c>
      <c r="S33" s="621"/>
      <c r="T33" s="621"/>
      <c r="U33" s="621"/>
      <c r="V33" s="621"/>
      <c r="W33" s="621"/>
      <c r="X33" s="621"/>
      <c r="Y33" s="622"/>
      <c r="Z33" s="673">
        <v>13</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4145372</v>
      </c>
      <c r="CS33" s="639"/>
      <c r="CT33" s="639"/>
      <c r="CU33" s="639"/>
      <c r="CV33" s="639"/>
      <c r="CW33" s="639"/>
      <c r="CX33" s="639"/>
      <c r="CY33" s="640"/>
      <c r="CZ33" s="623">
        <v>48.6</v>
      </c>
      <c r="DA33" s="641"/>
      <c r="DB33" s="641"/>
      <c r="DC33" s="642"/>
      <c r="DD33" s="626">
        <v>3355812</v>
      </c>
      <c r="DE33" s="639"/>
      <c r="DF33" s="639"/>
      <c r="DG33" s="639"/>
      <c r="DH33" s="639"/>
      <c r="DI33" s="639"/>
      <c r="DJ33" s="639"/>
      <c r="DK33" s="640"/>
      <c r="DL33" s="626">
        <v>2473533</v>
      </c>
      <c r="DM33" s="639"/>
      <c r="DN33" s="639"/>
      <c r="DO33" s="639"/>
      <c r="DP33" s="639"/>
      <c r="DQ33" s="639"/>
      <c r="DR33" s="639"/>
      <c r="DS33" s="639"/>
      <c r="DT33" s="639"/>
      <c r="DU33" s="639"/>
      <c r="DV33" s="640"/>
      <c r="DW33" s="643">
        <v>47.3</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1428521</v>
      </c>
      <c r="CS34" s="621"/>
      <c r="CT34" s="621"/>
      <c r="CU34" s="621"/>
      <c r="CV34" s="621"/>
      <c r="CW34" s="621"/>
      <c r="CX34" s="621"/>
      <c r="CY34" s="622"/>
      <c r="CZ34" s="623">
        <v>16.7</v>
      </c>
      <c r="DA34" s="641"/>
      <c r="DB34" s="641"/>
      <c r="DC34" s="642"/>
      <c r="DD34" s="626">
        <v>950695</v>
      </c>
      <c r="DE34" s="621"/>
      <c r="DF34" s="621"/>
      <c r="DG34" s="621"/>
      <c r="DH34" s="621"/>
      <c r="DI34" s="621"/>
      <c r="DJ34" s="621"/>
      <c r="DK34" s="622"/>
      <c r="DL34" s="626">
        <v>681496</v>
      </c>
      <c r="DM34" s="621"/>
      <c r="DN34" s="621"/>
      <c r="DO34" s="621"/>
      <c r="DP34" s="621"/>
      <c r="DQ34" s="621"/>
      <c r="DR34" s="621"/>
      <c r="DS34" s="621"/>
      <c r="DT34" s="621"/>
      <c r="DU34" s="621"/>
      <c r="DV34" s="622"/>
      <c r="DW34" s="643">
        <v>13</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286342</v>
      </c>
      <c r="S35" s="621"/>
      <c r="T35" s="621"/>
      <c r="U35" s="621"/>
      <c r="V35" s="621"/>
      <c r="W35" s="621"/>
      <c r="X35" s="621"/>
      <c r="Y35" s="622"/>
      <c r="Z35" s="673">
        <v>3.3</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1451512</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23336</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11462</v>
      </c>
      <c r="CS35" s="639"/>
      <c r="CT35" s="639"/>
      <c r="CU35" s="639"/>
      <c r="CV35" s="639"/>
      <c r="CW35" s="639"/>
      <c r="CX35" s="639"/>
      <c r="CY35" s="640"/>
      <c r="CZ35" s="623">
        <v>0.1</v>
      </c>
      <c r="DA35" s="641"/>
      <c r="DB35" s="641"/>
      <c r="DC35" s="642"/>
      <c r="DD35" s="626">
        <v>7760</v>
      </c>
      <c r="DE35" s="639"/>
      <c r="DF35" s="639"/>
      <c r="DG35" s="639"/>
      <c r="DH35" s="639"/>
      <c r="DI35" s="639"/>
      <c r="DJ35" s="639"/>
      <c r="DK35" s="640"/>
      <c r="DL35" s="626">
        <v>7760</v>
      </c>
      <c r="DM35" s="639"/>
      <c r="DN35" s="639"/>
      <c r="DO35" s="639"/>
      <c r="DP35" s="639"/>
      <c r="DQ35" s="639"/>
      <c r="DR35" s="639"/>
      <c r="DS35" s="639"/>
      <c r="DT35" s="639"/>
      <c r="DU35" s="639"/>
      <c r="DV35" s="640"/>
      <c r="DW35" s="643">
        <v>0.1</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8767648</v>
      </c>
      <c r="S36" s="661"/>
      <c r="T36" s="661"/>
      <c r="U36" s="661"/>
      <c r="V36" s="661"/>
      <c r="W36" s="661"/>
      <c r="X36" s="661"/>
      <c r="Y36" s="664"/>
      <c r="Z36" s="665">
        <v>100</v>
      </c>
      <c r="AA36" s="665"/>
      <c r="AB36" s="665"/>
      <c r="AC36" s="665"/>
      <c r="AD36" s="666">
        <v>4943813</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502519</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17451</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1931805</v>
      </c>
      <c r="CS36" s="621"/>
      <c r="CT36" s="621"/>
      <c r="CU36" s="621"/>
      <c r="CV36" s="621"/>
      <c r="CW36" s="621"/>
      <c r="CX36" s="621"/>
      <c r="CY36" s="622"/>
      <c r="CZ36" s="623">
        <v>22.6</v>
      </c>
      <c r="DA36" s="641"/>
      <c r="DB36" s="641"/>
      <c r="DC36" s="642"/>
      <c r="DD36" s="626">
        <v>1749705</v>
      </c>
      <c r="DE36" s="621"/>
      <c r="DF36" s="621"/>
      <c r="DG36" s="621"/>
      <c r="DH36" s="621"/>
      <c r="DI36" s="621"/>
      <c r="DJ36" s="621"/>
      <c r="DK36" s="622"/>
      <c r="DL36" s="626">
        <v>1395321</v>
      </c>
      <c r="DM36" s="621"/>
      <c r="DN36" s="621"/>
      <c r="DO36" s="621"/>
      <c r="DP36" s="621"/>
      <c r="DQ36" s="621"/>
      <c r="DR36" s="621"/>
      <c r="DS36" s="621"/>
      <c r="DT36" s="621"/>
      <c r="DU36" s="621"/>
      <c r="DV36" s="622"/>
      <c r="DW36" s="643">
        <v>26.7</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370992</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1628</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432814</v>
      </c>
      <c r="CS37" s="639"/>
      <c r="CT37" s="639"/>
      <c r="CU37" s="639"/>
      <c r="CV37" s="639"/>
      <c r="CW37" s="639"/>
      <c r="CX37" s="639"/>
      <c r="CY37" s="640"/>
      <c r="CZ37" s="623">
        <v>5.0999999999999996</v>
      </c>
      <c r="DA37" s="641"/>
      <c r="DB37" s="641"/>
      <c r="DC37" s="642"/>
      <c r="DD37" s="626">
        <v>432814</v>
      </c>
      <c r="DE37" s="639"/>
      <c r="DF37" s="639"/>
      <c r="DG37" s="639"/>
      <c r="DH37" s="639"/>
      <c r="DI37" s="639"/>
      <c r="DJ37" s="639"/>
      <c r="DK37" s="640"/>
      <c r="DL37" s="626">
        <v>432814</v>
      </c>
      <c r="DM37" s="639"/>
      <c r="DN37" s="639"/>
      <c r="DO37" s="639"/>
      <c r="DP37" s="639"/>
      <c r="DQ37" s="639"/>
      <c r="DR37" s="639"/>
      <c r="DS37" s="639"/>
      <c r="DT37" s="639"/>
      <c r="DU37" s="639"/>
      <c r="DV37" s="640"/>
      <c r="DW37" s="643">
        <v>8.3000000000000007</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v>68127</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2733</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470749</v>
      </c>
      <c r="CS38" s="621"/>
      <c r="CT38" s="621"/>
      <c r="CU38" s="621"/>
      <c r="CV38" s="621"/>
      <c r="CW38" s="621"/>
      <c r="CX38" s="621"/>
      <c r="CY38" s="622"/>
      <c r="CZ38" s="623">
        <v>5.5</v>
      </c>
      <c r="DA38" s="641"/>
      <c r="DB38" s="641"/>
      <c r="DC38" s="642"/>
      <c r="DD38" s="626">
        <v>395824</v>
      </c>
      <c r="DE38" s="621"/>
      <c r="DF38" s="621"/>
      <c r="DG38" s="621"/>
      <c r="DH38" s="621"/>
      <c r="DI38" s="621"/>
      <c r="DJ38" s="621"/>
      <c r="DK38" s="622"/>
      <c r="DL38" s="626">
        <v>388956</v>
      </c>
      <c r="DM38" s="621"/>
      <c r="DN38" s="621"/>
      <c r="DO38" s="621"/>
      <c r="DP38" s="621"/>
      <c r="DQ38" s="621"/>
      <c r="DR38" s="621"/>
      <c r="DS38" s="621"/>
      <c r="DT38" s="621"/>
      <c r="DU38" s="621"/>
      <c r="DV38" s="622"/>
      <c r="DW38" s="643">
        <v>7.4</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v>29656</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92</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198035</v>
      </c>
      <c r="CS39" s="639"/>
      <c r="CT39" s="639"/>
      <c r="CU39" s="639"/>
      <c r="CV39" s="639"/>
      <c r="CW39" s="639"/>
      <c r="CX39" s="639"/>
      <c r="CY39" s="640"/>
      <c r="CZ39" s="623">
        <v>2.2999999999999998</v>
      </c>
      <c r="DA39" s="641"/>
      <c r="DB39" s="641"/>
      <c r="DC39" s="642"/>
      <c r="DD39" s="626">
        <v>147028</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78931</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114</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104800</v>
      </c>
      <c r="CS40" s="621"/>
      <c r="CT40" s="621"/>
      <c r="CU40" s="621"/>
      <c r="CV40" s="621"/>
      <c r="CW40" s="621"/>
      <c r="CX40" s="621"/>
      <c r="CY40" s="622"/>
      <c r="CZ40" s="623">
        <v>1.2</v>
      </c>
      <c r="DA40" s="641"/>
      <c r="DB40" s="641"/>
      <c r="DC40" s="642"/>
      <c r="DD40" s="626">
        <v>104800</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320</v>
      </c>
      <c r="AR41" s="659"/>
      <c r="AS41" s="659"/>
      <c r="AT41" s="659"/>
      <c r="AU41" s="659"/>
      <c r="AV41" s="659"/>
      <c r="AW41" s="659"/>
      <c r="AX41" s="659"/>
      <c r="AY41" s="660"/>
      <c r="AZ41" s="604">
        <v>401287</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341</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1318064</v>
      </c>
      <c r="CS42" s="621"/>
      <c r="CT42" s="621"/>
      <c r="CU42" s="621"/>
      <c r="CV42" s="621"/>
      <c r="CW42" s="621"/>
      <c r="CX42" s="621"/>
      <c r="CY42" s="622"/>
      <c r="CZ42" s="623">
        <v>15.4</v>
      </c>
      <c r="DA42" s="624"/>
      <c r="DB42" s="624"/>
      <c r="DC42" s="625"/>
      <c r="DD42" s="626">
        <v>187410</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66</v>
      </c>
      <c r="CS43" s="639"/>
      <c r="CT43" s="639"/>
      <c r="CU43" s="639"/>
      <c r="CV43" s="639"/>
      <c r="CW43" s="639"/>
      <c r="CX43" s="639"/>
      <c r="CY43" s="640"/>
      <c r="CZ43" s="623">
        <v>0</v>
      </c>
      <c r="DA43" s="641"/>
      <c r="DB43" s="641"/>
      <c r="DC43" s="642"/>
      <c r="DD43" s="626">
        <v>66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288</v>
      </c>
      <c r="CE44" s="634"/>
      <c r="CF44" s="617" t="s">
        <v>336</v>
      </c>
      <c r="CG44" s="618"/>
      <c r="CH44" s="618"/>
      <c r="CI44" s="618"/>
      <c r="CJ44" s="618"/>
      <c r="CK44" s="618"/>
      <c r="CL44" s="618"/>
      <c r="CM44" s="618"/>
      <c r="CN44" s="618"/>
      <c r="CO44" s="618"/>
      <c r="CP44" s="618"/>
      <c r="CQ44" s="619"/>
      <c r="CR44" s="620">
        <v>1318064</v>
      </c>
      <c r="CS44" s="621"/>
      <c r="CT44" s="621"/>
      <c r="CU44" s="621"/>
      <c r="CV44" s="621"/>
      <c r="CW44" s="621"/>
      <c r="CX44" s="621"/>
      <c r="CY44" s="622"/>
      <c r="CZ44" s="623">
        <v>15.4</v>
      </c>
      <c r="DA44" s="624"/>
      <c r="DB44" s="624"/>
      <c r="DC44" s="625"/>
      <c r="DD44" s="626">
        <v>187410</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369010</v>
      </c>
      <c r="CS45" s="639"/>
      <c r="CT45" s="639"/>
      <c r="CU45" s="639"/>
      <c r="CV45" s="639"/>
      <c r="CW45" s="639"/>
      <c r="CX45" s="639"/>
      <c r="CY45" s="640"/>
      <c r="CZ45" s="623">
        <v>4.3</v>
      </c>
      <c r="DA45" s="641"/>
      <c r="DB45" s="641"/>
      <c r="DC45" s="642"/>
      <c r="DD45" s="626">
        <v>11140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934745</v>
      </c>
      <c r="CS46" s="621"/>
      <c r="CT46" s="621"/>
      <c r="CU46" s="621"/>
      <c r="CV46" s="621"/>
      <c r="CW46" s="621"/>
      <c r="CX46" s="621"/>
      <c r="CY46" s="622"/>
      <c r="CZ46" s="623">
        <v>10.9</v>
      </c>
      <c r="DA46" s="624"/>
      <c r="DB46" s="624"/>
      <c r="DC46" s="625"/>
      <c r="DD46" s="626">
        <v>174761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8537914</v>
      </c>
      <c r="CS49" s="605"/>
      <c r="CT49" s="605"/>
      <c r="CU49" s="605"/>
      <c r="CV49" s="605"/>
      <c r="CW49" s="605"/>
      <c r="CX49" s="605"/>
      <c r="CY49" s="606"/>
      <c r="CZ49" s="607">
        <v>100</v>
      </c>
      <c r="DA49" s="608"/>
      <c r="DB49" s="608"/>
      <c r="DC49" s="609"/>
      <c r="DD49" s="610">
        <v>5908868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0" zoomScaleNormal="50" zoomScaleSheetLayoutView="70" workbookViewId="0">
      <selection activeCell="AP73" sqref="AP73:AT73"/>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364</v>
      </c>
      <c r="C7" s="1080"/>
      <c r="D7" s="1080"/>
      <c r="E7" s="1080"/>
      <c r="F7" s="1080"/>
      <c r="G7" s="1080"/>
      <c r="H7" s="1080"/>
      <c r="I7" s="1080"/>
      <c r="J7" s="1080"/>
      <c r="K7" s="1080"/>
      <c r="L7" s="1080"/>
      <c r="M7" s="1080"/>
      <c r="N7" s="1080"/>
      <c r="O7" s="1080"/>
      <c r="P7" s="1081"/>
      <c r="Q7" s="1133">
        <v>8677</v>
      </c>
      <c r="R7" s="1134"/>
      <c r="S7" s="1134"/>
      <c r="T7" s="1134"/>
      <c r="U7" s="1134"/>
      <c r="V7" s="1134">
        <v>8459</v>
      </c>
      <c r="W7" s="1134"/>
      <c r="X7" s="1134"/>
      <c r="Y7" s="1134"/>
      <c r="Z7" s="1134"/>
      <c r="AA7" s="1134">
        <v>7</v>
      </c>
      <c r="AB7" s="1134"/>
      <c r="AC7" s="1134"/>
      <c r="AD7" s="1134"/>
      <c r="AE7" s="1135"/>
      <c r="AF7" s="1136">
        <v>211</v>
      </c>
      <c r="AG7" s="1137"/>
      <c r="AH7" s="1137"/>
      <c r="AI7" s="1137"/>
      <c r="AJ7" s="1138"/>
      <c r="AK7" s="1120">
        <v>177</v>
      </c>
      <c r="AL7" s="1121"/>
      <c r="AM7" s="1121"/>
      <c r="AN7" s="1121"/>
      <c r="AO7" s="1121"/>
      <c r="AP7" s="1121">
        <v>10905</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546</v>
      </c>
      <c r="BT7" s="1125"/>
      <c r="BU7" s="1125"/>
      <c r="BV7" s="1125"/>
      <c r="BW7" s="1125"/>
      <c r="BX7" s="1125"/>
      <c r="BY7" s="1125"/>
      <c r="BZ7" s="1125"/>
      <c r="CA7" s="1125"/>
      <c r="CB7" s="1125"/>
      <c r="CC7" s="1125"/>
      <c r="CD7" s="1125"/>
      <c r="CE7" s="1125"/>
      <c r="CF7" s="1125"/>
      <c r="CG7" s="1126"/>
      <c r="CH7" s="1117">
        <v>12</v>
      </c>
      <c r="CI7" s="1118"/>
      <c r="CJ7" s="1118"/>
      <c r="CK7" s="1118"/>
      <c r="CL7" s="1119"/>
      <c r="CM7" s="1117">
        <v>105</v>
      </c>
      <c r="CN7" s="1118"/>
      <c r="CO7" s="1118"/>
      <c r="CP7" s="1118"/>
      <c r="CQ7" s="1119"/>
      <c r="CR7" s="1117">
        <v>42</v>
      </c>
      <c r="CS7" s="1118"/>
      <c r="CT7" s="1118"/>
      <c r="CU7" s="1118"/>
      <c r="CV7" s="1119"/>
      <c r="CW7" s="1117" t="s">
        <v>545</v>
      </c>
      <c r="CX7" s="1118"/>
      <c r="CY7" s="1118"/>
      <c r="CZ7" s="1118"/>
      <c r="DA7" s="1119"/>
      <c r="DB7" s="1117" t="s">
        <v>545</v>
      </c>
      <c r="DC7" s="1118"/>
      <c r="DD7" s="1118"/>
      <c r="DE7" s="1118"/>
      <c r="DF7" s="1119"/>
      <c r="DG7" s="1117" t="s">
        <v>545</v>
      </c>
      <c r="DH7" s="1118"/>
      <c r="DI7" s="1118"/>
      <c r="DJ7" s="1118"/>
      <c r="DK7" s="1119"/>
      <c r="DL7" s="1117" t="s">
        <v>545</v>
      </c>
      <c r="DM7" s="1118"/>
      <c r="DN7" s="1118"/>
      <c r="DO7" s="1118"/>
      <c r="DP7" s="1119"/>
      <c r="DQ7" s="1117" t="s">
        <v>545</v>
      </c>
      <c r="DR7" s="1118"/>
      <c r="DS7" s="1118"/>
      <c r="DT7" s="1118"/>
      <c r="DU7" s="1119"/>
      <c r="DV7" s="1144"/>
      <c r="DW7" s="1145"/>
      <c r="DX7" s="1145"/>
      <c r="DY7" s="1145"/>
      <c r="DZ7" s="1146"/>
      <c r="EA7" s="207"/>
    </row>
    <row r="8" spans="1:131" s="208" customFormat="1" ht="26.25" customHeight="1" x14ac:dyDescent="0.15">
      <c r="A8" s="214">
        <v>2</v>
      </c>
      <c r="B8" s="1066" t="s">
        <v>365</v>
      </c>
      <c r="C8" s="1067"/>
      <c r="D8" s="1067"/>
      <c r="E8" s="1067"/>
      <c r="F8" s="1067"/>
      <c r="G8" s="1067"/>
      <c r="H8" s="1067"/>
      <c r="I8" s="1067"/>
      <c r="J8" s="1067"/>
      <c r="K8" s="1067"/>
      <c r="L8" s="1067"/>
      <c r="M8" s="1067"/>
      <c r="N8" s="1067"/>
      <c r="O8" s="1067"/>
      <c r="P8" s="1068"/>
      <c r="Q8" s="1072">
        <v>65</v>
      </c>
      <c r="R8" s="1073"/>
      <c r="S8" s="1073"/>
      <c r="T8" s="1073"/>
      <c r="U8" s="1073"/>
      <c r="V8" s="1073">
        <v>59</v>
      </c>
      <c r="W8" s="1073"/>
      <c r="X8" s="1073"/>
      <c r="Y8" s="1073"/>
      <c r="Z8" s="1073"/>
      <c r="AA8" s="1073">
        <v>6</v>
      </c>
      <c r="AB8" s="1073"/>
      <c r="AC8" s="1073"/>
      <c r="AD8" s="1073"/>
      <c r="AE8" s="1074"/>
      <c r="AF8" s="1048">
        <v>6</v>
      </c>
      <c r="AG8" s="1049"/>
      <c r="AH8" s="1049"/>
      <c r="AI8" s="1049"/>
      <c r="AJ8" s="1050"/>
      <c r="AK8" s="1115">
        <v>11</v>
      </c>
      <c r="AL8" s="1116"/>
      <c r="AM8" s="1116"/>
      <c r="AN8" s="1116"/>
      <c r="AO8" s="1116"/>
      <c r="AP8" s="1116" t="s">
        <v>545</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547</v>
      </c>
      <c r="BT8" s="1044"/>
      <c r="BU8" s="1044"/>
      <c r="BV8" s="1044"/>
      <c r="BW8" s="1044"/>
      <c r="BX8" s="1044"/>
      <c r="BY8" s="1044"/>
      <c r="BZ8" s="1044"/>
      <c r="CA8" s="1044"/>
      <c r="CB8" s="1044"/>
      <c r="CC8" s="1044"/>
      <c r="CD8" s="1044"/>
      <c r="CE8" s="1044"/>
      <c r="CF8" s="1044"/>
      <c r="CG8" s="1045"/>
      <c r="CH8" s="1018">
        <v>1</v>
      </c>
      <c r="CI8" s="1019"/>
      <c r="CJ8" s="1019"/>
      <c r="CK8" s="1019"/>
      <c r="CL8" s="1020"/>
      <c r="CM8" s="1018">
        <v>19</v>
      </c>
      <c r="CN8" s="1019"/>
      <c r="CO8" s="1019"/>
      <c r="CP8" s="1019"/>
      <c r="CQ8" s="1020"/>
      <c r="CR8" s="1018">
        <v>10</v>
      </c>
      <c r="CS8" s="1019"/>
      <c r="CT8" s="1019"/>
      <c r="CU8" s="1019"/>
      <c r="CV8" s="1020"/>
      <c r="CW8" s="1018" t="s">
        <v>545</v>
      </c>
      <c r="CX8" s="1019"/>
      <c r="CY8" s="1019"/>
      <c r="CZ8" s="1019"/>
      <c r="DA8" s="1020"/>
      <c r="DB8" s="1018" t="s">
        <v>545</v>
      </c>
      <c r="DC8" s="1019"/>
      <c r="DD8" s="1019"/>
      <c r="DE8" s="1019"/>
      <c r="DF8" s="1020"/>
      <c r="DG8" s="1018" t="s">
        <v>545</v>
      </c>
      <c r="DH8" s="1019"/>
      <c r="DI8" s="1019"/>
      <c r="DJ8" s="1019"/>
      <c r="DK8" s="1020"/>
      <c r="DL8" s="1018" t="s">
        <v>545</v>
      </c>
      <c r="DM8" s="1019"/>
      <c r="DN8" s="1019"/>
      <c r="DO8" s="1019"/>
      <c r="DP8" s="1020"/>
      <c r="DQ8" s="1018" t="s">
        <v>545</v>
      </c>
      <c r="DR8" s="1019"/>
      <c r="DS8" s="1019"/>
      <c r="DT8" s="1019"/>
      <c r="DU8" s="1020"/>
      <c r="DV8" s="1021"/>
      <c r="DW8" s="1022"/>
      <c r="DX8" s="1022"/>
      <c r="DY8" s="1022"/>
      <c r="DZ8" s="1023"/>
      <c r="EA8" s="207"/>
    </row>
    <row r="9" spans="1:131" s="208" customFormat="1" ht="26.25" customHeight="1" x14ac:dyDescent="0.15">
      <c r="A9" s="214">
        <v>3</v>
      </c>
      <c r="B9" s="1066" t="s">
        <v>366</v>
      </c>
      <c r="C9" s="1067"/>
      <c r="D9" s="1067"/>
      <c r="E9" s="1067"/>
      <c r="F9" s="1067"/>
      <c r="G9" s="1067"/>
      <c r="H9" s="1067"/>
      <c r="I9" s="1067"/>
      <c r="J9" s="1067"/>
      <c r="K9" s="1067"/>
      <c r="L9" s="1067"/>
      <c r="M9" s="1067"/>
      <c r="N9" s="1067"/>
      <c r="O9" s="1067"/>
      <c r="P9" s="1068"/>
      <c r="Q9" s="1072">
        <v>20</v>
      </c>
      <c r="R9" s="1073"/>
      <c r="S9" s="1073"/>
      <c r="T9" s="1073"/>
      <c r="U9" s="1073"/>
      <c r="V9" s="1073">
        <v>14</v>
      </c>
      <c r="W9" s="1073"/>
      <c r="X9" s="1073"/>
      <c r="Y9" s="1073"/>
      <c r="Z9" s="1073"/>
      <c r="AA9" s="1073">
        <v>6</v>
      </c>
      <c r="AB9" s="1073"/>
      <c r="AC9" s="1073"/>
      <c r="AD9" s="1073"/>
      <c r="AE9" s="1074"/>
      <c r="AF9" s="1048">
        <v>6</v>
      </c>
      <c r="AG9" s="1049"/>
      <c r="AH9" s="1049"/>
      <c r="AI9" s="1049"/>
      <c r="AJ9" s="1050"/>
      <c r="AK9" s="1115" t="s">
        <v>545</v>
      </c>
      <c r="AL9" s="1116"/>
      <c r="AM9" s="1116"/>
      <c r="AN9" s="1116"/>
      <c r="AO9" s="1116"/>
      <c r="AP9" s="1116" t="s">
        <v>545</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548</v>
      </c>
      <c r="BT9" s="1044"/>
      <c r="BU9" s="1044"/>
      <c r="BV9" s="1044"/>
      <c r="BW9" s="1044"/>
      <c r="BX9" s="1044"/>
      <c r="BY9" s="1044"/>
      <c r="BZ9" s="1044"/>
      <c r="CA9" s="1044"/>
      <c r="CB9" s="1044"/>
      <c r="CC9" s="1044"/>
      <c r="CD9" s="1044"/>
      <c r="CE9" s="1044"/>
      <c r="CF9" s="1044"/>
      <c r="CG9" s="1045"/>
      <c r="CH9" s="1018">
        <v>0</v>
      </c>
      <c r="CI9" s="1019"/>
      <c r="CJ9" s="1019"/>
      <c r="CK9" s="1019"/>
      <c r="CL9" s="1020"/>
      <c r="CM9" s="1018">
        <v>38</v>
      </c>
      <c r="CN9" s="1019"/>
      <c r="CO9" s="1019"/>
      <c r="CP9" s="1019"/>
      <c r="CQ9" s="1020"/>
      <c r="CR9" s="1018">
        <v>2</v>
      </c>
      <c r="CS9" s="1019"/>
      <c r="CT9" s="1019"/>
      <c r="CU9" s="1019"/>
      <c r="CV9" s="1020"/>
      <c r="CW9" s="1018" t="s">
        <v>545</v>
      </c>
      <c r="CX9" s="1019"/>
      <c r="CY9" s="1019"/>
      <c r="CZ9" s="1019"/>
      <c r="DA9" s="1020"/>
      <c r="DB9" s="1018" t="s">
        <v>545</v>
      </c>
      <c r="DC9" s="1019"/>
      <c r="DD9" s="1019"/>
      <c r="DE9" s="1019"/>
      <c r="DF9" s="1020"/>
      <c r="DG9" s="1018" t="s">
        <v>545</v>
      </c>
      <c r="DH9" s="1019"/>
      <c r="DI9" s="1019"/>
      <c r="DJ9" s="1019"/>
      <c r="DK9" s="1020"/>
      <c r="DL9" s="1018" t="s">
        <v>545</v>
      </c>
      <c r="DM9" s="1019"/>
      <c r="DN9" s="1019"/>
      <c r="DO9" s="1019"/>
      <c r="DP9" s="1020"/>
      <c r="DQ9" s="1018" t="s">
        <v>545</v>
      </c>
      <c r="DR9" s="1019"/>
      <c r="DS9" s="1019"/>
      <c r="DT9" s="1019"/>
      <c r="DU9" s="1020"/>
      <c r="DV9" s="1021"/>
      <c r="DW9" s="1022"/>
      <c r="DX9" s="1022"/>
      <c r="DY9" s="1022"/>
      <c r="DZ9" s="1023"/>
      <c r="EA9" s="207"/>
    </row>
    <row r="10" spans="1:131" s="208" customFormat="1" ht="26.25" customHeight="1" x14ac:dyDescent="0.15">
      <c r="A10" s="214">
        <v>4</v>
      </c>
      <c r="B10" s="1066" t="s">
        <v>367</v>
      </c>
      <c r="C10" s="1067"/>
      <c r="D10" s="1067"/>
      <c r="E10" s="1067"/>
      <c r="F10" s="1067"/>
      <c r="G10" s="1067"/>
      <c r="H10" s="1067"/>
      <c r="I10" s="1067"/>
      <c r="J10" s="1067"/>
      <c r="K10" s="1067"/>
      <c r="L10" s="1067"/>
      <c r="M10" s="1067"/>
      <c r="N10" s="1067"/>
      <c r="O10" s="1067"/>
      <c r="P10" s="1068"/>
      <c r="Q10" s="1072">
        <v>44</v>
      </c>
      <c r="R10" s="1073"/>
      <c r="S10" s="1073"/>
      <c r="T10" s="1073"/>
      <c r="U10" s="1073"/>
      <c r="V10" s="1073">
        <v>44</v>
      </c>
      <c r="W10" s="1073"/>
      <c r="X10" s="1073"/>
      <c r="Y10" s="1073"/>
      <c r="Z10" s="1073"/>
      <c r="AA10" s="1073" t="s">
        <v>545</v>
      </c>
      <c r="AB10" s="1073"/>
      <c r="AC10" s="1073"/>
      <c r="AD10" s="1073"/>
      <c r="AE10" s="1074"/>
      <c r="AF10" s="1048" t="s">
        <v>112</v>
      </c>
      <c r="AG10" s="1049"/>
      <c r="AH10" s="1049"/>
      <c r="AI10" s="1049"/>
      <c r="AJ10" s="1050"/>
      <c r="AK10" s="1115">
        <v>38</v>
      </c>
      <c r="AL10" s="1116"/>
      <c r="AM10" s="1116"/>
      <c r="AN10" s="1116"/>
      <c r="AO10" s="1116"/>
      <c r="AP10" s="1116" t="s">
        <v>545</v>
      </c>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t="s">
        <v>368</v>
      </c>
      <c r="C11" s="1067"/>
      <c r="D11" s="1067"/>
      <c r="E11" s="1067"/>
      <c r="F11" s="1067"/>
      <c r="G11" s="1067"/>
      <c r="H11" s="1067"/>
      <c r="I11" s="1067"/>
      <c r="J11" s="1067"/>
      <c r="K11" s="1067"/>
      <c r="L11" s="1067"/>
      <c r="M11" s="1067"/>
      <c r="N11" s="1067"/>
      <c r="O11" s="1067"/>
      <c r="P11" s="1068"/>
      <c r="Q11" s="1072">
        <v>3</v>
      </c>
      <c r="R11" s="1073"/>
      <c r="S11" s="1073"/>
      <c r="T11" s="1073"/>
      <c r="U11" s="1073"/>
      <c r="V11" s="1073">
        <v>3</v>
      </c>
      <c r="W11" s="1073"/>
      <c r="X11" s="1073"/>
      <c r="Y11" s="1073"/>
      <c r="Z11" s="1073"/>
      <c r="AA11" s="1073" t="s">
        <v>545</v>
      </c>
      <c r="AB11" s="1073"/>
      <c r="AC11" s="1073"/>
      <c r="AD11" s="1073"/>
      <c r="AE11" s="1074"/>
      <c r="AF11" s="1048" t="s">
        <v>112</v>
      </c>
      <c r="AG11" s="1049"/>
      <c r="AH11" s="1049"/>
      <c r="AI11" s="1049"/>
      <c r="AJ11" s="1050"/>
      <c r="AK11" s="1115">
        <v>3</v>
      </c>
      <c r="AL11" s="1116"/>
      <c r="AM11" s="1116"/>
      <c r="AN11" s="1116"/>
      <c r="AO11" s="1116"/>
      <c r="AP11" s="1116" t="s">
        <v>545</v>
      </c>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f>Q7+Q8+Q9+Q10+Q11</f>
        <v>8809</v>
      </c>
      <c r="R23" s="1098"/>
      <c r="S23" s="1098"/>
      <c r="T23" s="1098"/>
      <c r="U23" s="1098"/>
      <c r="V23" s="1098">
        <f>V7+V8+V9+V10+V11</f>
        <v>8579</v>
      </c>
      <c r="W23" s="1098"/>
      <c r="X23" s="1098"/>
      <c r="Y23" s="1098"/>
      <c r="Z23" s="1098"/>
      <c r="AA23" s="1098">
        <f>AA7+AA8+AA9</f>
        <v>19</v>
      </c>
      <c r="AB23" s="1098"/>
      <c r="AC23" s="1098"/>
      <c r="AD23" s="1098"/>
      <c r="AE23" s="1099"/>
      <c r="AF23" s="1100">
        <v>223</v>
      </c>
      <c r="AG23" s="1098"/>
      <c r="AH23" s="1098"/>
      <c r="AI23" s="1098"/>
      <c r="AJ23" s="1101"/>
      <c r="AK23" s="1102"/>
      <c r="AL23" s="1103"/>
      <c r="AM23" s="1103"/>
      <c r="AN23" s="1103"/>
      <c r="AO23" s="1103"/>
      <c r="AP23" s="1098">
        <f>AP7</f>
        <v>10905</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347</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1584</v>
      </c>
      <c r="R28" s="1083"/>
      <c r="S28" s="1083"/>
      <c r="T28" s="1083"/>
      <c r="U28" s="1083"/>
      <c r="V28" s="1083">
        <v>1561</v>
      </c>
      <c r="W28" s="1083"/>
      <c r="X28" s="1083"/>
      <c r="Y28" s="1083"/>
      <c r="Z28" s="1083"/>
      <c r="AA28" s="1083">
        <v>23</v>
      </c>
      <c r="AB28" s="1083"/>
      <c r="AC28" s="1083"/>
      <c r="AD28" s="1083"/>
      <c r="AE28" s="1084"/>
      <c r="AF28" s="1085">
        <v>23</v>
      </c>
      <c r="AG28" s="1083"/>
      <c r="AH28" s="1083"/>
      <c r="AI28" s="1083"/>
      <c r="AJ28" s="1086"/>
      <c r="AK28" s="1087">
        <v>117</v>
      </c>
      <c r="AL28" s="1075"/>
      <c r="AM28" s="1075"/>
      <c r="AN28" s="1075"/>
      <c r="AO28" s="1075"/>
      <c r="AP28" s="1075" t="s">
        <v>545</v>
      </c>
      <c r="AQ28" s="1075"/>
      <c r="AR28" s="1075"/>
      <c r="AS28" s="1075"/>
      <c r="AT28" s="1075"/>
      <c r="AU28" s="1075" t="s">
        <v>545</v>
      </c>
      <c r="AV28" s="1075"/>
      <c r="AW28" s="1075"/>
      <c r="AX28" s="1075"/>
      <c r="AY28" s="1075"/>
      <c r="AZ28" s="1076" t="s">
        <v>545</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1335</v>
      </c>
      <c r="R29" s="1073"/>
      <c r="S29" s="1073"/>
      <c r="T29" s="1073"/>
      <c r="U29" s="1073"/>
      <c r="V29" s="1073">
        <v>1325</v>
      </c>
      <c r="W29" s="1073"/>
      <c r="X29" s="1073"/>
      <c r="Y29" s="1073"/>
      <c r="Z29" s="1073"/>
      <c r="AA29" s="1073">
        <v>10</v>
      </c>
      <c r="AB29" s="1073"/>
      <c r="AC29" s="1073"/>
      <c r="AD29" s="1073"/>
      <c r="AE29" s="1074"/>
      <c r="AF29" s="1048">
        <v>10</v>
      </c>
      <c r="AG29" s="1049"/>
      <c r="AH29" s="1049"/>
      <c r="AI29" s="1049"/>
      <c r="AJ29" s="1050"/>
      <c r="AK29" s="1009">
        <v>203</v>
      </c>
      <c r="AL29" s="1000"/>
      <c r="AM29" s="1000"/>
      <c r="AN29" s="1000"/>
      <c r="AO29" s="1000"/>
      <c r="AP29" s="1000" t="s">
        <v>545</v>
      </c>
      <c r="AQ29" s="1000"/>
      <c r="AR29" s="1000"/>
      <c r="AS29" s="1000"/>
      <c r="AT29" s="1000"/>
      <c r="AU29" s="1000" t="s">
        <v>545</v>
      </c>
      <c r="AV29" s="1000"/>
      <c r="AW29" s="1000"/>
      <c r="AX29" s="1000"/>
      <c r="AY29" s="1000"/>
      <c r="AZ29" s="1071" t="s">
        <v>545</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167</v>
      </c>
      <c r="R30" s="1073"/>
      <c r="S30" s="1073"/>
      <c r="T30" s="1073"/>
      <c r="U30" s="1073"/>
      <c r="V30" s="1073">
        <v>165</v>
      </c>
      <c r="W30" s="1073"/>
      <c r="X30" s="1073"/>
      <c r="Y30" s="1073"/>
      <c r="Z30" s="1073"/>
      <c r="AA30" s="1073">
        <v>2</v>
      </c>
      <c r="AB30" s="1073"/>
      <c r="AC30" s="1073"/>
      <c r="AD30" s="1073"/>
      <c r="AE30" s="1074"/>
      <c r="AF30" s="1048">
        <v>2</v>
      </c>
      <c r="AG30" s="1049"/>
      <c r="AH30" s="1049"/>
      <c r="AI30" s="1049"/>
      <c r="AJ30" s="1050"/>
      <c r="AK30" s="1009">
        <v>48</v>
      </c>
      <c r="AL30" s="1000"/>
      <c r="AM30" s="1000"/>
      <c r="AN30" s="1000"/>
      <c r="AO30" s="1000"/>
      <c r="AP30" s="1000" t="s">
        <v>545</v>
      </c>
      <c r="AQ30" s="1000"/>
      <c r="AR30" s="1000"/>
      <c r="AS30" s="1000"/>
      <c r="AT30" s="1000"/>
      <c r="AU30" s="1000" t="s">
        <v>545</v>
      </c>
      <c r="AV30" s="1000"/>
      <c r="AW30" s="1000"/>
      <c r="AX30" s="1000"/>
      <c r="AY30" s="1000"/>
      <c r="AZ30" s="1071" t="s">
        <v>545</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415</v>
      </c>
      <c r="R31" s="1073"/>
      <c r="S31" s="1073"/>
      <c r="T31" s="1073"/>
      <c r="U31" s="1073"/>
      <c r="V31" s="1073">
        <v>382</v>
      </c>
      <c r="W31" s="1073"/>
      <c r="X31" s="1073"/>
      <c r="Y31" s="1073"/>
      <c r="Z31" s="1073"/>
      <c r="AA31" s="1073">
        <v>33</v>
      </c>
      <c r="AB31" s="1073"/>
      <c r="AC31" s="1073"/>
      <c r="AD31" s="1073"/>
      <c r="AE31" s="1074"/>
      <c r="AF31" s="1048">
        <v>248</v>
      </c>
      <c r="AG31" s="1049"/>
      <c r="AH31" s="1049"/>
      <c r="AI31" s="1049"/>
      <c r="AJ31" s="1050"/>
      <c r="AK31" s="1009">
        <v>68</v>
      </c>
      <c r="AL31" s="1000"/>
      <c r="AM31" s="1000"/>
      <c r="AN31" s="1000"/>
      <c r="AO31" s="1000"/>
      <c r="AP31" s="1000">
        <v>2157</v>
      </c>
      <c r="AQ31" s="1000"/>
      <c r="AR31" s="1000"/>
      <c r="AS31" s="1000"/>
      <c r="AT31" s="1000"/>
      <c r="AU31" s="1000">
        <v>779</v>
      </c>
      <c r="AV31" s="1000"/>
      <c r="AW31" s="1000"/>
      <c r="AX31" s="1000"/>
      <c r="AY31" s="1000"/>
      <c r="AZ31" s="1071" t="s">
        <v>545</v>
      </c>
      <c r="BA31" s="1071"/>
      <c r="BB31" s="1071"/>
      <c r="BC31" s="1071"/>
      <c r="BD31" s="1071"/>
      <c r="BE31" s="1061" t="s">
        <v>386</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387</v>
      </c>
      <c r="C32" s="1067"/>
      <c r="D32" s="1067"/>
      <c r="E32" s="1067"/>
      <c r="F32" s="1067"/>
      <c r="G32" s="1067"/>
      <c r="H32" s="1067"/>
      <c r="I32" s="1067"/>
      <c r="J32" s="1067"/>
      <c r="K32" s="1067"/>
      <c r="L32" s="1067"/>
      <c r="M32" s="1067"/>
      <c r="N32" s="1067"/>
      <c r="O32" s="1067"/>
      <c r="P32" s="1068"/>
      <c r="Q32" s="1072">
        <f>71+509+153</f>
        <v>733</v>
      </c>
      <c r="R32" s="1073"/>
      <c r="S32" s="1073"/>
      <c r="T32" s="1073"/>
      <c r="U32" s="1073"/>
      <c r="V32" s="1073">
        <f>67+458+130</f>
        <v>655</v>
      </c>
      <c r="W32" s="1073"/>
      <c r="X32" s="1073"/>
      <c r="Y32" s="1073"/>
      <c r="Z32" s="1073"/>
      <c r="AA32" s="1073">
        <v>76</v>
      </c>
      <c r="AB32" s="1073"/>
      <c r="AC32" s="1073"/>
      <c r="AD32" s="1073"/>
      <c r="AE32" s="1074"/>
      <c r="AF32" s="1048">
        <v>343</v>
      </c>
      <c r="AG32" s="1049"/>
      <c r="AH32" s="1049"/>
      <c r="AI32" s="1049"/>
      <c r="AJ32" s="1050"/>
      <c r="AK32" s="1009">
        <f>263+123+15</f>
        <v>401</v>
      </c>
      <c r="AL32" s="1000"/>
      <c r="AM32" s="1000"/>
      <c r="AN32" s="1000"/>
      <c r="AO32" s="1000"/>
      <c r="AP32" s="1000">
        <v>5323</v>
      </c>
      <c r="AQ32" s="1000"/>
      <c r="AR32" s="1000"/>
      <c r="AS32" s="1000"/>
      <c r="AT32" s="1000"/>
      <c r="AU32" s="1000">
        <v>3801</v>
      </c>
      <c r="AV32" s="1000"/>
      <c r="AW32" s="1000"/>
      <c r="AX32" s="1000"/>
      <c r="AY32" s="1000"/>
      <c r="AZ32" s="1071" t="s">
        <v>545</v>
      </c>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388</v>
      </c>
      <c r="C33" s="1067"/>
      <c r="D33" s="1067"/>
      <c r="E33" s="1067"/>
      <c r="F33" s="1067"/>
      <c r="G33" s="1067"/>
      <c r="H33" s="1067"/>
      <c r="I33" s="1067"/>
      <c r="J33" s="1067"/>
      <c r="K33" s="1067"/>
      <c r="L33" s="1067"/>
      <c r="M33" s="1067"/>
      <c r="N33" s="1067"/>
      <c r="O33" s="1067"/>
      <c r="P33" s="1068"/>
      <c r="Q33" s="1072">
        <v>3126</v>
      </c>
      <c r="R33" s="1073"/>
      <c r="S33" s="1073"/>
      <c r="T33" s="1073"/>
      <c r="U33" s="1073"/>
      <c r="V33" s="1073">
        <v>3204</v>
      </c>
      <c r="W33" s="1073"/>
      <c r="X33" s="1073"/>
      <c r="Y33" s="1073"/>
      <c r="Z33" s="1073"/>
      <c r="AA33" s="1073">
        <v>-78</v>
      </c>
      <c r="AB33" s="1073"/>
      <c r="AC33" s="1073"/>
      <c r="AD33" s="1073"/>
      <c r="AE33" s="1074"/>
      <c r="AF33" s="1048">
        <v>115</v>
      </c>
      <c r="AG33" s="1049"/>
      <c r="AH33" s="1049"/>
      <c r="AI33" s="1049"/>
      <c r="AJ33" s="1050"/>
      <c r="AK33" s="1009">
        <f>403+100</f>
        <v>503</v>
      </c>
      <c r="AL33" s="1000"/>
      <c r="AM33" s="1000"/>
      <c r="AN33" s="1000"/>
      <c r="AO33" s="1000"/>
      <c r="AP33" s="1000">
        <v>2333</v>
      </c>
      <c r="AQ33" s="1000"/>
      <c r="AR33" s="1000"/>
      <c r="AS33" s="1000"/>
      <c r="AT33" s="1000"/>
      <c r="AU33" s="1000">
        <v>1433</v>
      </c>
      <c r="AV33" s="1000"/>
      <c r="AW33" s="1000"/>
      <c r="AX33" s="1000"/>
      <c r="AY33" s="1000"/>
      <c r="AZ33" s="1071" t="s">
        <v>545</v>
      </c>
      <c r="BA33" s="1071"/>
      <c r="BB33" s="1071"/>
      <c r="BC33" s="1071"/>
      <c r="BD33" s="1071"/>
      <c r="BE33" s="1061" t="s">
        <v>386</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389</v>
      </c>
      <c r="C34" s="1067"/>
      <c r="D34" s="1067"/>
      <c r="E34" s="1067"/>
      <c r="F34" s="1067"/>
      <c r="G34" s="1067"/>
      <c r="H34" s="1067"/>
      <c r="I34" s="1067"/>
      <c r="J34" s="1067"/>
      <c r="K34" s="1067"/>
      <c r="L34" s="1067"/>
      <c r="M34" s="1067"/>
      <c r="N34" s="1067"/>
      <c r="O34" s="1067"/>
      <c r="P34" s="1068"/>
      <c r="Q34" s="1072">
        <v>121</v>
      </c>
      <c r="R34" s="1073"/>
      <c r="S34" s="1073"/>
      <c r="T34" s="1073"/>
      <c r="U34" s="1073"/>
      <c r="V34" s="1073">
        <v>100</v>
      </c>
      <c r="W34" s="1073"/>
      <c r="X34" s="1073"/>
      <c r="Y34" s="1073"/>
      <c r="Z34" s="1073"/>
      <c r="AA34" s="1073">
        <v>20</v>
      </c>
      <c r="AB34" s="1073"/>
      <c r="AC34" s="1073"/>
      <c r="AD34" s="1073"/>
      <c r="AE34" s="1074"/>
      <c r="AF34" s="1048">
        <v>20</v>
      </c>
      <c r="AG34" s="1049"/>
      <c r="AH34" s="1049"/>
      <c r="AI34" s="1049"/>
      <c r="AJ34" s="1050"/>
      <c r="AK34" s="1009" t="s">
        <v>549</v>
      </c>
      <c r="AL34" s="1000"/>
      <c r="AM34" s="1000"/>
      <c r="AN34" s="1000"/>
      <c r="AO34" s="1000"/>
      <c r="AP34" s="1000" t="s">
        <v>545</v>
      </c>
      <c r="AQ34" s="1000"/>
      <c r="AR34" s="1000"/>
      <c r="AS34" s="1000"/>
      <c r="AT34" s="1000"/>
      <c r="AU34" s="1000" t="s">
        <v>545</v>
      </c>
      <c r="AV34" s="1000"/>
      <c r="AW34" s="1000"/>
      <c r="AX34" s="1000"/>
      <c r="AY34" s="1000"/>
      <c r="AZ34" s="1071" t="s">
        <v>545</v>
      </c>
      <c r="BA34" s="1071"/>
      <c r="BB34" s="1071"/>
      <c r="BC34" s="1071"/>
      <c r="BD34" s="1071"/>
      <c r="BE34" s="1061" t="s">
        <v>390</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391</v>
      </c>
      <c r="C35" s="1067"/>
      <c r="D35" s="1067"/>
      <c r="E35" s="1067"/>
      <c r="F35" s="1067"/>
      <c r="G35" s="1067"/>
      <c r="H35" s="1067"/>
      <c r="I35" s="1067"/>
      <c r="J35" s="1067"/>
      <c r="K35" s="1067"/>
      <c r="L35" s="1067"/>
      <c r="M35" s="1067"/>
      <c r="N35" s="1067"/>
      <c r="O35" s="1067"/>
      <c r="P35" s="1068"/>
      <c r="Q35" s="1072">
        <v>19</v>
      </c>
      <c r="R35" s="1073"/>
      <c r="S35" s="1073"/>
      <c r="T35" s="1073"/>
      <c r="U35" s="1073"/>
      <c r="V35" s="1073">
        <v>6</v>
      </c>
      <c r="W35" s="1073"/>
      <c r="X35" s="1073"/>
      <c r="Y35" s="1073"/>
      <c r="Z35" s="1073"/>
      <c r="AA35" s="1073">
        <v>13</v>
      </c>
      <c r="AB35" s="1073"/>
      <c r="AC35" s="1073"/>
      <c r="AD35" s="1073"/>
      <c r="AE35" s="1074"/>
      <c r="AF35" s="1048">
        <v>81</v>
      </c>
      <c r="AG35" s="1049"/>
      <c r="AH35" s="1049"/>
      <c r="AI35" s="1049"/>
      <c r="AJ35" s="1050"/>
      <c r="AK35" s="1009" t="s">
        <v>545</v>
      </c>
      <c r="AL35" s="1000"/>
      <c r="AM35" s="1000"/>
      <c r="AN35" s="1000"/>
      <c r="AO35" s="1000"/>
      <c r="AP35" s="1000" t="s">
        <v>545</v>
      </c>
      <c r="AQ35" s="1000"/>
      <c r="AR35" s="1000"/>
      <c r="AS35" s="1000"/>
      <c r="AT35" s="1000"/>
      <c r="AU35" s="1000" t="s">
        <v>545</v>
      </c>
      <c r="AV35" s="1000"/>
      <c r="AW35" s="1000"/>
      <c r="AX35" s="1000"/>
      <c r="AY35" s="1000"/>
      <c r="AZ35" s="1071" t="s">
        <v>545</v>
      </c>
      <c r="BA35" s="1071"/>
      <c r="BB35" s="1071"/>
      <c r="BC35" s="1071"/>
      <c r="BD35" s="1071"/>
      <c r="BE35" s="1061" t="s">
        <v>390</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392</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393</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842</v>
      </c>
      <c r="AG63" s="988"/>
      <c r="AH63" s="988"/>
      <c r="AI63" s="988"/>
      <c r="AJ63" s="1059"/>
      <c r="AK63" s="1060"/>
      <c r="AL63" s="992"/>
      <c r="AM63" s="992"/>
      <c r="AN63" s="992"/>
      <c r="AO63" s="992"/>
      <c r="AP63" s="988">
        <f>AP31+AP32+AP33</f>
        <v>9813</v>
      </c>
      <c r="AQ63" s="988"/>
      <c r="AR63" s="988"/>
      <c r="AS63" s="988"/>
      <c r="AT63" s="988"/>
      <c r="AU63" s="988">
        <f>AU31+AU32+AU33</f>
        <v>6013</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395</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396</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537</v>
      </c>
      <c r="C68" s="1015"/>
      <c r="D68" s="1015"/>
      <c r="E68" s="1015"/>
      <c r="F68" s="1015"/>
      <c r="G68" s="1015"/>
      <c r="H68" s="1015"/>
      <c r="I68" s="1015"/>
      <c r="J68" s="1015"/>
      <c r="K68" s="1015"/>
      <c r="L68" s="1015"/>
      <c r="M68" s="1015"/>
      <c r="N68" s="1015"/>
      <c r="O68" s="1015"/>
      <c r="P68" s="1016"/>
      <c r="Q68" s="1017">
        <v>275</v>
      </c>
      <c r="R68" s="1011"/>
      <c r="S68" s="1011"/>
      <c r="T68" s="1011"/>
      <c r="U68" s="1011"/>
      <c r="V68" s="1011">
        <v>265</v>
      </c>
      <c r="W68" s="1011"/>
      <c r="X68" s="1011"/>
      <c r="Y68" s="1011"/>
      <c r="Z68" s="1011"/>
      <c r="AA68" s="1011">
        <v>10</v>
      </c>
      <c r="AB68" s="1011"/>
      <c r="AC68" s="1011"/>
      <c r="AD68" s="1011"/>
      <c r="AE68" s="1011"/>
      <c r="AF68" s="1011">
        <v>10</v>
      </c>
      <c r="AG68" s="1011"/>
      <c r="AH68" s="1011"/>
      <c r="AI68" s="1011"/>
      <c r="AJ68" s="1011"/>
      <c r="AK68" s="1011" t="s">
        <v>550</v>
      </c>
      <c r="AL68" s="1011"/>
      <c r="AM68" s="1011"/>
      <c r="AN68" s="1011"/>
      <c r="AO68" s="1011"/>
      <c r="AP68" s="1011">
        <v>419</v>
      </c>
      <c r="AQ68" s="1011"/>
      <c r="AR68" s="1011"/>
      <c r="AS68" s="1011"/>
      <c r="AT68" s="1011"/>
      <c r="AU68" s="1011">
        <v>66</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538</v>
      </c>
      <c r="C69" s="1004"/>
      <c r="D69" s="1004"/>
      <c r="E69" s="1004"/>
      <c r="F69" s="1004"/>
      <c r="G69" s="1004"/>
      <c r="H69" s="1004"/>
      <c r="I69" s="1004"/>
      <c r="J69" s="1004"/>
      <c r="K69" s="1004"/>
      <c r="L69" s="1004"/>
      <c r="M69" s="1004"/>
      <c r="N69" s="1004"/>
      <c r="O69" s="1004"/>
      <c r="P69" s="1005"/>
      <c r="Q69" s="1006">
        <v>781</v>
      </c>
      <c r="R69" s="1000"/>
      <c r="S69" s="1000"/>
      <c r="T69" s="1000"/>
      <c r="U69" s="1000"/>
      <c r="V69" s="1000">
        <v>763</v>
      </c>
      <c r="W69" s="1000"/>
      <c r="X69" s="1000"/>
      <c r="Y69" s="1000"/>
      <c r="Z69" s="1000"/>
      <c r="AA69" s="1000">
        <v>18</v>
      </c>
      <c r="AB69" s="1000"/>
      <c r="AC69" s="1000"/>
      <c r="AD69" s="1000"/>
      <c r="AE69" s="1000"/>
      <c r="AF69" s="1000">
        <v>18</v>
      </c>
      <c r="AG69" s="1000"/>
      <c r="AH69" s="1000"/>
      <c r="AI69" s="1000"/>
      <c r="AJ69" s="1000"/>
      <c r="AK69" s="1000" t="s">
        <v>550</v>
      </c>
      <c r="AL69" s="1000"/>
      <c r="AM69" s="1000"/>
      <c r="AN69" s="1000"/>
      <c r="AO69" s="1000"/>
      <c r="AP69" s="1000">
        <v>268</v>
      </c>
      <c r="AQ69" s="1000"/>
      <c r="AR69" s="1000"/>
      <c r="AS69" s="1000"/>
      <c r="AT69" s="1000"/>
      <c r="AU69" s="1000">
        <v>128</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539</v>
      </c>
      <c r="C70" s="1004"/>
      <c r="D70" s="1004"/>
      <c r="E70" s="1004"/>
      <c r="F70" s="1004"/>
      <c r="G70" s="1004"/>
      <c r="H70" s="1004"/>
      <c r="I70" s="1004"/>
      <c r="J70" s="1004"/>
      <c r="K70" s="1004"/>
      <c r="L70" s="1004"/>
      <c r="M70" s="1004"/>
      <c r="N70" s="1004"/>
      <c r="O70" s="1004"/>
      <c r="P70" s="1005"/>
      <c r="Q70" s="1006">
        <v>241</v>
      </c>
      <c r="R70" s="1000"/>
      <c r="S70" s="1000"/>
      <c r="T70" s="1000"/>
      <c r="U70" s="1000"/>
      <c r="V70" s="1000">
        <v>238</v>
      </c>
      <c r="W70" s="1000"/>
      <c r="X70" s="1000"/>
      <c r="Y70" s="1000"/>
      <c r="Z70" s="1000"/>
      <c r="AA70" s="1000">
        <v>3</v>
      </c>
      <c r="AB70" s="1000"/>
      <c r="AC70" s="1000"/>
      <c r="AD70" s="1000"/>
      <c r="AE70" s="1000"/>
      <c r="AF70" s="1000">
        <v>369</v>
      </c>
      <c r="AG70" s="1000"/>
      <c r="AH70" s="1000"/>
      <c r="AI70" s="1000"/>
      <c r="AJ70" s="1000"/>
      <c r="AK70" s="1000" t="s">
        <v>550</v>
      </c>
      <c r="AL70" s="1000"/>
      <c r="AM70" s="1000"/>
      <c r="AN70" s="1000"/>
      <c r="AO70" s="1000"/>
      <c r="AP70" s="1000" t="s">
        <v>545</v>
      </c>
      <c r="AQ70" s="1000"/>
      <c r="AR70" s="1000"/>
      <c r="AS70" s="1000"/>
      <c r="AT70" s="1000"/>
      <c r="AU70" s="1000" t="s">
        <v>545</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540</v>
      </c>
      <c r="C71" s="1004"/>
      <c r="D71" s="1004"/>
      <c r="E71" s="1004"/>
      <c r="F71" s="1004"/>
      <c r="G71" s="1004"/>
      <c r="H71" s="1004"/>
      <c r="I71" s="1004"/>
      <c r="J71" s="1004"/>
      <c r="K71" s="1004"/>
      <c r="L71" s="1004"/>
      <c r="M71" s="1004"/>
      <c r="N71" s="1004"/>
      <c r="O71" s="1004"/>
      <c r="P71" s="1005"/>
      <c r="Q71" s="1006">
        <v>15052</v>
      </c>
      <c r="R71" s="1000"/>
      <c r="S71" s="1000"/>
      <c r="T71" s="1000"/>
      <c r="U71" s="1000"/>
      <c r="V71" s="1000">
        <v>12500</v>
      </c>
      <c r="W71" s="1000"/>
      <c r="X71" s="1000"/>
      <c r="Y71" s="1000"/>
      <c r="Z71" s="1000"/>
      <c r="AA71" s="1000">
        <v>2552</v>
      </c>
      <c r="AB71" s="1000"/>
      <c r="AC71" s="1000"/>
      <c r="AD71" s="1000"/>
      <c r="AE71" s="1000"/>
      <c r="AF71" s="1000">
        <v>2552</v>
      </c>
      <c r="AG71" s="1000"/>
      <c r="AH71" s="1000"/>
      <c r="AI71" s="1000"/>
      <c r="AJ71" s="1000"/>
      <c r="AK71" s="1000" t="s">
        <v>550</v>
      </c>
      <c r="AL71" s="1000"/>
      <c r="AM71" s="1000"/>
      <c r="AN71" s="1000"/>
      <c r="AO71" s="1000"/>
      <c r="AP71" s="1000" t="s">
        <v>545</v>
      </c>
      <c r="AQ71" s="1000"/>
      <c r="AR71" s="1000"/>
      <c r="AS71" s="1000"/>
      <c r="AT71" s="1000"/>
      <c r="AU71" s="1000" t="s">
        <v>545</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541</v>
      </c>
      <c r="C72" s="1004"/>
      <c r="D72" s="1004"/>
      <c r="E72" s="1004"/>
      <c r="F72" s="1004"/>
      <c r="G72" s="1004"/>
      <c r="H72" s="1004"/>
      <c r="I72" s="1004"/>
      <c r="J72" s="1004"/>
      <c r="K72" s="1004"/>
      <c r="L72" s="1004"/>
      <c r="M72" s="1004"/>
      <c r="N72" s="1004"/>
      <c r="O72" s="1004"/>
      <c r="P72" s="1005"/>
      <c r="Q72" s="1006">
        <v>11</v>
      </c>
      <c r="R72" s="1000"/>
      <c r="S72" s="1000"/>
      <c r="T72" s="1000"/>
      <c r="U72" s="1000"/>
      <c r="V72" s="1000">
        <v>10</v>
      </c>
      <c r="W72" s="1000"/>
      <c r="X72" s="1000"/>
      <c r="Y72" s="1000"/>
      <c r="Z72" s="1000"/>
      <c r="AA72" s="1000">
        <v>1</v>
      </c>
      <c r="AB72" s="1000"/>
      <c r="AC72" s="1000"/>
      <c r="AD72" s="1000"/>
      <c r="AE72" s="1000"/>
      <c r="AF72" s="1000">
        <v>1</v>
      </c>
      <c r="AG72" s="1000"/>
      <c r="AH72" s="1000"/>
      <c r="AI72" s="1000"/>
      <c r="AJ72" s="1000"/>
      <c r="AK72" s="1000">
        <v>1</v>
      </c>
      <c r="AL72" s="1000"/>
      <c r="AM72" s="1000"/>
      <c r="AN72" s="1000"/>
      <c r="AO72" s="1000"/>
      <c r="AP72" s="1000" t="s">
        <v>545</v>
      </c>
      <c r="AQ72" s="1000"/>
      <c r="AR72" s="1000"/>
      <c r="AS72" s="1000"/>
      <c r="AT72" s="1000"/>
      <c r="AU72" s="1000" t="s">
        <v>545</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542</v>
      </c>
      <c r="C73" s="1004"/>
      <c r="D73" s="1004"/>
      <c r="E73" s="1004"/>
      <c r="F73" s="1004"/>
      <c r="G73" s="1004"/>
      <c r="H73" s="1004"/>
      <c r="I73" s="1004"/>
      <c r="J73" s="1004"/>
      <c r="K73" s="1004"/>
      <c r="L73" s="1004"/>
      <c r="M73" s="1004"/>
      <c r="N73" s="1004"/>
      <c r="O73" s="1004"/>
      <c r="P73" s="1005"/>
      <c r="Q73" s="1006">
        <v>130</v>
      </c>
      <c r="R73" s="1000"/>
      <c r="S73" s="1000"/>
      <c r="T73" s="1000"/>
      <c r="U73" s="1000"/>
      <c r="V73" s="1000">
        <v>123</v>
      </c>
      <c r="W73" s="1000"/>
      <c r="X73" s="1000"/>
      <c r="Y73" s="1000"/>
      <c r="Z73" s="1000"/>
      <c r="AA73" s="1000">
        <v>7</v>
      </c>
      <c r="AB73" s="1000"/>
      <c r="AC73" s="1000"/>
      <c r="AD73" s="1000"/>
      <c r="AE73" s="1000"/>
      <c r="AF73" s="1000">
        <v>7</v>
      </c>
      <c r="AG73" s="1000"/>
      <c r="AH73" s="1000"/>
      <c r="AI73" s="1000"/>
      <c r="AJ73" s="1000"/>
      <c r="AK73" s="1000" t="s">
        <v>550</v>
      </c>
      <c r="AL73" s="1000"/>
      <c r="AM73" s="1000"/>
      <c r="AN73" s="1000"/>
      <c r="AO73" s="1000"/>
      <c r="AP73" s="1000" t="s">
        <v>545</v>
      </c>
      <c r="AQ73" s="1000"/>
      <c r="AR73" s="1000"/>
      <c r="AS73" s="1000"/>
      <c r="AT73" s="1000"/>
      <c r="AU73" s="1000" t="s">
        <v>545</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543</v>
      </c>
      <c r="C74" s="1004"/>
      <c r="D74" s="1004"/>
      <c r="E74" s="1004"/>
      <c r="F74" s="1004"/>
      <c r="G74" s="1004"/>
      <c r="H74" s="1004"/>
      <c r="I74" s="1004"/>
      <c r="J74" s="1004"/>
      <c r="K74" s="1004"/>
      <c r="L74" s="1004"/>
      <c r="M74" s="1004"/>
      <c r="N74" s="1004"/>
      <c r="O74" s="1004"/>
      <c r="P74" s="1005"/>
      <c r="Q74" s="1006">
        <v>495</v>
      </c>
      <c r="R74" s="1000"/>
      <c r="S74" s="1000"/>
      <c r="T74" s="1000"/>
      <c r="U74" s="1000"/>
      <c r="V74" s="1000">
        <v>347</v>
      </c>
      <c r="W74" s="1000"/>
      <c r="X74" s="1000"/>
      <c r="Y74" s="1000"/>
      <c r="Z74" s="1000"/>
      <c r="AA74" s="1000">
        <v>148</v>
      </c>
      <c r="AB74" s="1000"/>
      <c r="AC74" s="1000"/>
      <c r="AD74" s="1000"/>
      <c r="AE74" s="1000"/>
      <c r="AF74" s="1000">
        <v>148</v>
      </c>
      <c r="AG74" s="1000"/>
      <c r="AH74" s="1000"/>
      <c r="AI74" s="1000"/>
      <c r="AJ74" s="1000"/>
      <c r="AK74" s="1000">
        <v>176</v>
      </c>
      <c r="AL74" s="1000"/>
      <c r="AM74" s="1000"/>
      <c r="AN74" s="1000"/>
      <c r="AO74" s="1000"/>
      <c r="AP74" s="1000" t="s">
        <v>545</v>
      </c>
      <c r="AQ74" s="1000"/>
      <c r="AR74" s="1000"/>
      <c r="AS74" s="1000"/>
      <c r="AT74" s="1000"/>
      <c r="AU74" s="1000" t="s">
        <v>545</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544</v>
      </c>
      <c r="C75" s="1004"/>
      <c r="D75" s="1004"/>
      <c r="E75" s="1004"/>
      <c r="F75" s="1004"/>
      <c r="G75" s="1004"/>
      <c r="H75" s="1004"/>
      <c r="I75" s="1004"/>
      <c r="J75" s="1004"/>
      <c r="K75" s="1004"/>
      <c r="L75" s="1004"/>
      <c r="M75" s="1004"/>
      <c r="N75" s="1004"/>
      <c r="O75" s="1004"/>
      <c r="P75" s="1005"/>
      <c r="Q75" s="1007">
        <v>707526</v>
      </c>
      <c r="R75" s="1008"/>
      <c r="S75" s="1008"/>
      <c r="T75" s="1008"/>
      <c r="U75" s="1009"/>
      <c r="V75" s="1010">
        <v>687045</v>
      </c>
      <c r="W75" s="1008"/>
      <c r="X75" s="1008"/>
      <c r="Y75" s="1008"/>
      <c r="Z75" s="1009"/>
      <c r="AA75" s="1010">
        <v>20481</v>
      </c>
      <c r="AB75" s="1008"/>
      <c r="AC75" s="1008"/>
      <c r="AD75" s="1008"/>
      <c r="AE75" s="1009"/>
      <c r="AF75" s="1010">
        <v>20481</v>
      </c>
      <c r="AG75" s="1008"/>
      <c r="AH75" s="1008"/>
      <c r="AI75" s="1008"/>
      <c r="AJ75" s="1009"/>
      <c r="AK75" s="1010">
        <v>3255</v>
      </c>
      <c r="AL75" s="1008"/>
      <c r="AM75" s="1008"/>
      <c r="AN75" s="1008"/>
      <c r="AO75" s="1009"/>
      <c r="AP75" s="1010" t="s">
        <v>545</v>
      </c>
      <c r="AQ75" s="1008"/>
      <c r="AR75" s="1008"/>
      <c r="AS75" s="1008"/>
      <c r="AT75" s="1009"/>
      <c r="AU75" s="1010" t="s">
        <v>545</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397</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AF68+AF69+AF70+AF71+AF72+AF73+AF74+AF75</f>
        <v>23586</v>
      </c>
      <c r="AG88" s="988"/>
      <c r="AH88" s="988"/>
      <c r="AI88" s="988"/>
      <c r="AJ88" s="988"/>
      <c r="AK88" s="992"/>
      <c r="AL88" s="992"/>
      <c r="AM88" s="992"/>
      <c r="AN88" s="992"/>
      <c r="AO88" s="992"/>
      <c r="AP88" s="988">
        <f>AP68+AP69</f>
        <v>687</v>
      </c>
      <c r="AQ88" s="988"/>
      <c r="AR88" s="988"/>
      <c r="AS88" s="988"/>
      <c r="AT88" s="988"/>
      <c r="AU88" s="988">
        <f>AU68+AU69</f>
        <v>194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398</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f>CR7+CR8+CR9</f>
        <v>54</v>
      </c>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405</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406</v>
      </c>
      <c r="AB109" s="923"/>
      <c r="AC109" s="923"/>
      <c r="AD109" s="923"/>
      <c r="AE109" s="924"/>
      <c r="AF109" s="925" t="s">
        <v>287</v>
      </c>
      <c r="AG109" s="923"/>
      <c r="AH109" s="923"/>
      <c r="AI109" s="923"/>
      <c r="AJ109" s="924"/>
      <c r="AK109" s="925" t="s">
        <v>286</v>
      </c>
      <c r="AL109" s="923"/>
      <c r="AM109" s="923"/>
      <c r="AN109" s="923"/>
      <c r="AO109" s="924"/>
      <c r="AP109" s="925" t="s">
        <v>407</v>
      </c>
      <c r="AQ109" s="923"/>
      <c r="AR109" s="923"/>
      <c r="AS109" s="923"/>
      <c r="AT109" s="954"/>
      <c r="AU109" s="922" t="s">
        <v>405</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406</v>
      </c>
      <c r="BR109" s="923"/>
      <c r="BS109" s="923"/>
      <c r="BT109" s="923"/>
      <c r="BU109" s="924"/>
      <c r="BV109" s="925" t="s">
        <v>287</v>
      </c>
      <c r="BW109" s="923"/>
      <c r="BX109" s="923"/>
      <c r="BY109" s="923"/>
      <c r="BZ109" s="924"/>
      <c r="CA109" s="925" t="s">
        <v>286</v>
      </c>
      <c r="CB109" s="923"/>
      <c r="CC109" s="923"/>
      <c r="CD109" s="923"/>
      <c r="CE109" s="924"/>
      <c r="CF109" s="961" t="s">
        <v>407</v>
      </c>
      <c r="CG109" s="961"/>
      <c r="CH109" s="961"/>
      <c r="CI109" s="961"/>
      <c r="CJ109" s="961"/>
      <c r="CK109" s="925" t="s">
        <v>408</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406</v>
      </c>
      <c r="DH109" s="923"/>
      <c r="DI109" s="923"/>
      <c r="DJ109" s="923"/>
      <c r="DK109" s="924"/>
      <c r="DL109" s="925" t="s">
        <v>287</v>
      </c>
      <c r="DM109" s="923"/>
      <c r="DN109" s="923"/>
      <c r="DO109" s="923"/>
      <c r="DP109" s="924"/>
      <c r="DQ109" s="925" t="s">
        <v>286</v>
      </c>
      <c r="DR109" s="923"/>
      <c r="DS109" s="923"/>
      <c r="DT109" s="923"/>
      <c r="DU109" s="924"/>
      <c r="DV109" s="925" t="s">
        <v>407</v>
      </c>
      <c r="DW109" s="923"/>
      <c r="DX109" s="923"/>
      <c r="DY109" s="923"/>
      <c r="DZ109" s="954"/>
    </row>
    <row r="110" spans="1:131" s="199" customFormat="1" ht="26.25" customHeight="1" x14ac:dyDescent="0.15">
      <c r="A110" s="825" t="s">
        <v>409</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1141667</v>
      </c>
      <c r="AB110" s="916"/>
      <c r="AC110" s="916"/>
      <c r="AD110" s="916"/>
      <c r="AE110" s="917"/>
      <c r="AF110" s="918">
        <v>1078892</v>
      </c>
      <c r="AG110" s="916"/>
      <c r="AH110" s="916"/>
      <c r="AI110" s="916"/>
      <c r="AJ110" s="917"/>
      <c r="AK110" s="918">
        <v>1086133</v>
      </c>
      <c r="AL110" s="916"/>
      <c r="AM110" s="916"/>
      <c r="AN110" s="916"/>
      <c r="AO110" s="917"/>
      <c r="AP110" s="919">
        <v>26.5</v>
      </c>
      <c r="AQ110" s="920"/>
      <c r="AR110" s="920"/>
      <c r="AS110" s="920"/>
      <c r="AT110" s="921"/>
      <c r="AU110" s="955" t="s">
        <v>61</v>
      </c>
      <c r="AV110" s="956"/>
      <c r="AW110" s="956"/>
      <c r="AX110" s="956"/>
      <c r="AY110" s="956"/>
      <c r="AZ110" s="881" t="s">
        <v>410</v>
      </c>
      <c r="BA110" s="826"/>
      <c r="BB110" s="826"/>
      <c r="BC110" s="826"/>
      <c r="BD110" s="826"/>
      <c r="BE110" s="826"/>
      <c r="BF110" s="826"/>
      <c r="BG110" s="826"/>
      <c r="BH110" s="826"/>
      <c r="BI110" s="826"/>
      <c r="BJ110" s="826"/>
      <c r="BK110" s="826"/>
      <c r="BL110" s="826"/>
      <c r="BM110" s="826"/>
      <c r="BN110" s="826"/>
      <c r="BO110" s="826"/>
      <c r="BP110" s="827"/>
      <c r="BQ110" s="882">
        <v>10348977</v>
      </c>
      <c r="BR110" s="863"/>
      <c r="BS110" s="863"/>
      <c r="BT110" s="863"/>
      <c r="BU110" s="863"/>
      <c r="BV110" s="863">
        <v>10746404</v>
      </c>
      <c r="BW110" s="863"/>
      <c r="BX110" s="863"/>
      <c r="BY110" s="863"/>
      <c r="BZ110" s="863"/>
      <c r="CA110" s="863">
        <v>10904751</v>
      </c>
      <c r="CB110" s="863"/>
      <c r="CC110" s="863"/>
      <c r="CD110" s="863"/>
      <c r="CE110" s="863"/>
      <c r="CF110" s="887">
        <v>265.89999999999998</v>
      </c>
      <c r="CG110" s="888"/>
      <c r="CH110" s="888"/>
      <c r="CI110" s="888"/>
      <c r="CJ110" s="888"/>
      <c r="CK110" s="951" t="s">
        <v>411</v>
      </c>
      <c r="CL110" s="837"/>
      <c r="CM110" s="912" t="s">
        <v>412</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413</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414</v>
      </c>
      <c r="BA111" s="768"/>
      <c r="BB111" s="768"/>
      <c r="BC111" s="768"/>
      <c r="BD111" s="768"/>
      <c r="BE111" s="768"/>
      <c r="BF111" s="768"/>
      <c r="BG111" s="768"/>
      <c r="BH111" s="768"/>
      <c r="BI111" s="768"/>
      <c r="BJ111" s="768"/>
      <c r="BK111" s="768"/>
      <c r="BL111" s="768"/>
      <c r="BM111" s="768"/>
      <c r="BN111" s="768"/>
      <c r="BO111" s="768"/>
      <c r="BP111" s="769"/>
      <c r="BQ111" s="834">
        <v>85711</v>
      </c>
      <c r="BR111" s="835"/>
      <c r="BS111" s="835"/>
      <c r="BT111" s="835"/>
      <c r="BU111" s="835"/>
      <c r="BV111" s="835">
        <v>56204</v>
      </c>
      <c r="BW111" s="835"/>
      <c r="BX111" s="835"/>
      <c r="BY111" s="835"/>
      <c r="BZ111" s="835"/>
      <c r="CA111" s="835">
        <v>70351</v>
      </c>
      <c r="CB111" s="835"/>
      <c r="CC111" s="835"/>
      <c r="CD111" s="835"/>
      <c r="CE111" s="835"/>
      <c r="CF111" s="896">
        <v>1.7</v>
      </c>
      <c r="CG111" s="897"/>
      <c r="CH111" s="897"/>
      <c r="CI111" s="897"/>
      <c r="CJ111" s="897"/>
      <c r="CK111" s="952"/>
      <c r="CL111" s="839"/>
      <c r="CM111" s="842" t="s">
        <v>415</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416</v>
      </c>
      <c r="B112" s="938"/>
      <c r="C112" s="768" t="s">
        <v>417</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418</v>
      </c>
      <c r="BA112" s="768"/>
      <c r="BB112" s="768"/>
      <c r="BC112" s="768"/>
      <c r="BD112" s="768"/>
      <c r="BE112" s="768"/>
      <c r="BF112" s="768"/>
      <c r="BG112" s="768"/>
      <c r="BH112" s="768"/>
      <c r="BI112" s="768"/>
      <c r="BJ112" s="768"/>
      <c r="BK112" s="768"/>
      <c r="BL112" s="768"/>
      <c r="BM112" s="768"/>
      <c r="BN112" s="768"/>
      <c r="BO112" s="768"/>
      <c r="BP112" s="769"/>
      <c r="BQ112" s="834">
        <v>6400608</v>
      </c>
      <c r="BR112" s="835"/>
      <c r="BS112" s="835"/>
      <c r="BT112" s="835"/>
      <c r="BU112" s="835"/>
      <c r="BV112" s="835">
        <v>5983579</v>
      </c>
      <c r="BW112" s="835"/>
      <c r="BX112" s="835"/>
      <c r="BY112" s="835"/>
      <c r="BZ112" s="835"/>
      <c r="CA112" s="835">
        <v>6012018</v>
      </c>
      <c r="CB112" s="835"/>
      <c r="CC112" s="835"/>
      <c r="CD112" s="835"/>
      <c r="CE112" s="835"/>
      <c r="CF112" s="896">
        <v>146.6</v>
      </c>
      <c r="CG112" s="897"/>
      <c r="CH112" s="897"/>
      <c r="CI112" s="897"/>
      <c r="CJ112" s="897"/>
      <c r="CK112" s="952"/>
      <c r="CL112" s="839"/>
      <c r="CM112" s="842" t="s">
        <v>419</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420</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593588</v>
      </c>
      <c r="AB113" s="944"/>
      <c r="AC113" s="944"/>
      <c r="AD113" s="944"/>
      <c r="AE113" s="945"/>
      <c r="AF113" s="946">
        <v>599176</v>
      </c>
      <c r="AG113" s="944"/>
      <c r="AH113" s="944"/>
      <c r="AI113" s="944"/>
      <c r="AJ113" s="945"/>
      <c r="AK113" s="946">
        <v>595302</v>
      </c>
      <c r="AL113" s="944"/>
      <c r="AM113" s="944"/>
      <c r="AN113" s="944"/>
      <c r="AO113" s="945"/>
      <c r="AP113" s="947">
        <v>14.5</v>
      </c>
      <c r="AQ113" s="948"/>
      <c r="AR113" s="948"/>
      <c r="AS113" s="948"/>
      <c r="AT113" s="949"/>
      <c r="AU113" s="957"/>
      <c r="AV113" s="958"/>
      <c r="AW113" s="958"/>
      <c r="AX113" s="958"/>
      <c r="AY113" s="958"/>
      <c r="AZ113" s="833" t="s">
        <v>421</v>
      </c>
      <c r="BA113" s="768"/>
      <c r="BB113" s="768"/>
      <c r="BC113" s="768"/>
      <c r="BD113" s="768"/>
      <c r="BE113" s="768"/>
      <c r="BF113" s="768"/>
      <c r="BG113" s="768"/>
      <c r="BH113" s="768"/>
      <c r="BI113" s="768"/>
      <c r="BJ113" s="768"/>
      <c r="BK113" s="768"/>
      <c r="BL113" s="768"/>
      <c r="BM113" s="768"/>
      <c r="BN113" s="768"/>
      <c r="BO113" s="768"/>
      <c r="BP113" s="769"/>
      <c r="BQ113" s="834">
        <v>483920</v>
      </c>
      <c r="BR113" s="835"/>
      <c r="BS113" s="835"/>
      <c r="BT113" s="835"/>
      <c r="BU113" s="835"/>
      <c r="BV113" s="835">
        <v>339701</v>
      </c>
      <c r="BW113" s="835"/>
      <c r="BX113" s="835"/>
      <c r="BY113" s="835"/>
      <c r="BZ113" s="835"/>
      <c r="CA113" s="835">
        <v>194610</v>
      </c>
      <c r="CB113" s="835"/>
      <c r="CC113" s="835"/>
      <c r="CD113" s="835"/>
      <c r="CE113" s="835"/>
      <c r="CF113" s="896">
        <v>4.7</v>
      </c>
      <c r="CG113" s="897"/>
      <c r="CH113" s="897"/>
      <c r="CI113" s="897"/>
      <c r="CJ113" s="897"/>
      <c r="CK113" s="952"/>
      <c r="CL113" s="839"/>
      <c r="CM113" s="842" t="s">
        <v>422</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423</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149078</v>
      </c>
      <c r="AB114" s="798"/>
      <c r="AC114" s="798"/>
      <c r="AD114" s="798"/>
      <c r="AE114" s="799"/>
      <c r="AF114" s="800">
        <v>148651</v>
      </c>
      <c r="AG114" s="798"/>
      <c r="AH114" s="798"/>
      <c r="AI114" s="798"/>
      <c r="AJ114" s="799"/>
      <c r="AK114" s="800">
        <v>148082</v>
      </c>
      <c r="AL114" s="798"/>
      <c r="AM114" s="798"/>
      <c r="AN114" s="798"/>
      <c r="AO114" s="799"/>
      <c r="AP114" s="845">
        <v>3.6</v>
      </c>
      <c r="AQ114" s="846"/>
      <c r="AR114" s="846"/>
      <c r="AS114" s="846"/>
      <c r="AT114" s="847"/>
      <c r="AU114" s="957"/>
      <c r="AV114" s="958"/>
      <c r="AW114" s="958"/>
      <c r="AX114" s="958"/>
      <c r="AY114" s="958"/>
      <c r="AZ114" s="833" t="s">
        <v>424</v>
      </c>
      <c r="BA114" s="768"/>
      <c r="BB114" s="768"/>
      <c r="BC114" s="768"/>
      <c r="BD114" s="768"/>
      <c r="BE114" s="768"/>
      <c r="BF114" s="768"/>
      <c r="BG114" s="768"/>
      <c r="BH114" s="768"/>
      <c r="BI114" s="768"/>
      <c r="BJ114" s="768"/>
      <c r="BK114" s="768"/>
      <c r="BL114" s="768"/>
      <c r="BM114" s="768"/>
      <c r="BN114" s="768"/>
      <c r="BO114" s="768"/>
      <c r="BP114" s="769"/>
      <c r="BQ114" s="834">
        <v>195459</v>
      </c>
      <c r="BR114" s="835"/>
      <c r="BS114" s="835"/>
      <c r="BT114" s="835"/>
      <c r="BU114" s="835"/>
      <c r="BV114" s="835">
        <v>179159</v>
      </c>
      <c r="BW114" s="835"/>
      <c r="BX114" s="835"/>
      <c r="BY114" s="835"/>
      <c r="BZ114" s="835"/>
      <c r="CA114" s="835">
        <v>59829</v>
      </c>
      <c r="CB114" s="835"/>
      <c r="CC114" s="835"/>
      <c r="CD114" s="835"/>
      <c r="CE114" s="835"/>
      <c r="CF114" s="896">
        <v>1.5</v>
      </c>
      <c r="CG114" s="897"/>
      <c r="CH114" s="897"/>
      <c r="CI114" s="897"/>
      <c r="CJ114" s="897"/>
      <c r="CK114" s="952"/>
      <c r="CL114" s="839"/>
      <c r="CM114" s="842" t="s">
        <v>425</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426</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412</v>
      </c>
      <c r="AB115" s="944"/>
      <c r="AC115" s="944"/>
      <c r="AD115" s="944"/>
      <c r="AE115" s="945"/>
      <c r="AF115" s="946">
        <v>403</v>
      </c>
      <c r="AG115" s="944"/>
      <c r="AH115" s="944"/>
      <c r="AI115" s="944"/>
      <c r="AJ115" s="945"/>
      <c r="AK115" s="946">
        <v>395</v>
      </c>
      <c r="AL115" s="944"/>
      <c r="AM115" s="944"/>
      <c r="AN115" s="944"/>
      <c r="AO115" s="945"/>
      <c r="AP115" s="947">
        <v>0</v>
      </c>
      <c r="AQ115" s="948"/>
      <c r="AR115" s="948"/>
      <c r="AS115" s="948"/>
      <c r="AT115" s="949"/>
      <c r="AU115" s="957"/>
      <c r="AV115" s="958"/>
      <c r="AW115" s="958"/>
      <c r="AX115" s="958"/>
      <c r="AY115" s="958"/>
      <c r="AZ115" s="833" t="s">
        <v>427</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428</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429</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257</v>
      </c>
      <c r="AB116" s="798"/>
      <c r="AC116" s="798"/>
      <c r="AD116" s="798"/>
      <c r="AE116" s="799"/>
      <c r="AF116" s="800">
        <v>117</v>
      </c>
      <c r="AG116" s="798"/>
      <c r="AH116" s="798"/>
      <c r="AI116" s="798"/>
      <c r="AJ116" s="799"/>
      <c r="AK116" s="800">
        <v>181</v>
      </c>
      <c r="AL116" s="798"/>
      <c r="AM116" s="798"/>
      <c r="AN116" s="798"/>
      <c r="AO116" s="799"/>
      <c r="AP116" s="845">
        <v>0</v>
      </c>
      <c r="AQ116" s="846"/>
      <c r="AR116" s="846"/>
      <c r="AS116" s="846"/>
      <c r="AT116" s="847"/>
      <c r="AU116" s="957"/>
      <c r="AV116" s="958"/>
      <c r="AW116" s="958"/>
      <c r="AX116" s="958"/>
      <c r="AY116" s="958"/>
      <c r="AZ116" s="884" t="s">
        <v>430</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431</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1185</v>
      </c>
      <c r="DH116" s="798"/>
      <c r="DI116" s="798"/>
      <c r="DJ116" s="798"/>
      <c r="DK116" s="799"/>
      <c r="DL116" s="800">
        <v>782</v>
      </c>
      <c r="DM116" s="798"/>
      <c r="DN116" s="798"/>
      <c r="DO116" s="798"/>
      <c r="DP116" s="799"/>
      <c r="DQ116" s="800">
        <v>387</v>
      </c>
      <c r="DR116" s="798"/>
      <c r="DS116" s="798"/>
      <c r="DT116" s="798"/>
      <c r="DU116" s="799"/>
      <c r="DV116" s="845">
        <v>0</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432</v>
      </c>
      <c r="Z117" s="924"/>
      <c r="AA117" s="929">
        <v>1885002</v>
      </c>
      <c r="AB117" s="930"/>
      <c r="AC117" s="930"/>
      <c r="AD117" s="930"/>
      <c r="AE117" s="931"/>
      <c r="AF117" s="932">
        <v>1827239</v>
      </c>
      <c r="AG117" s="930"/>
      <c r="AH117" s="930"/>
      <c r="AI117" s="930"/>
      <c r="AJ117" s="931"/>
      <c r="AK117" s="932">
        <v>1830093</v>
      </c>
      <c r="AL117" s="930"/>
      <c r="AM117" s="930"/>
      <c r="AN117" s="930"/>
      <c r="AO117" s="931"/>
      <c r="AP117" s="933"/>
      <c r="AQ117" s="934"/>
      <c r="AR117" s="934"/>
      <c r="AS117" s="934"/>
      <c r="AT117" s="935"/>
      <c r="AU117" s="957"/>
      <c r="AV117" s="958"/>
      <c r="AW117" s="958"/>
      <c r="AX117" s="958"/>
      <c r="AY117" s="958"/>
      <c r="AZ117" s="884" t="s">
        <v>433</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434</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408</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406</v>
      </c>
      <c r="AB118" s="923"/>
      <c r="AC118" s="923"/>
      <c r="AD118" s="923"/>
      <c r="AE118" s="924"/>
      <c r="AF118" s="925" t="s">
        <v>287</v>
      </c>
      <c r="AG118" s="923"/>
      <c r="AH118" s="923"/>
      <c r="AI118" s="923"/>
      <c r="AJ118" s="924"/>
      <c r="AK118" s="925" t="s">
        <v>286</v>
      </c>
      <c r="AL118" s="923"/>
      <c r="AM118" s="923"/>
      <c r="AN118" s="923"/>
      <c r="AO118" s="924"/>
      <c r="AP118" s="926" t="s">
        <v>407</v>
      </c>
      <c r="AQ118" s="927"/>
      <c r="AR118" s="927"/>
      <c r="AS118" s="927"/>
      <c r="AT118" s="928"/>
      <c r="AU118" s="957"/>
      <c r="AV118" s="958"/>
      <c r="AW118" s="958"/>
      <c r="AX118" s="958"/>
      <c r="AY118" s="958"/>
      <c r="AZ118" s="900" t="s">
        <v>435</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436</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411</v>
      </c>
      <c r="B119" s="837"/>
      <c r="C119" s="912" t="s">
        <v>412</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437</v>
      </c>
      <c r="BP119" s="899"/>
      <c r="BQ119" s="903">
        <v>17514675</v>
      </c>
      <c r="BR119" s="866"/>
      <c r="BS119" s="866"/>
      <c r="BT119" s="866"/>
      <c r="BU119" s="866"/>
      <c r="BV119" s="866">
        <v>17305047</v>
      </c>
      <c r="BW119" s="866"/>
      <c r="BX119" s="866"/>
      <c r="BY119" s="866"/>
      <c r="BZ119" s="866"/>
      <c r="CA119" s="866">
        <v>17241559</v>
      </c>
      <c r="CB119" s="866"/>
      <c r="CC119" s="866"/>
      <c r="CD119" s="866"/>
      <c r="CE119" s="866"/>
      <c r="CF119" s="764"/>
      <c r="CG119" s="765"/>
      <c r="CH119" s="765"/>
      <c r="CI119" s="765"/>
      <c r="CJ119" s="855"/>
      <c r="CK119" s="953"/>
      <c r="CL119" s="841"/>
      <c r="CM119" s="859" t="s">
        <v>438</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84526</v>
      </c>
      <c r="DH119" s="781"/>
      <c r="DI119" s="781"/>
      <c r="DJ119" s="781"/>
      <c r="DK119" s="782"/>
      <c r="DL119" s="783">
        <v>55422</v>
      </c>
      <c r="DM119" s="781"/>
      <c r="DN119" s="781"/>
      <c r="DO119" s="781"/>
      <c r="DP119" s="782"/>
      <c r="DQ119" s="783">
        <v>69964</v>
      </c>
      <c r="DR119" s="781"/>
      <c r="DS119" s="781"/>
      <c r="DT119" s="781"/>
      <c r="DU119" s="782"/>
      <c r="DV119" s="869">
        <v>1.7</v>
      </c>
      <c r="DW119" s="870"/>
      <c r="DX119" s="870"/>
      <c r="DY119" s="870"/>
      <c r="DZ119" s="871"/>
    </row>
    <row r="120" spans="1:130" s="199" customFormat="1" ht="26.25" customHeight="1" x14ac:dyDescent="0.15">
      <c r="A120" s="838"/>
      <c r="B120" s="839"/>
      <c r="C120" s="842" t="s">
        <v>415</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439</v>
      </c>
      <c r="AV120" s="905"/>
      <c r="AW120" s="905"/>
      <c r="AX120" s="905"/>
      <c r="AY120" s="906"/>
      <c r="AZ120" s="881" t="s">
        <v>440</v>
      </c>
      <c r="BA120" s="826"/>
      <c r="BB120" s="826"/>
      <c r="BC120" s="826"/>
      <c r="BD120" s="826"/>
      <c r="BE120" s="826"/>
      <c r="BF120" s="826"/>
      <c r="BG120" s="826"/>
      <c r="BH120" s="826"/>
      <c r="BI120" s="826"/>
      <c r="BJ120" s="826"/>
      <c r="BK120" s="826"/>
      <c r="BL120" s="826"/>
      <c r="BM120" s="826"/>
      <c r="BN120" s="826"/>
      <c r="BO120" s="826"/>
      <c r="BP120" s="827"/>
      <c r="BQ120" s="882">
        <v>3168560</v>
      </c>
      <c r="BR120" s="863"/>
      <c r="BS120" s="863"/>
      <c r="BT120" s="863"/>
      <c r="BU120" s="863"/>
      <c r="BV120" s="863">
        <v>3290343</v>
      </c>
      <c r="BW120" s="863"/>
      <c r="BX120" s="863"/>
      <c r="BY120" s="863"/>
      <c r="BZ120" s="863"/>
      <c r="CA120" s="863">
        <v>3289841</v>
      </c>
      <c r="CB120" s="863"/>
      <c r="CC120" s="863"/>
      <c r="CD120" s="863"/>
      <c r="CE120" s="863"/>
      <c r="CF120" s="887">
        <v>80.2</v>
      </c>
      <c r="CG120" s="888"/>
      <c r="CH120" s="888"/>
      <c r="CI120" s="888"/>
      <c r="CJ120" s="888"/>
      <c r="CK120" s="889" t="s">
        <v>441</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v>4234991</v>
      </c>
      <c r="DH120" s="863"/>
      <c r="DI120" s="863"/>
      <c r="DJ120" s="863"/>
      <c r="DK120" s="863"/>
      <c r="DL120" s="863">
        <v>3926995</v>
      </c>
      <c r="DM120" s="863"/>
      <c r="DN120" s="863"/>
      <c r="DO120" s="863"/>
      <c r="DP120" s="863"/>
      <c r="DQ120" s="863">
        <v>3800893</v>
      </c>
      <c r="DR120" s="863"/>
      <c r="DS120" s="863"/>
      <c r="DT120" s="863"/>
      <c r="DU120" s="863"/>
      <c r="DV120" s="864">
        <v>92.7</v>
      </c>
      <c r="DW120" s="864"/>
      <c r="DX120" s="864"/>
      <c r="DY120" s="864"/>
      <c r="DZ120" s="865"/>
    </row>
    <row r="121" spans="1:130" s="199" customFormat="1" ht="26.25" customHeight="1" x14ac:dyDescent="0.15">
      <c r="A121" s="838"/>
      <c r="B121" s="839"/>
      <c r="C121" s="884" t="s">
        <v>442</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443</v>
      </c>
      <c r="BA121" s="768"/>
      <c r="BB121" s="768"/>
      <c r="BC121" s="768"/>
      <c r="BD121" s="768"/>
      <c r="BE121" s="768"/>
      <c r="BF121" s="768"/>
      <c r="BG121" s="768"/>
      <c r="BH121" s="768"/>
      <c r="BI121" s="768"/>
      <c r="BJ121" s="768"/>
      <c r="BK121" s="768"/>
      <c r="BL121" s="768"/>
      <c r="BM121" s="768"/>
      <c r="BN121" s="768"/>
      <c r="BO121" s="768"/>
      <c r="BP121" s="769"/>
      <c r="BQ121" s="834">
        <v>420119</v>
      </c>
      <c r="BR121" s="835"/>
      <c r="BS121" s="835"/>
      <c r="BT121" s="835"/>
      <c r="BU121" s="835"/>
      <c r="BV121" s="835">
        <v>479503</v>
      </c>
      <c r="BW121" s="835"/>
      <c r="BX121" s="835"/>
      <c r="BY121" s="835"/>
      <c r="BZ121" s="835"/>
      <c r="CA121" s="835">
        <v>484070</v>
      </c>
      <c r="CB121" s="835"/>
      <c r="CC121" s="835"/>
      <c r="CD121" s="835"/>
      <c r="CE121" s="835"/>
      <c r="CF121" s="896">
        <v>11.8</v>
      </c>
      <c r="CG121" s="897"/>
      <c r="CH121" s="897"/>
      <c r="CI121" s="897"/>
      <c r="CJ121" s="897"/>
      <c r="CK121" s="890"/>
      <c r="CL121" s="876"/>
      <c r="CM121" s="876"/>
      <c r="CN121" s="876"/>
      <c r="CO121" s="877"/>
      <c r="CP121" s="856" t="s">
        <v>388</v>
      </c>
      <c r="CQ121" s="857"/>
      <c r="CR121" s="857"/>
      <c r="CS121" s="857"/>
      <c r="CT121" s="857"/>
      <c r="CU121" s="857"/>
      <c r="CV121" s="857"/>
      <c r="CW121" s="857"/>
      <c r="CX121" s="857"/>
      <c r="CY121" s="857"/>
      <c r="CZ121" s="857"/>
      <c r="DA121" s="857"/>
      <c r="DB121" s="857"/>
      <c r="DC121" s="857"/>
      <c r="DD121" s="857"/>
      <c r="DE121" s="857"/>
      <c r="DF121" s="858"/>
      <c r="DG121" s="834">
        <v>1457687</v>
      </c>
      <c r="DH121" s="835"/>
      <c r="DI121" s="835"/>
      <c r="DJ121" s="835"/>
      <c r="DK121" s="835"/>
      <c r="DL121" s="835">
        <v>1327457</v>
      </c>
      <c r="DM121" s="835"/>
      <c r="DN121" s="835"/>
      <c r="DO121" s="835"/>
      <c r="DP121" s="835"/>
      <c r="DQ121" s="835">
        <v>1432551</v>
      </c>
      <c r="DR121" s="835"/>
      <c r="DS121" s="835"/>
      <c r="DT121" s="835"/>
      <c r="DU121" s="835"/>
      <c r="DV121" s="812">
        <v>34.9</v>
      </c>
      <c r="DW121" s="812"/>
      <c r="DX121" s="812"/>
      <c r="DY121" s="812"/>
      <c r="DZ121" s="813"/>
    </row>
    <row r="122" spans="1:130" s="199" customFormat="1" ht="26.25" customHeight="1" x14ac:dyDescent="0.15">
      <c r="A122" s="838"/>
      <c r="B122" s="839"/>
      <c r="C122" s="842" t="s">
        <v>425</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444</v>
      </c>
      <c r="BA122" s="901"/>
      <c r="BB122" s="901"/>
      <c r="BC122" s="901"/>
      <c r="BD122" s="901"/>
      <c r="BE122" s="901"/>
      <c r="BF122" s="901"/>
      <c r="BG122" s="901"/>
      <c r="BH122" s="901"/>
      <c r="BI122" s="901"/>
      <c r="BJ122" s="901"/>
      <c r="BK122" s="901"/>
      <c r="BL122" s="901"/>
      <c r="BM122" s="901"/>
      <c r="BN122" s="901"/>
      <c r="BO122" s="901"/>
      <c r="BP122" s="902"/>
      <c r="BQ122" s="903">
        <v>12084139</v>
      </c>
      <c r="BR122" s="866"/>
      <c r="BS122" s="866"/>
      <c r="BT122" s="866"/>
      <c r="BU122" s="866"/>
      <c r="BV122" s="866">
        <v>12029884</v>
      </c>
      <c r="BW122" s="866"/>
      <c r="BX122" s="866"/>
      <c r="BY122" s="866"/>
      <c r="BZ122" s="866"/>
      <c r="CA122" s="866">
        <v>12041333</v>
      </c>
      <c r="CB122" s="866"/>
      <c r="CC122" s="866"/>
      <c r="CD122" s="866"/>
      <c r="CE122" s="866"/>
      <c r="CF122" s="867">
        <v>293.60000000000002</v>
      </c>
      <c r="CG122" s="868"/>
      <c r="CH122" s="868"/>
      <c r="CI122" s="868"/>
      <c r="CJ122" s="868"/>
      <c r="CK122" s="890"/>
      <c r="CL122" s="876"/>
      <c r="CM122" s="876"/>
      <c r="CN122" s="876"/>
      <c r="CO122" s="877"/>
      <c r="CP122" s="856" t="s">
        <v>385</v>
      </c>
      <c r="CQ122" s="857"/>
      <c r="CR122" s="857"/>
      <c r="CS122" s="857"/>
      <c r="CT122" s="857"/>
      <c r="CU122" s="857"/>
      <c r="CV122" s="857"/>
      <c r="CW122" s="857"/>
      <c r="CX122" s="857"/>
      <c r="CY122" s="857"/>
      <c r="CZ122" s="857"/>
      <c r="DA122" s="857"/>
      <c r="DB122" s="857"/>
      <c r="DC122" s="857"/>
      <c r="DD122" s="857"/>
      <c r="DE122" s="857"/>
      <c r="DF122" s="858"/>
      <c r="DG122" s="834">
        <v>707930</v>
      </c>
      <c r="DH122" s="835"/>
      <c r="DI122" s="835"/>
      <c r="DJ122" s="835"/>
      <c r="DK122" s="835"/>
      <c r="DL122" s="835">
        <v>729127</v>
      </c>
      <c r="DM122" s="835"/>
      <c r="DN122" s="835"/>
      <c r="DO122" s="835"/>
      <c r="DP122" s="835"/>
      <c r="DQ122" s="835">
        <v>778574</v>
      </c>
      <c r="DR122" s="835"/>
      <c r="DS122" s="835"/>
      <c r="DT122" s="835"/>
      <c r="DU122" s="835"/>
      <c r="DV122" s="812">
        <v>19</v>
      </c>
      <c r="DW122" s="812"/>
      <c r="DX122" s="812"/>
      <c r="DY122" s="812"/>
      <c r="DZ122" s="813"/>
    </row>
    <row r="123" spans="1:130" s="199" customFormat="1" ht="26.25" customHeight="1" x14ac:dyDescent="0.15">
      <c r="A123" s="838"/>
      <c r="B123" s="839"/>
      <c r="C123" s="842" t="s">
        <v>431</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412</v>
      </c>
      <c r="AB123" s="798"/>
      <c r="AC123" s="798"/>
      <c r="AD123" s="798"/>
      <c r="AE123" s="799"/>
      <c r="AF123" s="800">
        <v>403</v>
      </c>
      <c r="AG123" s="798"/>
      <c r="AH123" s="798"/>
      <c r="AI123" s="798"/>
      <c r="AJ123" s="799"/>
      <c r="AK123" s="800">
        <v>395</v>
      </c>
      <c r="AL123" s="798"/>
      <c r="AM123" s="798"/>
      <c r="AN123" s="798"/>
      <c r="AO123" s="799"/>
      <c r="AP123" s="845">
        <v>0</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445</v>
      </c>
      <c r="BP123" s="899"/>
      <c r="BQ123" s="853">
        <v>15672818</v>
      </c>
      <c r="BR123" s="854"/>
      <c r="BS123" s="854"/>
      <c r="BT123" s="854"/>
      <c r="BU123" s="854"/>
      <c r="BV123" s="854">
        <v>15799730</v>
      </c>
      <c r="BW123" s="854"/>
      <c r="BX123" s="854"/>
      <c r="BY123" s="854"/>
      <c r="BZ123" s="854"/>
      <c r="CA123" s="854">
        <v>15815244</v>
      </c>
      <c r="CB123" s="854"/>
      <c r="CC123" s="854"/>
      <c r="CD123" s="854"/>
      <c r="CE123" s="854"/>
      <c r="CF123" s="764"/>
      <c r="CG123" s="765"/>
      <c r="CH123" s="765"/>
      <c r="CI123" s="765"/>
      <c r="CJ123" s="855"/>
      <c r="CK123" s="890"/>
      <c r="CL123" s="876"/>
      <c r="CM123" s="876"/>
      <c r="CN123" s="876"/>
      <c r="CO123" s="877"/>
      <c r="CP123" s="856" t="s">
        <v>383</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434</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446</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43.7</v>
      </c>
      <c r="BR124" s="852"/>
      <c r="BS124" s="852"/>
      <c r="BT124" s="852"/>
      <c r="BU124" s="852"/>
      <c r="BV124" s="852">
        <v>35.6</v>
      </c>
      <c r="BW124" s="852"/>
      <c r="BX124" s="852"/>
      <c r="BY124" s="852"/>
      <c r="BZ124" s="852"/>
      <c r="CA124" s="852">
        <v>34.700000000000003</v>
      </c>
      <c r="CB124" s="852"/>
      <c r="CC124" s="852"/>
      <c r="CD124" s="852"/>
      <c r="CE124" s="852"/>
      <c r="CF124" s="742"/>
      <c r="CG124" s="743"/>
      <c r="CH124" s="743"/>
      <c r="CI124" s="743"/>
      <c r="CJ124" s="883"/>
      <c r="CK124" s="891"/>
      <c r="CL124" s="891"/>
      <c r="CM124" s="891"/>
      <c r="CN124" s="891"/>
      <c r="CO124" s="892"/>
      <c r="CP124" s="856" t="s">
        <v>447</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436</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448</v>
      </c>
      <c r="CL125" s="873"/>
      <c r="CM125" s="873"/>
      <c r="CN125" s="873"/>
      <c r="CO125" s="874"/>
      <c r="CP125" s="881" t="s">
        <v>449</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438</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450</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451</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452</v>
      </c>
      <c r="AY127" s="830"/>
      <c r="AZ127" s="830"/>
      <c r="BA127" s="830"/>
      <c r="BB127" s="830"/>
      <c r="BC127" s="830"/>
      <c r="BD127" s="830"/>
      <c r="BE127" s="831"/>
      <c r="BF127" s="829" t="s">
        <v>453</v>
      </c>
      <c r="BG127" s="830"/>
      <c r="BH127" s="830"/>
      <c r="BI127" s="830"/>
      <c r="BJ127" s="830"/>
      <c r="BK127" s="830"/>
      <c r="BL127" s="831"/>
      <c r="BM127" s="829" t="s">
        <v>454</v>
      </c>
      <c r="BN127" s="830"/>
      <c r="BO127" s="830"/>
      <c r="BP127" s="830"/>
      <c r="BQ127" s="830"/>
      <c r="BR127" s="830"/>
      <c r="BS127" s="831"/>
      <c r="BT127" s="829" t="s">
        <v>455</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456</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457</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458</v>
      </c>
      <c r="X128" s="816"/>
      <c r="Y128" s="816"/>
      <c r="Z128" s="817"/>
      <c r="AA128" s="818">
        <v>63822</v>
      </c>
      <c r="AB128" s="819"/>
      <c r="AC128" s="819"/>
      <c r="AD128" s="819"/>
      <c r="AE128" s="820"/>
      <c r="AF128" s="821">
        <v>76170</v>
      </c>
      <c r="AG128" s="819"/>
      <c r="AH128" s="819"/>
      <c r="AI128" s="819"/>
      <c r="AJ128" s="820"/>
      <c r="AK128" s="821">
        <v>72956</v>
      </c>
      <c r="AL128" s="819"/>
      <c r="AM128" s="819"/>
      <c r="AN128" s="819"/>
      <c r="AO128" s="820"/>
      <c r="AP128" s="822"/>
      <c r="AQ128" s="823"/>
      <c r="AR128" s="823"/>
      <c r="AS128" s="823"/>
      <c r="AT128" s="824"/>
      <c r="AU128" s="235"/>
      <c r="AV128" s="235"/>
      <c r="AW128" s="235"/>
      <c r="AX128" s="825" t="s">
        <v>459</v>
      </c>
      <c r="AY128" s="826"/>
      <c r="AZ128" s="826"/>
      <c r="BA128" s="826"/>
      <c r="BB128" s="826"/>
      <c r="BC128" s="826"/>
      <c r="BD128" s="826"/>
      <c r="BE128" s="827"/>
      <c r="BF128" s="804" t="s">
        <v>112</v>
      </c>
      <c r="BG128" s="805"/>
      <c r="BH128" s="805"/>
      <c r="BI128" s="805"/>
      <c r="BJ128" s="805"/>
      <c r="BK128" s="805"/>
      <c r="BL128" s="828"/>
      <c r="BM128" s="804">
        <v>14.88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460</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461</v>
      </c>
      <c r="X129" s="795"/>
      <c r="Y129" s="795"/>
      <c r="Z129" s="796"/>
      <c r="AA129" s="797">
        <v>5364240</v>
      </c>
      <c r="AB129" s="798"/>
      <c r="AC129" s="798"/>
      <c r="AD129" s="798"/>
      <c r="AE129" s="799"/>
      <c r="AF129" s="800">
        <v>5328262</v>
      </c>
      <c r="AG129" s="798"/>
      <c r="AH129" s="798"/>
      <c r="AI129" s="798"/>
      <c r="AJ129" s="799"/>
      <c r="AK129" s="800">
        <v>5186806</v>
      </c>
      <c r="AL129" s="798"/>
      <c r="AM129" s="798"/>
      <c r="AN129" s="798"/>
      <c r="AO129" s="799"/>
      <c r="AP129" s="801"/>
      <c r="AQ129" s="802"/>
      <c r="AR129" s="802"/>
      <c r="AS129" s="802"/>
      <c r="AT129" s="803"/>
      <c r="AU129" s="237"/>
      <c r="AV129" s="237"/>
      <c r="AW129" s="237"/>
      <c r="AX129" s="767" t="s">
        <v>462</v>
      </c>
      <c r="AY129" s="768"/>
      <c r="AZ129" s="768"/>
      <c r="BA129" s="768"/>
      <c r="BB129" s="768"/>
      <c r="BC129" s="768"/>
      <c r="BD129" s="768"/>
      <c r="BE129" s="769"/>
      <c r="BF129" s="787" t="s">
        <v>112</v>
      </c>
      <c r="BG129" s="788"/>
      <c r="BH129" s="788"/>
      <c r="BI129" s="788"/>
      <c r="BJ129" s="788"/>
      <c r="BK129" s="788"/>
      <c r="BL129" s="789"/>
      <c r="BM129" s="787">
        <v>19.88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463</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464</v>
      </c>
      <c r="X130" s="795"/>
      <c r="Y130" s="795"/>
      <c r="Z130" s="796"/>
      <c r="AA130" s="797">
        <v>1156898</v>
      </c>
      <c r="AB130" s="798"/>
      <c r="AC130" s="798"/>
      <c r="AD130" s="798"/>
      <c r="AE130" s="799"/>
      <c r="AF130" s="800">
        <v>1110270</v>
      </c>
      <c r="AG130" s="798"/>
      <c r="AH130" s="798"/>
      <c r="AI130" s="798"/>
      <c r="AJ130" s="799"/>
      <c r="AK130" s="800">
        <v>1085259</v>
      </c>
      <c r="AL130" s="798"/>
      <c r="AM130" s="798"/>
      <c r="AN130" s="798"/>
      <c r="AO130" s="799"/>
      <c r="AP130" s="801"/>
      <c r="AQ130" s="802"/>
      <c r="AR130" s="802"/>
      <c r="AS130" s="802"/>
      <c r="AT130" s="803"/>
      <c r="AU130" s="237"/>
      <c r="AV130" s="237"/>
      <c r="AW130" s="237"/>
      <c r="AX130" s="767" t="s">
        <v>465</v>
      </c>
      <c r="AY130" s="768"/>
      <c r="AZ130" s="768"/>
      <c r="BA130" s="768"/>
      <c r="BB130" s="768"/>
      <c r="BC130" s="768"/>
      <c r="BD130" s="768"/>
      <c r="BE130" s="769"/>
      <c r="BF130" s="770">
        <v>15.7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466</v>
      </c>
      <c r="X131" s="778"/>
      <c r="Y131" s="778"/>
      <c r="Z131" s="779"/>
      <c r="AA131" s="780">
        <v>4207342</v>
      </c>
      <c r="AB131" s="781"/>
      <c r="AC131" s="781"/>
      <c r="AD131" s="781"/>
      <c r="AE131" s="782"/>
      <c r="AF131" s="783">
        <v>4217992</v>
      </c>
      <c r="AG131" s="781"/>
      <c r="AH131" s="781"/>
      <c r="AI131" s="781"/>
      <c r="AJ131" s="782"/>
      <c r="AK131" s="783">
        <v>4101547</v>
      </c>
      <c r="AL131" s="781"/>
      <c r="AM131" s="781"/>
      <c r="AN131" s="781"/>
      <c r="AO131" s="782"/>
      <c r="AP131" s="784"/>
      <c r="AQ131" s="785"/>
      <c r="AR131" s="785"/>
      <c r="AS131" s="785"/>
      <c r="AT131" s="786"/>
      <c r="AU131" s="237"/>
      <c r="AV131" s="237"/>
      <c r="AW131" s="237"/>
      <c r="AX131" s="745" t="s">
        <v>467</v>
      </c>
      <c r="AY131" s="746"/>
      <c r="AZ131" s="746"/>
      <c r="BA131" s="746"/>
      <c r="BB131" s="746"/>
      <c r="BC131" s="746"/>
      <c r="BD131" s="746"/>
      <c r="BE131" s="747"/>
      <c r="BF131" s="748">
        <v>34.700000000000003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468</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469</v>
      </c>
      <c r="W132" s="758"/>
      <c r="X132" s="758"/>
      <c r="Y132" s="758"/>
      <c r="Z132" s="759"/>
      <c r="AA132" s="760">
        <v>15.788638049999999</v>
      </c>
      <c r="AB132" s="761"/>
      <c r="AC132" s="761"/>
      <c r="AD132" s="761"/>
      <c r="AE132" s="762"/>
      <c r="AF132" s="763">
        <v>15.192039250000001</v>
      </c>
      <c r="AG132" s="761"/>
      <c r="AH132" s="761"/>
      <c r="AI132" s="761"/>
      <c r="AJ132" s="762"/>
      <c r="AK132" s="763">
        <v>16.381087430000001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470</v>
      </c>
      <c r="W133" s="737"/>
      <c r="X133" s="737"/>
      <c r="Y133" s="737"/>
      <c r="Z133" s="738"/>
      <c r="AA133" s="739">
        <v>16.100000000000001</v>
      </c>
      <c r="AB133" s="740"/>
      <c r="AC133" s="740"/>
      <c r="AD133" s="740"/>
      <c r="AE133" s="741"/>
      <c r="AF133" s="739">
        <v>15.6</v>
      </c>
      <c r="AG133" s="740"/>
      <c r="AH133" s="740"/>
      <c r="AI133" s="740"/>
      <c r="AJ133" s="741"/>
      <c r="AK133" s="739">
        <v>15.7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N28" zoomScale="50" zoomScaleNormal="85" zoomScaleSheetLayoutView="50" workbookViewId="0">
      <selection activeCell="AC95" sqref="AC95"/>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471</v>
      </c>
      <c r="B5" s="248"/>
      <c r="C5" s="248"/>
      <c r="D5" s="248"/>
      <c r="E5" s="248"/>
      <c r="F5" s="248"/>
      <c r="G5" s="248"/>
      <c r="H5" s="248"/>
      <c r="I5" s="248"/>
      <c r="J5" s="248"/>
      <c r="K5" s="248"/>
      <c r="L5" s="248"/>
      <c r="M5" s="248"/>
      <c r="N5" s="248"/>
      <c r="O5" s="249"/>
    </row>
    <row r="6" spans="1:16" x14ac:dyDescent="0.15">
      <c r="A6" s="250"/>
      <c r="B6" s="246"/>
      <c r="C6" s="246"/>
      <c r="D6" s="246"/>
      <c r="E6" s="246"/>
      <c r="F6" s="246"/>
      <c r="G6" s="251" t="s">
        <v>472</v>
      </c>
      <c r="H6" s="251"/>
      <c r="I6" s="251"/>
      <c r="J6" s="251"/>
      <c r="K6" s="246"/>
      <c r="L6" s="246"/>
      <c r="M6" s="246"/>
      <c r="N6" s="246"/>
    </row>
    <row r="7" spans="1:16" x14ac:dyDescent="0.15">
      <c r="A7" s="250"/>
      <c r="B7" s="246"/>
      <c r="C7" s="246"/>
      <c r="D7" s="246"/>
      <c r="E7" s="246"/>
      <c r="F7" s="246"/>
      <c r="G7" s="253"/>
      <c r="H7" s="254"/>
      <c r="I7" s="254"/>
      <c r="J7" s="255"/>
      <c r="K7" s="1152" t="s">
        <v>473</v>
      </c>
      <c r="L7" s="256"/>
      <c r="M7" s="257" t="s">
        <v>474</v>
      </c>
      <c r="N7" s="258"/>
    </row>
    <row r="8" spans="1:16" x14ac:dyDescent="0.15">
      <c r="A8" s="250"/>
      <c r="B8" s="246"/>
      <c r="C8" s="246"/>
      <c r="D8" s="246"/>
      <c r="E8" s="246"/>
      <c r="F8" s="246"/>
      <c r="G8" s="259"/>
      <c r="H8" s="260"/>
      <c r="I8" s="260"/>
      <c r="J8" s="261"/>
      <c r="K8" s="1153"/>
      <c r="L8" s="262" t="s">
        <v>475</v>
      </c>
      <c r="M8" s="263" t="s">
        <v>476</v>
      </c>
      <c r="N8" s="264" t="s">
        <v>477</v>
      </c>
    </row>
    <row r="9" spans="1:16" x14ac:dyDescent="0.15">
      <c r="A9" s="250"/>
      <c r="B9" s="246"/>
      <c r="C9" s="246"/>
      <c r="D9" s="246"/>
      <c r="E9" s="246"/>
      <c r="F9" s="246"/>
      <c r="G9" s="1166" t="s">
        <v>478</v>
      </c>
      <c r="H9" s="1167"/>
      <c r="I9" s="1167"/>
      <c r="J9" s="1168"/>
      <c r="K9" s="265">
        <v>1266445</v>
      </c>
      <c r="L9" s="266">
        <v>106828</v>
      </c>
      <c r="M9" s="267">
        <v>85687</v>
      </c>
      <c r="N9" s="268">
        <v>24.7</v>
      </c>
    </row>
    <row r="10" spans="1:16" x14ac:dyDescent="0.15">
      <c r="A10" s="250"/>
      <c r="B10" s="246"/>
      <c r="C10" s="246"/>
      <c r="D10" s="246"/>
      <c r="E10" s="246"/>
      <c r="F10" s="246"/>
      <c r="G10" s="1166" t="s">
        <v>479</v>
      </c>
      <c r="H10" s="1167"/>
      <c r="I10" s="1167"/>
      <c r="J10" s="1168"/>
      <c r="K10" s="269">
        <v>168202</v>
      </c>
      <c r="L10" s="270">
        <v>14188</v>
      </c>
      <c r="M10" s="271">
        <v>10096</v>
      </c>
      <c r="N10" s="272">
        <v>40.5</v>
      </c>
    </row>
    <row r="11" spans="1:16" ht="13.5" customHeight="1" x14ac:dyDescent="0.15">
      <c r="A11" s="250"/>
      <c r="B11" s="246"/>
      <c r="C11" s="246"/>
      <c r="D11" s="246"/>
      <c r="E11" s="246"/>
      <c r="F11" s="246"/>
      <c r="G11" s="1166" t="s">
        <v>480</v>
      </c>
      <c r="H11" s="1167"/>
      <c r="I11" s="1167"/>
      <c r="J11" s="1168"/>
      <c r="K11" s="269">
        <v>12567</v>
      </c>
      <c r="L11" s="270">
        <v>1060</v>
      </c>
      <c r="M11" s="271">
        <v>13592</v>
      </c>
      <c r="N11" s="272">
        <v>-92.2</v>
      </c>
    </row>
    <row r="12" spans="1:16" ht="13.5" customHeight="1" x14ac:dyDescent="0.15">
      <c r="A12" s="250"/>
      <c r="B12" s="246"/>
      <c r="C12" s="246"/>
      <c r="D12" s="246"/>
      <c r="E12" s="246"/>
      <c r="F12" s="246"/>
      <c r="G12" s="1166" t="s">
        <v>481</v>
      </c>
      <c r="H12" s="1167"/>
      <c r="I12" s="1167"/>
      <c r="J12" s="1168"/>
      <c r="K12" s="269">
        <v>25149</v>
      </c>
      <c r="L12" s="270">
        <v>2121</v>
      </c>
      <c r="M12" s="271">
        <v>962</v>
      </c>
      <c r="N12" s="272">
        <v>120.5</v>
      </c>
    </row>
    <row r="13" spans="1:16" ht="13.5" customHeight="1" x14ac:dyDescent="0.15">
      <c r="A13" s="250"/>
      <c r="B13" s="246"/>
      <c r="C13" s="246"/>
      <c r="D13" s="246"/>
      <c r="E13" s="246"/>
      <c r="F13" s="246"/>
      <c r="G13" s="1166" t="s">
        <v>482</v>
      </c>
      <c r="H13" s="1167"/>
      <c r="I13" s="1167"/>
      <c r="J13" s="1168"/>
      <c r="K13" s="269" t="s">
        <v>483</v>
      </c>
      <c r="L13" s="270" t="s">
        <v>483</v>
      </c>
      <c r="M13" s="271">
        <v>34</v>
      </c>
      <c r="N13" s="272" t="s">
        <v>483</v>
      </c>
    </row>
    <row r="14" spans="1:16" ht="13.5" customHeight="1" x14ac:dyDescent="0.15">
      <c r="A14" s="250"/>
      <c r="B14" s="246"/>
      <c r="C14" s="246"/>
      <c r="D14" s="246"/>
      <c r="E14" s="246"/>
      <c r="F14" s="246"/>
      <c r="G14" s="1166" t="s">
        <v>484</v>
      </c>
      <c r="H14" s="1167"/>
      <c r="I14" s="1167"/>
      <c r="J14" s="1168"/>
      <c r="K14" s="269">
        <v>54193</v>
      </c>
      <c r="L14" s="270">
        <v>4571</v>
      </c>
      <c r="M14" s="271">
        <v>3922</v>
      </c>
      <c r="N14" s="272">
        <v>16.5</v>
      </c>
    </row>
    <row r="15" spans="1:16" ht="13.5" customHeight="1" x14ac:dyDescent="0.15">
      <c r="A15" s="250"/>
      <c r="B15" s="246"/>
      <c r="C15" s="246"/>
      <c r="D15" s="246"/>
      <c r="E15" s="246"/>
      <c r="F15" s="246"/>
      <c r="G15" s="1166" t="s">
        <v>485</v>
      </c>
      <c r="H15" s="1167"/>
      <c r="I15" s="1167"/>
      <c r="J15" s="1168"/>
      <c r="K15" s="269">
        <v>66</v>
      </c>
      <c r="L15" s="270">
        <v>6</v>
      </c>
      <c r="M15" s="271">
        <v>1815</v>
      </c>
      <c r="N15" s="272">
        <v>-99.7</v>
      </c>
    </row>
    <row r="16" spans="1:16" x14ac:dyDescent="0.15">
      <c r="A16" s="250"/>
      <c r="B16" s="246"/>
      <c r="C16" s="246"/>
      <c r="D16" s="246"/>
      <c r="E16" s="246"/>
      <c r="F16" s="246"/>
      <c r="G16" s="1169" t="s">
        <v>486</v>
      </c>
      <c r="H16" s="1170"/>
      <c r="I16" s="1170"/>
      <c r="J16" s="1171"/>
      <c r="K16" s="270">
        <v>-128048</v>
      </c>
      <c r="L16" s="270">
        <v>-10801</v>
      </c>
      <c r="M16" s="271">
        <v>-9409</v>
      </c>
      <c r="N16" s="272">
        <v>14.8</v>
      </c>
    </row>
    <row r="17" spans="1:16" x14ac:dyDescent="0.15">
      <c r="A17" s="250"/>
      <c r="B17" s="246"/>
      <c r="C17" s="246"/>
      <c r="D17" s="246"/>
      <c r="E17" s="246"/>
      <c r="F17" s="246"/>
      <c r="G17" s="1169" t="s">
        <v>170</v>
      </c>
      <c r="H17" s="1170"/>
      <c r="I17" s="1170"/>
      <c r="J17" s="1171"/>
      <c r="K17" s="270">
        <v>1398574</v>
      </c>
      <c r="L17" s="270">
        <v>117973</v>
      </c>
      <c r="M17" s="271">
        <v>106699</v>
      </c>
      <c r="N17" s="272">
        <v>10.6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487</v>
      </c>
      <c r="H19" s="246"/>
      <c r="I19" s="246"/>
      <c r="J19" s="246"/>
      <c r="K19" s="246"/>
      <c r="L19" s="246"/>
      <c r="M19" s="246"/>
      <c r="N19" s="246"/>
    </row>
    <row r="20" spans="1:16" x14ac:dyDescent="0.15">
      <c r="A20" s="250"/>
      <c r="B20" s="246"/>
      <c r="C20" s="246"/>
      <c r="D20" s="246"/>
      <c r="E20" s="246"/>
      <c r="F20" s="246"/>
      <c r="G20" s="274"/>
      <c r="H20" s="275"/>
      <c r="I20" s="275"/>
      <c r="J20" s="276"/>
      <c r="K20" s="277" t="s">
        <v>488</v>
      </c>
      <c r="L20" s="278" t="s">
        <v>489</v>
      </c>
      <c r="M20" s="279" t="s">
        <v>490</v>
      </c>
      <c r="N20" s="280"/>
    </row>
    <row r="21" spans="1:16" s="286" customFormat="1" x14ac:dyDescent="0.15">
      <c r="A21" s="281"/>
      <c r="B21" s="251"/>
      <c r="C21" s="251"/>
      <c r="D21" s="251"/>
      <c r="E21" s="251"/>
      <c r="F21" s="251"/>
      <c r="G21" s="1163" t="s">
        <v>491</v>
      </c>
      <c r="H21" s="1164"/>
      <c r="I21" s="1164"/>
      <c r="J21" s="1165"/>
      <c r="K21" s="282">
        <v>11.13</v>
      </c>
      <c r="L21" s="283">
        <v>9.99</v>
      </c>
      <c r="M21" s="284">
        <v>1.1399999999999999</v>
      </c>
      <c r="N21" s="251"/>
      <c r="O21" s="285"/>
      <c r="P21" s="281"/>
    </row>
    <row r="22" spans="1:16" s="286" customFormat="1" x14ac:dyDescent="0.15">
      <c r="A22" s="281"/>
      <c r="B22" s="251"/>
      <c r="C22" s="251"/>
      <c r="D22" s="251"/>
      <c r="E22" s="251"/>
      <c r="F22" s="251"/>
      <c r="G22" s="1163" t="s">
        <v>492</v>
      </c>
      <c r="H22" s="1164"/>
      <c r="I22" s="1164"/>
      <c r="J22" s="1165"/>
      <c r="K22" s="287">
        <v>97.8</v>
      </c>
      <c r="L22" s="288">
        <v>96.4</v>
      </c>
      <c r="M22" s="289">
        <v>1.4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495</v>
      </c>
      <c r="H29" s="251"/>
      <c r="I29" s="251"/>
      <c r="J29" s="251"/>
      <c r="K29" s="246"/>
      <c r="L29" s="246"/>
      <c r="M29" s="246"/>
      <c r="N29" s="246"/>
      <c r="O29" s="295"/>
    </row>
    <row r="30" spans="1:16" x14ac:dyDescent="0.15">
      <c r="A30" s="250"/>
      <c r="B30" s="246"/>
      <c r="C30" s="246"/>
      <c r="D30" s="246"/>
      <c r="E30" s="246"/>
      <c r="F30" s="246"/>
      <c r="G30" s="253"/>
      <c r="H30" s="254"/>
      <c r="I30" s="254"/>
      <c r="J30" s="255"/>
      <c r="K30" s="1152" t="s">
        <v>473</v>
      </c>
      <c r="L30" s="256"/>
      <c r="M30" s="257" t="s">
        <v>474</v>
      </c>
      <c r="N30" s="258"/>
    </row>
    <row r="31" spans="1:16" x14ac:dyDescent="0.15">
      <c r="A31" s="250"/>
      <c r="B31" s="246"/>
      <c r="C31" s="246"/>
      <c r="D31" s="246"/>
      <c r="E31" s="246"/>
      <c r="F31" s="246"/>
      <c r="G31" s="259"/>
      <c r="H31" s="260"/>
      <c r="I31" s="260"/>
      <c r="J31" s="261"/>
      <c r="K31" s="1153"/>
      <c r="L31" s="262" t="s">
        <v>475</v>
      </c>
      <c r="M31" s="263" t="s">
        <v>476</v>
      </c>
      <c r="N31" s="264" t="s">
        <v>477</v>
      </c>
    </row>
    <row r="32" spans="1:16" ht="27" customHeight="1" x14ac:dyDescent="0.15">
      <c r="A32" s="250"/>
      <c r="B32" s="246"/>
      <c r="C32" s="246"/>
      <c r="D32" s="246"/>
      <c r="E32" s="246"/>
      <c r="F32" s="246"/>
      <c r="G32" s="1154" t="s">
        <v>496</v>
      </c>
      <c r="H32" s="1155"/>
      <c r="I32" s="1155"/>
      <c r="J32" s="1156"/>
      <c r="K32" s="296">
        <v>1086133</v>
      </c>
      <c r="L32" s="296">
        <v>91618</v>
      </c>
      <c r="M32" s="297">
        <v>51894</v>
      </c>
      <c r="N32" s="298">
        <v>76.5</v>
      </c>
    </row>
    <row r="33" spans="1:16" ht="13.5" customHeight="1" x14ac:dyDescent="0.15">
      <c r="A33" s="250"/>
      <c r="B33" s="246"/>
      <c r="C33" s="246"/>
      <c r="D33" s="246"/>
      <c r="E33" s="246"/>
      <c r="F33" s="246"/>
      <c r="G33" s="1154" t="s">
        <v>497</v>
      </c>
      <c r="H33" s="1155"/>
      <c r="I33" s="1155"/>
      <c r="J33" s="1156"/>
      <c r="K33" s="296" t="s">
        <v>483</v>
      </c>
      <c r="L33" s="296" t="s">
        <v>483</v>
      </c>
      <c r="M33" s="297" t="s">
        <v>483</v>
      </c>
      <c r="N33" s="298" t="s">
        <v>483</v>
      </c>
    </row>
    <row r="34" spans="1:16" ht="27" customHeight="1" x14ac:dyDescent="0.15">
      <c r="A34" s="250"/>
      <c r="B34" s="246"/>
      <c r="C34" s="246"/>
      <c r="D34" s="246"/>
      <c r="E34" s="246"/>
      <c r="F34" s="246"/>
      <c r="G34" s="1154" t="s">
        <v>498</v>
      </c>
      <c r="H34" s="1155"/>
      <c r="I34" s="1155"/>
      <c r="J34" s="1156"/>
      <c r="K34" s="296" t="s">
        <v>483</v>
      </c>
      <c r="L34" s="296" t="s">
        <v>483</v>
      </c>
      <c r="M34" s="297">
        <v>10</v>
      </c>
      <c r="N34" s="298" t="s">
        <v>483</v>
      </c>
    </row>
    <row r="35" spans="1:16" ht="27" customHeight="1" x14ac:dyDescent="0.15">
      <c r="A35" s="250"/>
      <c r="B35" s="246"/>
      <c r="C35" s="246"/>
      <c r="D35" s="246"/>
      <c r="E35" s="246"/>
      <c r="F35" s="246"/>
      <c r="G35" s="1154" t="s">
        <v>499</v>
      </c>
      <c r="H35" s="1155"/>
      <c r="I35" s="1155"/>
      <c r="J35" s="1156"/>
      <c r="K35" s="296">
        <v>595302</v>
      </c>
      <c r="L35" s="296">
        <v>50215</v>
      </c>
      <c r="M35" s="297">
        <v>15077</v>
      </c>
      <c r="N35" s="298">
        <v>233.1</v>
      </c>
    </row>
    <row r="36" spans="1:16" ht="27" customHeight="1" x14ac:dyDescent="0.15">
      <c r="A36" s="250"/>
      <c r="B36" s="246"/>
      <c r="C36" s="246"/>
      <c r="D36" s="246"/>
      <c r="E36" s="246"/>
      <c r="F36" s="246"/>
      <c r="G36" s="1154" t="s">
        <v>500</v>
      </c>
      <c r="H36" s="1155"/>
      <c r="I36" s="1155"/>
      <c r="J36" s="1156"/>
      <c r="K36" s="296">
        <v>148082</v>
      </c>
      <c r="L36" s="296">
        <v>12491</v>
      </c>
      <c r="M36" s="297">
        <v>4066</v>
      </c>
      <c r="N36" s="298">
        <v>207.2</v>
      </c>
    </row>
    <row r="37" spans="1:16" ht="13.5" customHeight="1" x14ac:dyDescent="0.15">
      <c r="A37" s="250"/>
      <c r="B37" s="246"/>
      <c r="C37" s="246"/>
      <c r="D37" s="246"/>
      <c r="E37" s="246"/>
      <c r="F37" s="246"/>
      <c r="G37" s="1154" t="s">
        <v>501</v>
      </c>
      <c r="H37" s="1155"/>
      <c r="I37" s="1155"/>
      <c r="J37" s="1156"/>
      <c r="K37" s="296">
        <v>395</v>
      </c>
      <c r="L37" s="296">
        <v>33</v>
      </c>
      <c r="M37" s="297">
        <v>901</v>
      </c>
      <c r="N37" s="298">
        <v>-96.3</v>
      </c>
    </row>
    <row r="38" spans="1:16" ht="27" customHeight="1" x14ac:dyDescent="0.15">
      <c r="A38" s="250"/>
      <c r="B38" s="246"/>
      <c r="C38" s="246"/>
      <c r="D38" s="246"/>
      <c r="E38" s="246"/>
      <c r="F38" s="246"/>
      <c r="G38" s="1157" t="s">
        <v>502</v>
      </c>
      <c r="H38" s="1158"/>
      <c r="I38" s="1158"/>
      <c r="J38" s="1159"/>
      <c r="K38" s="299">
        <v>181</v>
      </c>
      <c r="L38" s="299">
        <v>15</v>
      </c>
      <c r="M38" s="300">
        <v>5</v>
      </c>
      <c r="N38" s="301">
        <v>200</v>
      </c>
      <c r="O38" s="295"/>
    </row>
    <row r="39" spans="1:16" x14ac:dyDescent="0.15">
      <c r="A39" s="250"/>
      <c r="B39" s="246"/>
      <c r="C39" s="246"/>
      <c r="D39" s="246"/>
      <c r="E39" s="246"/>
      <c r="F39" s="246"/>
      <c r="G39" s="1157" t="s">
        <v>503</v>
      </c>
      <c r="H39" s="1158"/>
      <c r="I39" s="1158"/>
      <c r="J39" s="1159"/>
      <c r="K39" s="302">
        <v>-72956</v>
      </c>
      <c r="L39" s="302">
        <v>-6154</v>
      </c>
      <c r="M39" s="303">
        <v>-2383</v>
      </c>
      <c r="N39" s="304">
        <v>158.19999999999999</v>
      </c>
      <c r="O39" s="295"/>
    </row>
    <row r="40" spans="1:16" ht="27" customHeight="1" x14ac:dyDescent="0.15">
      <c r="A40" s="250"/>
      <c r="B40" s="246"/>
      <c r="C40" s="246"/>
      <c r="D40" s="246"/>
      <c r="E40" s="246"/>
      <c r="F40" s="246"/>
      <c r="G40" s="1154" t="s">
        <v>504</v>
      </c>
      <c r="H40" s="1155"/>
      <c r="I40" s="1155"/>
      <c r="J40" s="1156"/>
      <c r="K40" s="302">
        <v>-1085259</v>
      </c>
      <c r="L40" s="302">
        <v>-91544</v>
      </c>
      <c r="M40" s="303">
        <v>-48190</v>
      </c>
      <c r="N40" s="304">
        <v>90</v>
      </c>
      <c r="O40" s="295"/>
    </row>
    <row r="41" spans="1:16" x14ac:dyDescent="0.15">
      <c r="A41" s="250"/>
      <c r="B41" s="246"/>
      <c r="C41" s="246"/>
      <c r="D41" s="246"/>
      <c r="E41" s="246"/>
      <c r="F41" s="246"/>
      <c r="G41" s="1160" t="s">
        <v>281</v>
      </c>
      <c r="H41" s="1161"/>
      <c r="I41" s="1161"/>
      <c r="J41" s="1162"/>
      <c r="K41" s="296">
        <v>671878</v>
      </c>
      <c r="L41" s="302">
        <v>56675</v>
      </c>
      <c r="M41" s="303">
        <v>21380</v>
      </c>
      <c r="N41" s="304">
        <v>165.1</v>
      </c>
      <c r="O41" s="295"/>
    </row>
    <row r="42" spans="1:16" x14ac:dyDescent="0.15">
      <c r="A42" s="250"/>
      <c r="B42" s="246"/>
      <c r="C42" s="246"/>
      <c r="D42" s="246"/>
      <c r="E42" s="246"/>
      <c r="F42" s="246"/>
      <c r="G42" s="305" t="s">
        <v>505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507</v>
      </c>
      <c r="H48" s="310"/>
      <c r="I48" s="310"/>
      <c r="J48" s="310"/>
      <c r="K48" s="310"/>
      <c r="L48" s="310"/>
      <c r="M48" s="311"/>
      <c r="N48" s="310"/>
    </row>
    <row r="49" spans="1:14" ht="13.5" customHeight="1" x14ac:dyDescent="0.15">
      <c r="A49" s="250"/>
      <c r="B49" s="246"/>
      <c r="C49" s="246"/>
      <c r="D49" s="246"/>
      <c r="E49" s="246"/>
      <c r="F49" s="246"/>
      <c r="G49" s="312"/>
      <c r="H49" s="313"/>
      <c r="I49" s="1147" t="s">
        <v>473</v>
      </c>
      <c r="J49" s="1149" t="s">
        <v>508</v>
      </c>
      <c r="K49" s="1150"/>
      <c r="L49" s="1150"/>
      <c r="M49" s="1150"/>
      <c r="N49" s="1151"/>
    </row>
    <row r="50" spans="1:14" x14ac:dyDescent="0.15">
      <c r="A50" s="250"/>
      <c r="B50" s="246"/>
      <c r="C50" s="246"/>
      <c r="D50" s="246"/>
      <c r="E50" s="246"/>
      <c r="F50" s="246"/>
      <c r="G50" s="314"/>
      <c r="H50" s="315"/>
      <c r="I50" s="1148"/>
      <c r="J50" s="316" t="s">
        <v>509</v>
      </c>
      <c r="K50" s="317" t="s">
        <v>510</v>
      </c>
      <c r="L50" s="318" t="s">
        <v>511</v>
      </c>
      <c r="M50" s="319" t="s">
        <v>512</v>
      </c>
      <c r="N50" s="320" t="s">
        <v>513</v>
      </c>
    </row>
    <row r="51" spans="1:14" x14ac:dyDescent="0.15">
      <c r="A51" s="250"/>
      <c r="B51" s="246"/>
      <c r="C51" s="246"/>
      <c r="D51" s="246"/>
      <c r="E51" s="246"/>
      <c r="F51" s="246"/>
      <c r="G51" s="312" t="s">
        <v>514</v>
      </c>
      <c r="H51" s="313"/>
      <c r="I51" s="321">
        <v>1855442</v>
      </c>
      <c r="J51" s="322">
        <v>149223</v>
      </c>
      <c r="K51" s="323">
        <v>188.7</v>
      </c>
      <c r="L51" s="324">
        <v>66496</v>
      </c>
      <c r="M51" s="325">
        <v>-6.2</v>
      </c>
      <c r="N51" s="326">
        <v>194.9</v>
      </c>
    </row>
    <row r="52" spans="1:14" x14ac:dyDescent="0.15">
      <c r="A52" s="250"/>
      <c r="B52" s="246"/>
      <c r="C52" s="246"/>
      <c r="D52" s="246"/>
      <c r="E52" s="246"/>
      <c r="F52" s="246"/>
      <c r="G52" s="327"/>
      <c r="H52" s="328" t="s">
        <v>515</v>
      </c>
      <c r="I52" s="329">
        <v>442742</v>
      </c>
      <c r="J52" s="330">
        <v>35607</v>
      </c>
      <c r="K52" s="331">
        <v>127.8</v>
      </c>
      <c r="L52" s="332">
        <v>36530</v>
      </c>
      <c r="M52" s="333">
        <v>-8.4</v>
      </c>
      <c r="N52" s="334">
        <v>136.19999999999999</v>
      </c>
    </row>
    <row r="53" spans="1:14" x14ac:dyDescent="0.15">
      <c r="A53" s="250"/>
      <c r="B53" s="246"/>
      <c r="C53" s="246"/>
      <c r="D53" s="246"/>
      <c r="E53" s="246"/>
      <c r="F53" s="246"/>
      <c r="G53" s="312" t="s">
        <v>516</v>
      </c>
      <c r="H53" s="313"/>
      <c r="I53" s="321">
        <v>542412</v>
      </c>
      <c r="J53" s="322">
        <v>44002</v>
      </c>
      <c r="K53" s="323">
        <v>-70.5</v>
      </c>
      <c r="L53" s="324">
        <v>82748</v>
      </c>
      <c r="M53" s="325">
        <v>24.4</v>
      </c>
      <c r="N53" s="326">
        <v>-94.9</v>
      </c>
    </row>
    <row r="54" spans="1:14" x14ac:dyDescent="0.15">
      <c r="A54" s="250"/>
      <c r="B54" s="246"/>
      <c r="C54" s="246"/>
      <c r="D54" s="246"/>
      <c r="E54" s="246"/>
      <c r="F54" s="246"/>
      <c r="G54" s="327"/>
      <c r="H54" s="328" t="s">
        <v>515</v>
      </c>
      <c r="I54" s="329">
        <v>378431</v>
      </c>
      <c r="J54" s="330">
        <v>30699</v>
      </c>
      <c r="K54" s="331">
        <v>-13.8</v>
      </c>
      <c r="L54" s="332">
        <v>44732</v>
      </c>
      <c r="M54" s="333">
        <v>22.5</v>
      </c>
      <c r="N54" s="334">
        <v>-36.299999999999997</v>
      </c>
    </row>
    <row r="55" spans="1:14" x14ac:dyDescent="0.15">
      <c r="A55" s="250"/>
      <c r="B55" s="246"/>
      <c r="C55" s="246"/>
      <c r="D55" s="246"/>
      <c r="E55" s="246"/>
      <c r="F55" s="246"/>
      <c r="G55" s="312" t="s">
        <v>517</v>
      </c>
      <c r="H55" s="313"/>
      <c r="I55" s="321">
        <v>1120276</v>
      </c>
      <c r="J55" s="322">
        <v>92715</v>
      </c>
      <c r="K55" s="323">
        <v>110.7</v>
      </c>
      <c r="L55" s="324">
        <v>91837</v>
      </c>
      <c r="M55" s="325">
        <v>11</v>
      </c>
      <c r="N55" s="326">
        <v>99.7</v>
      </c>
    </row>
    <row r="56" spans="1:14" x14ac:dyDescent="0.15">
      <c r="A56" s="250"/>
      <c r="B56" s="246"/>
      <c r="C56" s="246"/>
      <c r="D56" s="246"/>
      <c r="E56" s="246"/>
      <c r="F56" s="246"/>
      <c r="G56" s="327"/>
      <c r="H56" s="328" t="s">
        <v>515</v>
      </c>
      <c r="I56" s="329">
        <v>475005</v>
      </c>
      <c r="J56" s="330">
        <v>39312</v>
      </c>
      <c r="K56" s="331">
        <v>28.1</v>
      </c>
      <c r="L56" s="332">
        <v>54439</v>
      </c>
      <c r="M56" s="333">
        <v>21.7</v>
      </c>
      <c r="N56" s="334">
        <v>6.4</v>
      </c>
    </row>
    <row r="57" spans="1:14" x14ac:dyDescent="0.15">
      <c r="A57" s="250"/>
      <c r="B57" s="246"/>
      <c r="C57" s="246"/>
      <c r="D57" s="246"/>
      <c r="E57" s="246"/>
      <c r="F57" s="246"/>
      <c r="G57" s="312" t="s">
        <v>518</v>
      </c>
      <c r="H57" s="313"/>
      <c r="I57" s="321">
        <v>1151091</v>
      </c>
      <c r="J57" s="322">
        <v>96076</v>
      </c>
      <c r="K57" s="323">
        <v>3.6</v>
      </c>
      <c r="L57" s="324">
        <v>75972</v>
      </c>
      <c r="M57" s="325">
        <v>-17.3</v>
      </c>
      <c r="N57" s="326">
        <v>20.9</v>
      </c>
    </row>
    <row r="58" spans="1:14" x14ac:dyDescent="0.15">
      <c r="A58" s="250"/>
      <c r="B58" s="246"/>
      <c r="C58" s="246"/>
      <c r="D58" s="246"/>
      <c r="E58" s="246"/>
      <c r="F58" s="246"/>
      <c r="G58" s="327"/>
      <c r="H58" s="328" t="s">
        <v>515</v>
      </c>
      <c r="I58" s="329">
        <v>555154</v>
      </c>
      <c r="J58" s="330">
        <v>46336</v>
      </c>
      <c r="K58" s="331">
        <v>17.899999999999999</v>
      </c>
      <c r="L58" s="332">
        <v>40712</v>
      </c>
      <c r="M58" s="333">
        <v>-25.2</v>
      </c>
      <c r="N58" s="334">
        <v>43.1</v>
      </c>
    </row>
    <row r="59" spans="1:14" x14ac:dyDescent="0.15">
      <c r="A59" s="250"/>
      <c r="B59" s="246"/>
      <c r="C59" s="246"/>
      <c r="D59" s="246"/>
      <c r="E59" s="246"/>
      <c r="F59" s="246"/>
      <c r="G59" s="312" t="s">
        <v>519</v>
      </c>
      <c r="H59" s="313"/>
      <c r="I59" s="321">
        <v>1318064</v>
      </c>
      <c r="J59" s="322">
        <v>111182</v>
      </c>
      <c r="K59" s="323">
        <v>15.7</v>
      </c>
      <c r="L59" s="324">
        <v>79466</v>
      </c>
      <c r="M59" s="325">
        <v>4.5999999999999996</v>
      </c>
      <c r="N59" s="326">
        <v>11.1</v>
      </c>
    </row>
    <row r="60" spans="1:14" x14ac:dyDescent="0.15">
      <c r="A60" s="250"/>
      <c r="B60" s="246"/>
      <c r="C60" s="246"/>
      <c r="D60" s="246"/>
      <c r="E60" s="246"/>
      <c r="F60" s="246"/>
      <c r="G60" s="327"/>
      <c r="H60" s="328" t="s">
        <v>515</v>
      </c>
      <c r="I60" s="335">
        <v>934745</v>
      </c>
      <c r="J60" s="330">
        <v>78848</v>
      </c>
      <c r="K60" s="331">
        <v>70.2</v>
      </c>
      <c r="L60" s="332">
        <v>44645</v>
      </c>
      <c r="M60" s="333">
        <v>9.6999999999999993</v>
      </c>
      <c r="N60" s="334">
        <v>60.5</v>
      </c>
    </row>
    <row r="61" spans="1:14" x14ac:dyDescent="0.15">
      <c r="A61" s="250"/>
      <c r="B61" s="246"/>
      <c r="C61" s="246"/>
      <c r="D61" s="246"/>
      <c r="E61" s="246"/>
      <c r="F61" s="246"/>
      <c r="G61" s="312" t="s">
        <v>520</v>
      </c>
      <c r="H61" s="336"/>
      <c r="I61" s="337">
        <v>1197457</v>
      </c>
      <c r="J61" s="338">
        <v>98640</v>
      </c>
      <c r="K61" s="339">
        <v>49.6</v>
      </c>
      <c r="L61" s="340">
        <v>79304</v>
      </c>
      <c r="M61" s="341">
        <v>3.3</v>
      </c>
      <c r="N61" s="326">
        <v>46.3</v>
      </c>
    </row>
    <row r="62" spans="1:14" x14ac:dyDescent="0.15">
      <c r="A62" s="250"/>
      <c r="B62" s="246"/>
      <c r="C62" s="246"/>
      <c r="D62" s="246"/>
      <c r="E62" s="246"/>
      <c r="F62" s="246"/>
      <c r="G62" s="327"/>
      <c r="H62" s="328" t="s">
        <v>515</v>
      </c>
      <c r="I62" s="329">
        <v>557215</v>
      </c>
      <c r="J62" s="330">
        <v>46160</v>
      </c>
      <c r="K62" s="331">
        <v>46</v>
      </c>
      <c r="L62" s="332">
        <v>44212</v>
      </c>
      <c r="M62" s="333">
        <v>4.0999999999999996</v>
      </c>
      <c r="N62" s="334">
        <v>41.9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2" t="s">
        <v>3</v>
      </c>
      <c r="D47" s="1172"/>
      <c r="E47" s="1173"/>
      <c r="F47" s="11">
        <v>22.42</v>
      </c>
      <c r="G47" s="12">
        <v>32.1</v>
      </c>
      <c r="H47" s="12">
        <v>36.299999999999997</v>
      </c>
      <c r="I47" s="12">
        <v>37.340000000000003</v>
      </c>
      <c r="J47" s="13">
        <v>37.93</v>
      </c>
    </row>
    <row r="48" spans="2:10" ht="57.75" customHeight="1" x14ac:dyDescent="0.15">
      <c r="B48" s="14"/>
      <c r="C48" s="1174" t="s">
        <v>4</v>
      </c>
      <c r="D48" s="1174"/>
      <c r="E48" s="1175"/>
      <c r="F48" s="15">
        <v>3.4</v>
      </c>
      <c r="G48" s="16">
        <v>2.91</v>
      </c>
      <c r="H48" s="16">
        <v>3.19</v>
      </c>
      <c r="I48" s="16">
        <v>3.57</v>
      </c>
      <c r="J48" s="17">
        <v>4.3</v>
      </c>
    </row>
    <row r="49" spans="2:10" ht="57.75" customHeight="1" thickBot="1" x14ac:dyDescent="0.2">
      <c r="B49" s="18"/>
      <c r="C49" s="1176" t="s">
        <v>5</v>
      </c>
      <c r="D49" s="1176"/>
      <c r="E49" s="1177"/>
      <c r="F49" s="19">
        <v>9.25</v>
      </c>
      <c r="G49" s="20">
        <v>8.82</v>
      </c>
      <c r="H49" s="20">
        <v>4.42</v>
      </c>
      <c r="I49" s="20">
        <v>1.1599999999999999</v>
      </c>
      <c r="J49" s="21">
        <v>0.19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vt:lpstr>
      <vt:lpstr>施設類型別ストック情報分析表① </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廣納 智彦(hironou tomohiko)</cp:lastModifiedBy>
  <cp:lastPrinted>2018-10-31T06:58:13Z</cp:lastPrinted>
  <dcterms:created xsi:type="dcterms:W3CDTF">2018-01-24T05:39:19Z</dcterms:created>
  <dcterms:modified xsi:type="dcterms:W3CDTF">2018-10-31T07:02:03Z</dcterms:modified>
  <cp:category/>
</cp:coreProperties>
</file>