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総務財政課\財政係\回答\H29\県\H30.1.26公営企業に係る｢経営比較分析表｣(平成28年度決算)の分析等について\"/>
    </mc:Choice>
  </mc:AlternateContent>
  <workbookProtection workbookPassword="B319" lockStructure="1"/>
  <bookViews>
    <workbookView xWindow="240" yWindow="60" windowWidth="14940" windowHeight="7872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P10" i="4"/>
  <c r="I10" i="4"/>
  <c r="B10" i="4"/>
  <c r="BB8" i="4"/>
  <c r="AT8" i="4"/>
  <c r="AL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<sst xmlns="http://schemas.openxmlformats.org/spreadsheetml/2006/main" count="235" uniqueCount="120">
  <si>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</si>
  <si>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</si>
  <si>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</si>
  <si>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</si>
  <si>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</si>
  <si>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</si>
  <si>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</si>
  <si>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</si>
  <si>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</si>
  <si>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</si>
  <si>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</si>
  <si>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</si>
  <si>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</si>
  <si>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</si>
  <si>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</si>
  <si>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</si>
  <si>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</si>
  <si>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</si>
  <si>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</si>
  <si>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</si>
  <si>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</si>
  <si>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</si>
  <si>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</si>
  <si>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</si>
  <si>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</si>
  <si>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</si>
  <si>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</si>
  <si>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</si>
  <si>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</si>
  <si>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</si>
  <si>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</si>
  <si>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</si>
  <si>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</si>
  <si>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</si>
  <si>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</si>
  <si>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</si>
  <si>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</si>
  <si>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</si>
  <si>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</si>
  <si>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</si>
  <si>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</si>
  <si>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</si>
  <si>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</si>
  <si>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</si>
  <si>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</si>
  <si>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</si>
  <si>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</si>
  <si>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</si>
  <si>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</si>
  <si>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</si>
  <si>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</si>
  <si>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</si>
  <si>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</si>
  <si>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</si>
  <si>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</si>
  <si>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</si>
  <si>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</si>
  <si>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</si>
  <si>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</si>
  <si>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</si>
  <si>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</si>
  <si>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</si>
  <si>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</si>
  <si>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</si>
  <si>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</si>
  <si>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</si>
  <si>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</si>
  <si>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</si>
  <si>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</si>
  <si>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</si>
  <si>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</si>
  <si>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</si>
  <si>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</si>
  <si>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</si>
  <si>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</si>
  <si>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</si>
  <si>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</si>
  <si>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</si>
  <si>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</si>
  <si>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</si>
  <si>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</si>
  <si>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</si>
  <si>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</si>
  <si>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</si>
  <si>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</si>
  <si>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</si>
  <si>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</si>
  <si>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</si>
  <si>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</si>
  <si>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</si>
  <si>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</si>
  <si>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</si>
  <si>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</si>
  <si>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</si>
  <si>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</si>
  <si>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</si>
  <si>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</si>
  <si>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</si>
  <si>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</si>
  <si>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</si>
  <si>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</si>
  <si>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</si>
  <si>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</si>
  <si>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</si>
  <si>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</si>
  <si>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兵庫県　西播磨水道企業団</t>
  </si>
  <si>
    <t>法適用</t>
  </si>
  <si>
    <t>水道事業</t>
  </si>
  <si>
    <t>末端給水事業</t>
  </si>
  <si>
    <t>A4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</si>
  <si>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</si>
  <si>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</si>
  <si>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</si>
  <si>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</si>
  <si>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</si>
  <si>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</si>
  <si>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自治体職員</t>
    <rPh sb="0" eb="3">
      <t>ジチタイ</t>
    </rPh>
    <rPh sb="3" eb="5">
      <t>ショクイン</t>
    </rPh>
    <phoneticPr fontId="4"/>
  </si>
  <si>
    <t>　当企業団の経営状況は、類似団体の平均値と比較して、やや良好な状況となっているが、老朽化した施設の更新及び耐震化が課題となっている。
　人口減少により給水収益が減少していく中で、安心、安全な水を安定して供給していくためには、施設等の正確な現状把握を行う必要があり、企業団では、基本計画の見直しに着手している。
　また、平成29年度に作成する経営戦略を有効活用し、今後も健全経営に努める。</t>
    <rPh sb="28" eb="30">
      <t>リョウコウ</t>
    </rPh>
    <rPh sb="126" eb="128">
      <t>ヒツヨウ</t>
    </rPh>
    <rPh sb="132" eb="135">
      <t>キギョウダン</t>
    </rPh>
    <rPh sb="159" eb="161">
      <t>ヘイセイ</t>
    </rPh>
    <rPh sb="163" eb="165">
      <t>ネンド</t>
    </rPh>
    <rPh sb="166" eb="168">
      <t>サクセイ</t>
    </rPh>
    <rPh sb="175" eb="177">
      <t>ユウコウ</t>
    </rPh>
    <rPh sb="177" eb="179">
      <t>カツヨウ</t>
    </rPh>
    <rPh sb="181" eb="183">
      <t>コンゴ</t>
    </rPh>
    <phoneticPr fontId="4"/>
  </si>
  <si>
    <t>①経常収支比率は、平成27年度に竣工した水源地の影響で減価償却費が増加し、経常費用が増加したことにより低下したが、依然として100％を超えており、経常利益が発生している状況である。しかし、給水収益は減少傾向にあり、施設等の更新に多額の費用が見込まれるため、費用の削減及び事業の更新財源の確保が必要である。
②累積欠損金は、発生していない。
③流動比率は、100％を超えており、短期の債務に対する支払能力がある。
④企業債残高対給水収益比率は、類似団体の平均値と比較して低く、企業債残高が低く抑えられている状況である。
⑤料金回収率は、100％を超えているが、給水収益は減少傾向にあり費用の削減が必要である。
⑥給水原価は、減価償却費が増加したことにより、やや増加している。
⑦施設利用率は、類似団体と比べて高いが、配水量の減少に伴い低下傾向である。
⑧有収率は、類似団体と比較して概ね良好な状況である。</t>
    <rPh sb="9" eb="11">
      <t>ヘイセイ</t>
    </rPh>
    <rPh sb="13" eb="15">
      <t>ネンド</t>
    </rPh>
    <rPh sb="16" eb="18">
      <t>シュンコウ</t>
    </rPh>
    <rPh sb="20" eb="23">
      <t>スイゲンチ</t>
    </rPh>
    <rPh sb="24" eb="26">
      <t>エイキョウ</t>
    </rPh>
    <rPh sb="27" eb="31">
      <t>ゲンカショウキャク</t>
    </rPh>
    <rPh sb="31" eb="32">
      <t>ヒ</t>
    </rPh>
    <rPh sb="33" eb="35">
      <t>ゾウカ</t>
    </rPh>
    <rPh sb="37" eb="39">
      <t>ケイジョウ</t>
    </rPh>
    <rPh sb="39" eb="41">
      <t>ヒヨウ</t>
    </rPh>
    <rPh sb="42" eb="44">
      <t>ゾウカ</t>
    </rPh>
    <rPh sb="51" eb="53">
      <t>テイカ</t>
    </rPh>
    <rPh sb="57" eb="59">
      <t>イゼン</t>
    </rPh>
    <rPh sb="67" eb="68">
      <t>コ</t>
    </rPh>
    <rPh sb="84" eb="86">
      <t>ジョウキョウ</t>
    </rPh>
    <rPh sb="199" eb="201">
      <t>ノウリョク</t>
    </rPh>
    <rPh sb="221" eb="223">
      <t>ルイジ</t>
    </rPh>
    <rPh sb="223" eb="225">
      <t>ダンタイ</t>
    </rPh>
    <rPh sb="226" eb="229">
      <t>ヘイキンチ</t>
    </rPh>
    <rPh sb="230" eb="232">
      <t>ヒカク</t>
    </rPh>
    <rPh sb="234" eb="235">
      <t>ヒク</t>
    </rPh>
    <rPh sb="237" eb="240">
      <t>キギョウサイ</t>
    </rPh>
    <rPh sb="240" eb="242">
      <t>ザンダカ</t>
    </rPh>
    <rPh sb="243" eb="244">
      <t>ヒク</t>
    </rPh>
    <rPh sb="245" eb="246">
      <t>オサ</t>
    </rPh>
    <rPh sb="252" eb="254">
      <t>ジョウキョウ</t>
    </rPh>
    <rPh sb="317" eb="319">
      <t>ゾウカ</t>
    </rPh>
    <rPh sb="329" eb="331">
      <t>ゾウカ</t>
    </rPh>
    <phoneticPr fontId="4"/>
  </si>
  <si>
    <t xml:space="preserve">①有形固定資産減価償却率は、類似団体と比較してやや高くなっているが、これは、施設整備を、高度経済成長期に行った結果、これらの施設の老朽化が進み、更新の必要があることを示している。
②管路経年化率は、類似団体と比較して低いが、これは、下水道布設工事に合わせて管路の更新工事を行っており、管路は新しいことを示している。
③管路更新率が類似団体と比較して平均より低くなっているのは、基本計画（アセットマネジメント）により重要度と優先度を踏まえ、水源地施設の整備を行った結果である。
</t>
    <rPh sb="145" eb="146">
      <t>アタラ</t>
    </rPh>
    <rPh sb="174" eb="176">
      <t>ヘイキン</t>
    </rPh>
    <rPh sb="178" eb="179">
      <t>ヒク</t>
    </rPh>
    <rPh sb="207" eb="210">
      <t>ジュウヨウド</t>
    </rPh>
    <rPh sb="211" eb="214">
      <t>ユウセンド</t>
    </rPh>
    <rPh sb="215" eb="216">
      <t>フ</t>
    </rPh>
    <rPh sb="219" eb="221">
      <t>スイゲン</t>
    </rPh>
    <rPh sb="221" eb="222">
      <t>チ</t>
    </rPh>
    <rPh sb="222" eb="224">
      <t>シセツ</t>
    </rPh>
    <rPh sb="225" eb="227">
      <t>セイビ</t>
    </rPh>
    <rPh sb="228" eb="229">
      <t>オコナ</t>
    </rPh>
    <rPh sb="231" eb="233">
      <t>ケッカ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</si>
</sst>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0.3</c:v>
                </c:pt>
                <c:pt idx="1">
                  <c:v>0.28999999999999998</c:v>
                </c:pt>
                <c:pt idx="2">
                  <c:v>0.44</c:v>
                </c:pt>
                <c:pt idx="3">
                  <c:v>0.4</c:v>
                </c:pt>
                <c:pt idx="4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096672"/>
        <c:axId val="634097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0.78</c:v>
                </c:pt>
                <c:pt idx="1">
                  <c:v>0.83</c:v>
                </c:pt>
                <c:pt idx="2">
                  <c:v>0.72</c:v>
                </c:pt>
                <c:pt idx="3">
                  <c:v>0.71</c:v>
                </c:pt>
                <c:pt idx="4">
                  <c:v>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096672"/>
        <c:axId val="634097064"/>
      </c:lineChart>
      <c:dateAx>
        <c:axId val="634096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4097064"/>
        <c:crosses val="autoZero"/>
        <c:auto val="1"/>
        <c:lblOffset val="100"/>
        <c:baseTimeUnit val="years"/>
      </c:dateAx>
      <c:valAx>
        <c:axId val="634097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4096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69.52</c:v>
                </c:pt>
                <c:pt idx="1">
                  <c:v>69.72</c:v>
                </c:pt>
                <c:pt idx="2">
                  <c:v>67.180000000000007</c:v>
                </c:pt>
                <c:pt idx="3">
                  <c:v>66.75</c:v>
                </c:pt>
                <c:pt idx="4">
                  <c:v>67.41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1591008"/>
        <c:axId val="641591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59.88</c:v>
                </c:pt>
                <c:pt idx="1">
                  <c:v>59.68</c:v>
                </c:pt>
                <c:pt idx="2">
                  <c:v>59.17</c:v>
                </c:pt>
                <c:pt idx="3">
                  <c:v>59.34</c:v>
                </c:pt>
                <c:pt idx="4">
                  <c:v>59.11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591008"/>
        <c:axId val="641591400"/>
      </c:lineChart>
      <c:dateAx>
        <c:axId val="641591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41591400"/>
        <c:crosses val="autoZero"/>
        <c:auto val="1"/>
        <c:lblOffset val="100"/>
        <c:baseTimeUnit val="years"/>
      </c:dateAx>
      <c:valAx>
        <c:axId val="641591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41591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93.41</c:v>
                </c:pt>
                <c:pt idx="1">
                  <c:v>90.72</c:v>
                </c:pt>
                <c:pt idx="2">
                  <c:v>90.96</c:v>
                </c:pt>
                <c:pt idx="3">
                  <c:v>90.92</c:v>
                </c:pt>
                <c:pt idx="4">
                  <c:v>89.55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830928"/>
        <c:axId val="479831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87.65</c:v>
                </c:pt>
                <c:pt idx="1">
                  <c:v>87.63</c:v>
                </c:pt>
                <c:pt idx="2">
                  <c:v>87.6</c:v>
                </c:pt>
                <c:pt idx="3">
                  <c:v>87.74</c:v>
                </c:pt>
                <c:pt idx="4">
                  <c:v>87.91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830928"/>
        <c:axId val="479831320"/>
      </c:lineChart>
      <c:dateAx>
        <c:axId val="479830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9831320"/>
        <c:crosses val="autoZero"/>
        <c:auto val="1"/>
        <c:lblOffset val="100"/>
        <c:baseTimeUnit val="years"/>
      </c:dateAx>
      <c:valAx>
        <c:axId val="479831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9830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108.35</c:v>
                </c:pt>
                <c:pt idx="1">
                  <c:v>105.47</c:v>
                </c:pt>
                <c:pt idx="2">
                  <c:v>121.77</c:v>
                </c:pt>
                <c:pt idx="3">
                  <c:v>123.58</c:v>
                </c:pt>
                <c:pt idx="4">
                  <c:v>120.88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84520"/>
        <c:axId val="639184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108.24</c:v>
                </c:pt>
                <c:pt idx="1">
                  <c:v>107.8</c:v>
                </c:pt>
                <c:pt idx="2">
                  <c:v>111.96</c:v>
                </c:pt>
                <c:pt idx="3">
                  <c:v>112.69</c:v>
                </c:pt>
                <c:pt idx="4">
                  <c:v>113.16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184520"/>
        <c:axId val="639184912"/>
      </c:lineChart>
      <c:dateAx>
        <c:axId val="639184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9184912"/>
        <c:crosses val="autoZero"/>
        <c:auto val="1"/>
        <c:lblOffset val="100"/>
        <c:baseTimeUnit val="years"/>
      </c:dateAx>
      <c:valAx>
        <c:axId val="639184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9184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47.5</c:v>
                </c:pt>
                <c:pt idx="1">
                  <c:v>49.46</c:v>
                </c:pt>
                <c:pt idx="2">
                  <c:v>51.01</c:v>
                </c:pt>
                <c:pt idx="3">
                  <c:v>49.53</c:v>
                </c:pt>
                <c:pt idx="4">
                  <c:v>51.15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621232"/>
        <c:axId val="63061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38.69</c:v>
                </c:pt>
                <c:pt idx="1">
                  <c:v>39.65</c:v>
                </c:pt>
                <c:pt idx="2">
                  <c:v>45.25</c:v>
                </c:pt>
                <c:pt idx="3">
                  <c:v>46.27</c:v>
                </c:pt>
                <c:pt idx="4">
                  <c:v>46.88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21232"/>
        <c:axId val="630610704"/>
      </c:lineChart>
      <c:dateAx>
        <c:axId val="637621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0610704"/>
        <c:crosses val="autoZero"/>
        <c:auto val="1"/>
        <c:lblOffset val="100"/>
        <c:baseTimeUnit val="years"/>
      </c:dateAx>
      <c:valAx>
        <c:axId val="63061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7621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5.08</c:v>
                </c:pt>
                <c:pt idx="1">
                  <c:v>5.18</c:v>
                </c:pt>
                <c:pt idx="2">
                  <c:v>5.0199999999999996</c:v>
                </c:pt>
                <c:pt idx="3">
                  <c:v>4.92</c:v>
                </c:pt>
                <c:pt idx="4">
                  <c:v>4.95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611880"/>
        <c:axId val="630612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8.4</c:v>
                </c:pt>
                <c:pt idx="1">
                  <c:v>9.7100000000000009</c:v>
                </c:pt>
                <c:pt idx="2">
                  <c:v>10.71</c:v>
                </c:pt>
                <c:pt idx="3">
                  <c:v>10.93</c:v>
                </c:pt>
                <c:pt idx="4">
                  <c:v>13.39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611880"/>
        <c:axId val="630612272"/>
      </c:lineChart>
      <c:dateAx>
        <c:axId val="630611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0612272"/>
        <c:crosses val="autoZero"/>
        <c:auto val="1"/>
        <c:lblOffset val="100"/>
        <c:baseTimeUnit val="years"/>
      </c:dateAx>
      <c:valAx>
        <c:axId val="630612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0611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084752"/>
        <c:axId val="632085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4.46</c:v>
                </c:pt>
                <c:pt idx="1">
                  <c:v>4.3899999999999997</c:v>
                </c:pt>
                <c:pt idx="2">
                  <c:v>0.41</c:v>
                </c:pt>
                <c:pt idx="3">
                  <c:v>0.54</c:v>
                </c:pt>
                <c:pt idx="4">
                  <c:v>0.68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084752"/>
        <c:axId val="632085144"/>
      </c:lineChart>
      <c:dateAx>
        <c:axId val="632084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2085144"/>
        <c:crosses val="autoZero"/>
        <c:auto val="1"/>
        <c:lblOffset val="100"/>
        <c:baseTimeUnit val="years"/>
      </c:dateAx>
      <c:valAx>
        <c:axId val="632085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2084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801.22</c:v>
                </c:pt>
                <c:pt idx="1">
                  <c:v>1047.73</c:v>
                </c:pt>
                <c:pt idx="2">
                  <c:v>370.88</c:v>
                </c:pt>
                <c:pt idx="3">
                  <c:v>918.2</c:v>
                </c:pt>
                <c:pt idx="4">
                  <c:v>994.3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820152"/>
        <c:axId val="482820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701</c:v>
                </c:pt>
                <c:pt idx="1">
                  <c:v>739.59</c:v>
                </c:pt>
                <c:pt idx="2">
                  <c:v>335.95</c:v>
                </c:pt>
                <c:pt idx="3">
                  <c:v>346.59</c:v>
                </c:pt>
                <c:pt idx="4">
                  <c:v>357.82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20152"/>
        <c:axId val="482820544"/>
      </c:lineChart>
      <c:dateAx>
        <c:axId val="482820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2820544"/>
        <c:crosses val="autoZero"/>
        <c:auto val="1"/>
        <c:lblOffset val="100"/>
        <c:baseTimeUnit val="years"/>
      </c:dateAx>
      <c:valAx>
        <c:axId val="4828205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2820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115.65</c:v>
                </c:pt>
                <c:pt idx="1">
                  <c:v>121.31</c:v>
                </c:pt>
                <c:pt idx="2">
                  <c:v>174.82</c:v>
                </c:pt>
                <c:pt idx="3">
                  <c:v>202.97</c:v>
                </c:pt>
                <c:pt idx="4">
                  <c:v>199.92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00824"/>
        <c:axId val="636001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330.99</c:v>
                </c:pt>
                <c:pt idx="1">
                  <c:v>324.08999999999997</c:v>
                </c:pt>
                <c:pt idx="2">
                  <c:v>319.82</c:v>
                </c:pt>
                <c:pt idx="3">
                  <c:v>312.02999999999997</c:v>
                </c:pt>
                <c:pt idx="4">
                  <c:v>307.45999999999998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000824"/>
        <c:axId val="636001216"/>
      </c:lineChart>
      <c:dateAx>
        <c:axId val="636000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6001216"/>
        <c:crosses val="autoZero"/>
        <c:auto val="1"/>
        <c:lblOffset val="100"/>
        <c:baseTimeUnit val="years"/>
      </c:dateAx>
      <c:valAx>
        <c:axId val="636001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6000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98.66</c:v>
                </c:pt>
                <c:pt idx="1">
                  <c:v>96.05</c:v>
                </c:pt>
                <c:pt idx="2">
                  <c:v>114.52</c:v>
                </c:pt>
                <c:pt idx="3">
                  <c:v>115.66</c:v>
                </c:pt>
                <c:pt idx="4">
                  <c:v>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813776"/>
        <c:axId val="485814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100.27</c:v>
                </c:pt>
                <c:pt idx="1">
                  <c:v>99.46</c:v>
                </c:pt>
                <c:pt idx="2">
                  <c:v>105.21</c:v>
                </c:pt>
                <c:pt idx="3">
                  <c:v>105.71</c:v>
                </c:pt>
                <c:pt idx="4">
                  <c:v>106.01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813776"/>
        <c:axId val="485814168"/>
      </c:lineChart>
      <c:dateAx>
        <c:axId val="485813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5814168"/>
        <c:crosses val="autoZero"/>
        <c:auto val="1"/>
        <c:lblOffset val="100"/>
        <c:baseTimeUnit val="years"/>
      </c:dateAx>
      <c:valAx>
        <c:axId val="485814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5813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132.86000000000001</c:v>
                </c:pt>
                <c:pt idx="1">
                  <c:v>140.86000000000001</c:v>
                </c:pt>
                <c:pt idx="2">
                  <c:v>117.1</c:v>
                </c:pt>
                <c:pt idx="3">
                  <c:v>115.89</c:v>
                </c:pt>
                <c:pt idx="4">
                  <c:v>118.5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979248"/>
        <c:axId val="471979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169.62</c:v>
                </c:pt>
                <c:pt idx="1">
                  <c:v>171.78</c:v>
                </c:pt>
                <c:pt idx="2">
                  <c:v>162.59</c:v>
                </c:pt>
                <c:pt idx="3">
                  <c:v>162.15</c:v>
                </c:pt>
                <c:pt idx="4">
                  <c:v>162.24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79248"/>
        <c:axId val="471979640"/>
      </c:lineChart>
      <c:dateAx>
        <c:axId val="471979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1979640"/>
        <c:crosses val="autoZero"/>
        <c:auto val="1"/>
        <c:lblOffset val="100"/>
        <c:baseTimeUnit val="years"/>
      </c:dateAx>
      <c:valAx>
        <c:axId val="471979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1979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Z1" zoomScaleNormal="100" workbookViewId="0">
      <selection activeCell="BL47" sqref="BL47:BZ63"/>
    </sheetView>
  </sheetViews>
  <sheetFormatPr defaultColWidth="2.6640625" defaultRowHeight="13.2" x14ac:dyDescent="0.2"/>
  <cols>
    <col min="1" max="1" width="2.6640625" style="3" customWidth="1"/>
    <col min="2" max="62" width="3.77734375" style="3" customWidth="1"/>
    <col min="63" max="63" width="2.6640625" style="3"/>
    <col min="64" max="78" width="3.109375" style="3" customWidth="1"/>
    <col min="79" max="79" width="4.44140625" style="3" bestFit="1" customWidth="1"/>
    <col min="80" max="80" width="2.6640625" style="3"/>
    <col min="81" max="82" width="4.44140625" style="3" bestFit="1" customWidth="1"/>
    <col min="83" max="16384" width="2.6640625" style="3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 x14ac:dyDescent="0.2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 x14ac:dyDescent="0.2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 x14ac:dyDescent="0.2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2">
      <c r="A6" s="2"/>
      <c r="B6" s="45" t="str">
        <f>データ!H6</f>
        <v>兵庫県　西播磨水道企業団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2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5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 x14ac:dyDescent="0.2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A4</v>
      </c>
      <c r="X8" s="59"/>
      <c r="Y8" s="59"/>
      <c r="Z8" s="59"/>
      <c r="AA8" s="59"/>
      <c r="AB8" s="59"/>
      <c r="AC8" s="59"/>
      <c r="AD8" s="60" t="s">
        <v>116</v>
      </c>
      <c r="AE8" s="60"/>
      <c r="AF8" s="60"/>
      <c r="AG8" s="60"/>
      <c r="AH8" s="60"/>
      <c r="AI8" s="60"/>
      <c r="AJ8" s="60"/>
      <c r="AK8" s="5"/>
      <c r="AL8" s="61" t="str">
        <f>データ!$R$6</f>
        <v>-</v>
      </c>
      <c r="AM8" s="61"/>
      <c r="AN8" s="61"/>
      <c r="AO8" s="61"/>
      <c r="AP8" s="61"/>
      <c r="AQ8" s="61"/>
      <c r="AR8" s="61"/>
      <c r="AS8" s="61"/>
      <c r="AT8" s="51" t="str">
        <f>データ!$S$6</f>
        <v>-</v>
      </c>
      <c r="AU8" s="52"/>
      <c r="AV8" s="52"/>
      <c r="AW8" s="52"/>
      <c r="AX8" s="52"/>
      <c r="AY8" s="52"/>
      <c r="AZ8" s="52"/>
      <c r="BA8" s="52"/>
      <c r="BB8" s="53" t="str">
        <f>データ!$T$6</f>
        <v>-</v>
      </c>
      <c r="BC8" s="53"/>
      <c r="BD8" s="53"/>
      <c r="BE8" s="53"/>
      <c r="BF8" s="53"/>
      <c r="BG8" s="53"/>
      <c r="BH8" s="53"/>
      <c r="BI8" s="53"/>
      <c r="BJ8" s="4"/>
      <c r="BK8" s="4"/>
      <c r="BL8" s="54" t="s">
        <v>10</v>
      </c>
      <c r="BM8" s="5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 x14ac:dyDescent="0.2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5"/>
      <c r="AI9" s="5"/>
      <c r="AJ9" s="5"/>
      <c r="AK9" s="5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4"/>
      <c r="BK9" s="4"/>
      <c r="BL9" s="62" t="s">
        <v>19</v>
      </c>
      <c r="BM9" s="63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 x14ac:dyDescent="0.2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83.82</v>
      </c>
      <c r="J10" s="52"/>
      <c r="K10" s="52"/>
      <c r="L10" s="52"/>
      <c r="M10" s="52"/>
      <c r="N10" s="52"/>
      <c r="O10" s="64"/>
      <c r="P10" s="53">
        <f>データ!$P$6</f>
        <v>100</v>
      </c>
      <c r="Q10" s="53"/>
      <c r="R10" s="53"/>
      <c r="S10" s="53"/>
      <c r="T10" s="53"/>
      <c r="U10" s="53"/>
      <c r="V10" s="53"/>
      <c r="W10" s="61">
        <f>データ!$Q$6</f>
        <v>1790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5"/>
      <c r="AI10" s="5"/>
      <c r="AJ10" s="5"/>
      <c r="AK10" s="5"/>
      <c r="AL10" s="61">
        <f>データ!$U$6</f>
        <v>53106</v>
      </c>
      <c r="AM10" s="61"/>
      <c r="AN10" s="61"/>
      <c r="AO10" s="61"/>
      <c r="AP10" s="61"/>
      <c r="AQ10" s="61"/>
      <c r="AR10" s="61"/>
      <c r="AS10" s="61"/>
      <c r="AT10" s="51">
        <f>データ!$V$6</f>
        <v>41.03</v>
      </c>
      <c r="AU10" s="52"/>
      <c r="AV10" s="52"/>
      <c r="AW10" s="52"/>
      <c r="AX10" s="52"/>
      <c r="AY10" s="52"/>
      <c r="AZ10" s="52"/>
      <c r="BA10" s="52"/>
      <c r="BB10" s="53">
        <f>データ!$W$6</f>
        <v>1294.32</v>
      </c>
      <c r="BC10" s="53"/>
      <c r="BD10" s="53"/>
      <c r="BE10" s="53"/>
      <c r="BF10" s="53"/>
      <c r="BG10" s="53"/>
      <c r="BH10" s="53"/>
      <c r="BI10" s="53"/>
      <c r="BJ10" s="2"/>
      <c r="BK10" s="2"/>
      <c r="BL10" s="65" t="s">
        <v>21</v>
      </c>
      <c r="BM10" s="66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2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2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2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90" t="s">
        <v>118</v>
      </c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2"/>
    </row>
    <row r="17" spans="1:78" ht="13.5" customHeight="1" x14ac:dyDescent="0.2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90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2"/>
    </row>
    <row r="18" spans="1:78" ht="13.5" customHeight="1" x14ac:dyDescent="0.2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90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2"/>
    </row>
    <row r="19" spans="1:78" ht="13.5" customHeight="1" x14ac:dyDescent="0.2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90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2"/>
    </row>
    <row r="20" spans="1:78" ht="13.5" customHeight="1" x14ac:dyDescent="0.2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90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2"/>
    </row>
    <row r="21" spans="1:78" ht="13.5" customHeight="1" x14ac:dyDescent="0.2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90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2"/>
    </row>
    <row r="22" spans="1:78" ht="13.5" customHeight="1" x14ac:dyDescent="0.2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90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2"/>
    </row>
    <row r="23" spans="1:78" ht="13.5" customHeight="1" x14ac:dyDescent="0.2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90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2"/>
    </row>
    <row r="24" spans="1:78" ht="13.5" customHeight="1" x14ac:dyDescent="0.2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90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2"/>
    </row>
    <row r="25" spans="1:78" ht="13.5" customHeight="1" x14ac:dyDescent="0.2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90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2"/>
    </row>
    <row r="26" spans="1:78" ht="13.5" customHeight="1" x14ac:dyDescent="0.2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90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2"/>
    </row>
    <row r="27" spans="1:78" ht="13.5" customHeight="1" x14ac:dyDescent="0.2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90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2"/>
    </row>
    <row r="28" spans="1:78" ht="13.5" customHeight="1" x14ac:dyDescent="0.2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90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2"/>
    </row>
    <row r="29" spans="1:78" ht="13.5" customHeight="1" x14ac:dyDescent="0.2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90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2"/>
    </row>
    <row r="30" spans="1:78" ht="13.5" customHeight="1" x14ac:dyDescent="0.2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90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2"/>
    </row>
    <row r="31" spans="1:78" ht="13.5" customHeight="1" x14ac:dyDescent="0.2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90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2"/>
    </row>
    <row r="32" spans="1:78" ht="13.5" customHeight="1" x14ac:dyDescent="0.2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90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2"/>
    </row>
    <row r="33" spans="1:78" ht="13.5" customHeight="1" x14ac:dyDescent="0.2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90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2"/>
    </row>
    <row r="34" spans="1:78" ht="13.5" customHeight="1" x14ac:dyDescent="0.2">
      <c r="A34" s="2"/>
      <c r="B34" s="18"/>
      <c r="C34" s="81" t="s">
        <v>26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20"/>
      <c r="R34" s="81" t="s">
        <v>27</v>
      </c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20"/>
      <c r="AG34" s="81" t="s">
        <v>28</v>
      </c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20"/>
      <c r="AV34" s="81" t="s">
        <v>29</v>
      </c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19"/>
      <c r="BK34" s="2"/>
      <c r="BL34" s="90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2"/>
    </row>
    <row r="35" spans="1:78" ht="13.5" customHeight="1" x14ac:dyDescent="0.2">
      <c r="A35" s="2"/>
      <c r="B35" s="18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20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20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20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19"/>
      <c r="BK35" s="2"/>
      <c r="BL35" s="90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2"/>
    </row>
    <row r="36" spans="1:78" ht="13.5" customHeight="1" x14ac:dyDescent="0.2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90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2"/>
    </row>
    <row r="37" spans="1:78" ht="13.5" customHeight="1" x14ac:dyDescent="0.2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90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2"/>
    </row>
    <row r="38" spans="1:78" ht="13.5" customHeight="1" x14ac:dyDescent="0.2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90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2"/>
    </row>
    <row r="39" spans="1:78" ht="13.5" customHeight="1" x14ac:dyDescent="0.2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90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2"/>
    </row>
    <row r="40" spans="1:78" ht="13.5" customHeight="1" x14ac:dyDescent="0.2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90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2"/>
    </row>
    <row r="41" spans="1:78" ht="13.5" customHeight="1" x14ac:dyDescent="0.2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90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2"/>
    </row>
    <row r="42" spans="1:78" ht="13.5" customHeight="1" x14ac:dyDescent="0.2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90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2"/>
    </row>
    <row r="43" spans="1:78" ht="13.5" customHeight="1" x14ac:dyDescent="0.2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90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2"/>
    </row>
    <row r="44" spans="1:78" ht="13.5" customHeight="1" x14ac:dyDescent="0.2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90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2"/>
    </row>
    <row r="45" spans="1:78" ht="13.5" customHeight="1" x14ac:dyDescent="0.2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75" t="s">
        <v>30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2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2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90" t="s">
        <v>119</v>
      </c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2"/>
    </row>
    <row r="48" spans="1:78" ht="13.5" customHeight="1" x14ac:dyDescent="0.2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90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2"/>
    </row>
    <row r="49" spans="1:78" ht="13.5" customHeight="1" x14ac:dyDescent="0.2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90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2"/>
    </row>
    <row r="50" spans="1:78" ht="13.5" customHeight="1" x14ac:dyDescent="0.2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90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2"/>
    </row>
    <row r="51" spans="1:78" ht="13.5" customHeight="1" x14ac:dyDescent="0.2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90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2"/>
    </row>
    <row r="52" spans="1:78" ht="13.5" customHeight="1" x14ac:dyDescent="0.2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90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2"/>
    </row>
    <row r="53" spans="1:78" ht="13.5" customHeight="1" x14ac:dyDescent="0.2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90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2"/>
    </row>
    <row r="54" spans="1:78" ht="13.5" customHeight="1" x14ac:dyDescent="0.2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90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2"/>
    </row>
    <row r="55" spans="1:78" ht="13.5" customHeight="1" x14ac:dyDescent="0.2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90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2"/>
    </row>
    <row r="56" spans="1:78" ht="13.5" customHeight="1" x14ac:dyDescent="0.2">
      <c r="A56" s="2"/>
      <c r="B56" s="18"/>
      <c r="C56" s="81" t="s">
        <v>31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20"/>
      <c r="R56" s="81" t="s">
        <v>32</v>
      </c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20"/>
      <c r="AG56" s="81" t="s">
        <v>33</v>
      </c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20"/>
      <c r="AV56" s="81" t="s">
        <v>34</v>
      </c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19"/>
      <c r="BK56" s="2"/>
      <c r="BL56" s="90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2"/>
    </row>
    <row r="57" spans="1:78" ht="13.5" customHeight="1" x14ac:dyDescent="0.2">
      <c r="A57" s="2"/>
      <c r="B57" s="18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20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20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20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19"/>
      <c r="BK57" s="2"/>
      <c r="BL57" s="90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2"/>
    </row>
    <row r="58" spans="1:78" ht="13.5" customHeight="1" x14ac:dyDescent="0.2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90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2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90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2"/>
    </row>
    <row r="60" spans="1:78" ht="13.5" customHeight="1" x14ac:dyDescent="0.2">
      <c r="A60" s="2"/>
      <c r="B60" s="72" t="s">
        <v>35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90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2"/>
    </row>
    <row r="61" spans="1:78" ht="13.5" customHeight="1" x14ac:dyDescent="0.2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90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2"/>
    </row>
    <row r="62" spans="1:78" ht="13.5" customHeight="1" x14ac:dyDescent="0.2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90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2"/>
    </row>
    <row r="63" spans="1:78" ht="13.5" customHeight="1" x14ac:dyDescent="0.2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90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2"/>
    </row>
    <row r="64" spans="1:78" ht="13.5" customHeight="1" x14ac:dyDescent="0.2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75" t="s">
        <v>36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2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2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90" t="s">
        <v>117</v>
      </c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2"/>
    </row>
    <row r="67" spans="1:78" ht="13.5" customHeight="1" x14ac:dyDescent="0.2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90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2"/>
    </row>
    <row r="68" spans="1:78" ht="13.5" customHeight="1" x14ac:dyDescent="0.2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90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2"/>
    </row>
    <row r="69" spans="1:78" ht="13.5" customHeight="1" x14ac:dyDescent="0.2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90"/>
      <c r="BM69" s="91"/>
      <c r="BN69" s="91"/>
      <c r="BO69" s="91"/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92"/>
    </row>
    <row r="70" spans="1:78" ht="13.5" customHeight="1" x14ac:dyDescent="0.2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90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2"/>
    </row>
    <row r="71" spans="1:78" ht="13.5" customHeight="1" x14ac:dyDescent="0.2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90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2"/>
    </row>
    <row r="72" spans="1:78" ht="13.5" customHeight="1" x14ac:dyDescent="0.2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90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2"/>
    </row>
    <row r="73" spans="1:78" ht="13.5" customHeight="1" x14ac:dyDescent="0.2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90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2"/>
    </row>
    <row r="74" spans="1:78" ht="13.5" customHeight="1" x14ac:dyDescent="0.2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90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2"/>
    </row>
    <row r="75" spans="1:78" ht="13.5" customHeight="1" x14ac:dyDescent="0.2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90"/>
      <c r="BM75" s="91"/>
      <c r="BN75" s="91"/>
      <c r="BO75" s="91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92"/>
    </row>
    <row r="76" spans="1:78" ht="13.5" customHeight="1" x14ac:dyDescent="0.2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90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2"/>
    </row>
    <row r="77" spans="1:78" ht="13.5" customHeight="1" x14ac:dyDescent="0.2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90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2"/>
    </row>
    <row r="78" spans="1:78" ht="13.5" customHeight="1" x14ac:dyDescent="0.2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90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2"/>
    </row>
    <row r="79" spans="1:78" ht="13.5" customHeight="1" x14ac:dyDescent="0.2">
      <c r="A79" s="2"/>
      <c r="B79" s="18"/>
      <c r="C79" s="81" t="s">
        <v>37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20"/>
      <c r="V79" s="20"/>
      <c r="W79" s="81" t="s">
        <v>38</v>
      </c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20"/>
      <c r="AP79" s="20"/>
      <c r="AQ79" s="81" t="s">
        <v>39</v>
      </c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5"/>
      <c r="BJ79" s="19"/>
      <c r="BK79" s="2"/>
      <c r="BL79" s="90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2"/>
    </row>
    <row r="80" spans="1:78" ht="13.5" customHeight="1" x14ac:dyDescent="0.2">
      <c r="A80" s="2"/>
      <c r="B80" s="18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20"/>
      <c r="V80" s="20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20"/>
      <c r="AP80" s="20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5"/>
      <c r="BJ80" s="19"/>
      <c r="BK80" s="2"/>
      <c r="BL80" s="90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2"/>
    </row>
    <row r="81" spans="1:78" ht="13.5" customHeight="1" x14ac:dyDescent="0.2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90"/>
      <c r="BM81" s="91"/>
      <c r="BN81" s="91"/>
      <c r="BO81" s="91"/>
      <c r="BP81" s="91"/>
      <c r="BQ81" s="91"/>
      <c r="BR81" s="91"/>
      <c r="BS81" s="91"/>
      <c r="BT81" s="91"/>
      <c r="BU81" s="91"/>
      <c r="BV81" s="91"/>
      <c r="BW81" s="91"/>
      <c r="BX81" s="91"/>
      <c r="BY81" s="91"/>
      <c r="BZ81" s="92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93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5"/>
    </row>
    <row r="83" spans="1:78" x14ac:dyDescent="0.2">
      <c r="C83" s="26" t="s">
        <v>40</v>
      </c>
    </row>
    <row r="84" spans="1:78" hidden="1" x14ac:dyDescent="0.2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 x14ac:dyDescent="0.2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ColWidth="9" defaultRowHeight="13.2" x14ac:dyDescent="0.2"/>
  <cols>
    <col min="1" max="1" width="9" style="3"/>
    <col min="2" max="144" width="11.88671875" style="3" customWidth="1"/>
    <col min="145" max="16384" width="9" style="3"/>
  </cols>
  <sheetData>
    <row r="1" spans="1:144" x14ac:dyDescent="0.2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2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2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3" t="s">
        <v>62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63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64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2">
      <c r="A4" s="29" t="s">
        <v>65</v>
      </c>
      <c r="B4" s="31"/>
      <c r="C4" s="31"/>
      <c r="D4" s="31"/>
      <c r="E4" s="31"/>
      <c r="F4" s="31"/>
      <c r="G4" s="31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66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67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68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69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70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71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72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73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74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75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76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2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 x14ac:dyDescent="0.2">
      <c r="A6" s="29" t="s">
        <v>104</v>
      </c>
      <c r="B6" s="34">
        <f>B7</f>
        <v>2016</v>
      </c>
      <c r="C6" s="34">
        <f t="shared" ref="C6:W6" si="3">C7</f>
        <v>289086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兵庫県　西播磨水道企業団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A4</v>
      </c>
      <c r="M6" s="34">
        <f t="shared" si="3"/>
        <v>0</v>
      </c>
      <c r="N6" s="35" t="str">
        <f t="shared" si="3"/>
        <v>-</v>
      </c>
      <c r="O6" s="35">
        <f t="shared" si="3"/>
        <v>83.82</v>
      </c>
      <c r="P6" s="35">
        <f t="shared" si="3"/>
        <v>100</v>
      </c>
      <c r="Q6" s="35">
        <f t="shared" si="3"/>
        <v>1790</v>
      </c>
      <c r="R6" s="35" t="str">
        <f t="shared" si="3"/>
        <v>-</v>
      </c>
      <c r="S6" s="35" t="str">
        <f t="shared" si="3"/>
        <v>-</v>
      </c>
      <c r="T6" s="35" t="str">
        <f t="shared" si="3"/>
        <v>-</v>
      </c>
      <c r="U6" s="35">
        <f t="shared" si="3"/>
        <v>53106</v>
      </c>
      <c r="V6" s="35">
        <f t="shared" si="3"/>
        <v>41.03</v>
      </c>
      <c r="W6" s="35">
        <f t="shared" si="3"/>
        <v>1294.32</v>
      </c>
      <c r="X6" s="36">
        <f>IF(X7="",NA(),X7)</f>
        <v>108.35</v>
      </c>
      <c r="Y6" s="36">
        <f t="shared" ref="Y6:AG6" si="4">IF(Y7="",NA(),Y7)</f>
        <v>105.47</v>
      </c>
      <c r="Z6" s="36">
        <f t="shared" si="4"/>
        <v>121.77</v>
      </c>
      <c r="AA6" s="36">
        <f t="shared" si="4"/>
        <v>123.58</v>
      </c>
      <c r="AB6" s="36">
        <f t="shared" si="4"/>
        <v>120.88</v>
      </c>
      <c r="AC6" s="36">
        <f t="shared" si="4"/>
        <v>108.24</v>
      </c>
      <c r="AD6" s="36">
        <f t="shared" si="4"/>
        <v>107.8</v>
      </c>
      <c r="AE6" s="36">
        <f t="shared" si="4"/>
        <v>111.96</v>
      </c>
      <c r="AF6" s="36">
        <f t="shared" si="4"/>
        <v>112.69</v>
      </c>
      <c r="AG6" s="36">
        <f t="shared" si="4"/>
        <v>113.16</v>
      </c>
      <c r="AH6" s="35" t="str">
        <f>IF(AH7="","",IF(AH7="-","【-】","【"&amp;SUBSTITUTE(TEXT(AH7,"#,##0.00"),"-","△")&amp;"】"))</f>
        <v>【114.35】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4.46</v>
      </c>
      <c r="AO6" s="36">
        <f t="shared" si="5"/>
        <v>4.3899999999999997</v>
      </c>
      <c r="AP6" s="36">
        <f t="shared" si="5"/>
        <v>0.41</v>
      </c>
      <c r="AQ6" s="36">
        <f t="shared" si="5"/>
        <v>0.54</v>
      </c>
      <c r="AR6" s="36">
        <f t="shared" si="5"/>
        <v>0.68</v>
      </c>
      <c r="AS6" s="35" t="str">
        <f>IF(AS7="","",IF(AS7="-","【-】","【"&amp;SUBSTITUTE(TEXT(AS7,"#,##0.00"),"-","△")&amp;"】"))</f>
        <v>【0.79】</v>
      </c>
      <c r="AT6" s="36">
        <f>IF(AT7="",NA(),AT7)</f>
        <v>801.22</v>
      </c>
      <c r="AU6" s="36">
        <f t="shared" ref="AU6:BC6" si="6">IF(AU7="",NA(),AU7)</f>
        <v>1047.73</v>
      </c>
      <c r="AV6" s="36">
        <f t="shared" si="6"/>
        <v>370.88</v>
      </c>
      <c r="AW6" s="36">
        <f t="shared" si="6"/>
        <v>918.2</v>
      </c>
      <c r="AX6" s="36">
        <f t="shared" si="6"/>
        <v>994.3</v>
      </c>
      <c r="AY6" s="36">
        <f t="shared" si="6"/>
        <v>701</v>
      </c>
      <c r="AZ6" s="36">
        <f t="shared" si="6"/>
        <v>739.59</v>
      </c>
      <c r="BA6" s="36">
        <f t="shared" si="6"/>
        <v>335.95</v>
      </c>
      <c r="BB6" s="36">
        <f t="shared" si="6"/>
        <v>346.59</v>
      </c>
      <c r="BC6" s="36">
        <f t="shared" si="6"/>
        <v>357.82</v>
      </c>
      <c r="BD6" s="35" t="str">
        <f>IF(BD7="","",IF(BD7="-","【-】","【"&amp;SUBSTITUTE(TEXT(BD7,"#,##0.00"),"-","△")&amp;"】"))</f>
        <v>【262.87】</v>
      </c>
      <c r="BE6" s="36">
        <f>IF(BE7="",NA(),BE7)</f>
        <v>115.65</v>
      </c>
      <c r="BF6" s="36">
        <f t="shared" ref="BF6:BN6" si="7">IF(BF7="",NA(),BF7)</f>
        <v>121.31</v>
      </c>
      <c r="BG6" s="36">
        <f t="shared" si="7"/>
        <v>174.82</v>
      </c>
      <c r="BH6" s="36">
        <f t="shared" si="7"/>
        <v>202.97</v>
      </c>
      <c r="BI6" s="36">
        <f t="shared" si="7"/>
        <v>199.92</v>
      </c>
      <c r="BJ6" s="36">
        <f t="shared" si="7"/>
        <v>330.99</v>
      </c>
      <c r="BK6" s="36">
        <f t="shared" si="7"/>
        <v>324.08999999999997</v>
      </c>
      <c r="BL6" s="36">
        <f t="shared" si="7"/>
        <v>319.82</v>
      </c>
      <c r="BM6" s="36">
        <f t="shared" si="7"/>
        <v>312.02999999999997</v>
      </c>
      <c r="BN6" s="36">
        <f t="shared" si="7"/>
        <v>307.45999999999998</v>
      </c>
      <c r="BO6" s="35" t="str">
        <f>IF(BO7="","",IF(BO7="-","【-】","【"&amp;SUBSTITUTE(TEXT(BO7,"#,##0.00"),"-","△")&amp;"】"))</f>
        <v>【270.87】</v>
      </c>
      <c r="BP6" s="36">
        <f>IF(BP7="",NA(),BP7)</f>
        <v>98.66</v>
      </c>
      <c r="BQ6" s="36">
        <f t="shared" ref="BQ6:BY6" si="8">IF(BQ7="",NA(),BQ7)</f>
        <v>96.05</v>
      </c>
      <c r="BR6" s="36">
        <f t="shared" si="8"/>
        <v>114.52</v>
      </c>
      <c r="BS6" s="36">
        <f t="shared" si="8"/>
        <v>115.66</v>
      </c>
      <c r="BT6" s="36">
        <f t="shared" si="8"/>
        <v>113</v>
      </c>
      <c r="BU6" s="36">
        <f t="shared" si="8"/>
        <v>100.27</v>
      </c>
      <c r="BV6" s="36">
        <f t="shared" si="8"/>
        <v>99.46</v>
      </c>
      <c r="BW6" s="36">
        <f t="shared" si="8"/>
        <v>105.21</v>
      </c>
      <c r="BX6" s="36">
        <f t="shared" si="8"/>
        <v>105.71</v>
      </c>
      <c r="BY6" s="36">
        <f t="shared" si="8"/>
        <v>106.01</v>
      </c>
      <c r="BZ6" s="35" t="str">
        <f>IF(BZ7="","",IF(BZ7="-","【-】","【"&amp;SUBSTITUTE(TEXT(BZ7,"#,##0.00"),"-","△")&amp;"】"))</f>
        <v>【105.59】</v>
      </c>
      <c r="CA6" s="36">
        <f>IF(CA7="",NA(),CA7)</f>
        <v>132.86000000000001</v>
      </c>
      <c r="CB6" s="36">
        <f t="shared" ref="CB6:CJ6" si="9">IF(CB7="",NA(),CB7)</f>
        <v>140.86000000000001</v>
      </c>
      <c r="CC6" s="36">
        <f t="shared" si="9"/>
        <v>117.1</v>
      </c>
      <c r="CD6" s="36">
        <f t="shared" si="9"/>
        <v>115.89</v>
      </c>
      <c r="CE6" s="36">
        <f t="shared" si="9"/>
        <v>118.5</v>
      </c>
      <c r="CF6" s="36">
        <f t="shared" si="9"/>
        <v>169.62</v>
      </c>
      <c r="CG6" s="36">
        <f t="shared" si="9"/>
        <v>171.78</v>
      </c>
      <c r="CH6" s="36">
        <f t="shared" si="9"/>
        <v>162.59</v>
      </c>
      <c r="CI6" s="36">
        <f t="shared" si="9"/>
        <v>162.15</v>
      </c>
      <c r="CJ6" s="36">
        <f t="shared" si="9"/>
        <v>162.24</v>
      </c>
      <c r="CK6" s="35" t="str">
        <f>IF(CK7="","",IF(CK7="-","【-】","【"&amp;SUBSTITUTE(TEXT(CK7,"#,##0.00"),"-","△")&amp;"】"))</f>
        <v>【163.27】</v>
      </c>
      <c r="CL6" s="36">
        <f>IF(CL7="",NA(),CL7)</f>
        <v>69.52</v>
      </c>
      <c r="CM6" s="36">
        <f t="shared" ref="CM6:CU6" si="10">IF(CM7="",NA(),CM7)</f>
        <v>69.72</v>
      </c>
      <c r="CN6" s="36">
        <f t="shared" si="10"/>
        <v>67.180000000000007</v>
      </c>
      <c r="CO6" s="36">
        <f t="shared" si="10"/>
        <v>66.75</v>
      </c>
      <c r="CP6" s="36">
        <f t="shared" si="10"/>
        <v>67.41</v>
      </c>
      <c r="CQ6" s="36">
        <f t="shared" si="10"/>
        <v>59.88</v>
      </c>
      <c r="CR6" s="36">
        <f t="shared" si="10"/>
        <v>59.68</v>
      </c>
      <c r="CS6" s="36">
        <f t="shared" si="10"/>
        <v>59.17</v>
      </c>
      <c r="CT6" s="36">
        <f t="shared" si="10"/>
        <v>59.34</v>
      </c>
      <c r="CU6" s="36">
        <f t="shared" si="10"/>
        <v>59.11</v>
      </c>
      <c r="CV6" s="35" t="str">
        <f>IF(CV7="","",IF(CV7="-","【-】","【"&amp;SUBSTITUTE(TEXT(CV7,"#,##0.00"),"-","△")&amp;"】"))</f>
        <v>【59.94】</v>
      </c>
      <c r="CW6" s="36">
        <f>IF(CW7="",NA(),CW7)</f>
        <v>93.41</v>
      </c>
      <c r="CX6" s="36">
        <f t="shared" ref="CX6:DF6" si="11">IF(CX7="",NA(),CX7)</f>
        <v>90.72</v>
      </c>
      <c r="CY6" s="36">
        <f t="shared" si="11"/>
        <v>90.96</v>
      </c>
      <c r="CZ6" s="36">
        <f t="shared" si="11"/>
        <v>90.92</v>
      </c>
      <c r="DA6" s="36">
        <f t="shared" si="11"/>
        <v>89.55</v>
      </c>
      <c r="DB6" s="36">
        <f t="shared" si="11"/>
        <v>87.65</v>
      </c>
      <c r="DC6" s="36">
        <f t="shared" si="11"/>
        <v>87.63</v>
      </c>
      <c r="DD6" s="36">
        <f t="shared" si="11"/>
        <v>87.6</v>
      </c>
      <c r="DE6" s="36">
        <f t="shared" si="11"/>
        <v>87.74</v>
      </c>
      <c r="DF6" s="36">
        <f t="shared" si="11"/>
        <v>87.91</v>
      </c>
      <c r="DG6" s="35" t="str">
        <f>IF(DG7="","",IF(DG7="-","【-】","【"&amp;SUBSTITUTE(TEXT(DG7,"#,##0.00"),"-","△")&amp;"】"))</f>
        <v>【90.22】</v>
      </c>
      <c r="DH6" s="36">
        <f>IF(DH7="",NA(),DH7)</f>
        <v>47.5</v>
      </c>
      <c r="DI6" s="36">
        <f t="shared" ref="DI6:DQ6" si="12">IF(DI7="",NA(),DI7)</f>
        <v>49.46</v>
      </c>
      <c r="DJ6" s="36">
        <f t="shared" si="12"/>
        <v>51.01</v>
      </c>
      <c r="DK6" s="36">
        <f t="shared" si="12"/>
        <v>49.53</v>
      </c>
      <c r="DL6" s="36">
        <f t="shared" si="12"/>
        <v>51.15</v>
      </c>
      <c r="DM6" s="36">
        <f t="shared" si="12"/>
        <v>38.69</v>
      </c>
      <c r="DN6" s="36">
        <f t="shared" si="12"/>
        <v>39.65</v>
      </c>
      <c r="DO6" s="36">
        <f t="shared" si="12"/>
        <v>45.25</v>
      </c>
      <c r="DP6" s="36">
        <f t="shared" si="12"/>
        <v>46.27</v>
      </c>
      <c r="DQ6" s="36">
        <f t="shared" si="12"/>
        <v>46.88</v>
      </c>
      <c r="DR6" s="35" t="str">
        <f>IF(DR7="","",IF(DR7="-","【-】","【"&amp;SUBSTITUTE(TEXT(DR7,"#,##0.00"),"-","△")&amp;"】"))</f>
        <v>【47.91】</v>
      </c>
      <c r="DS6" s="36">
        <f>IF(DS7="",NA(),DS7)</f>
        <v>5.08</v>
      </c>
      <c r="DT6" s="36">
        <f t="shared" ref="DT6:EB6" si="13">IF(DT7="",NA(),DT7)</f>
        <v>5.18</v>
      </c>
      <c r="DU6" s="36">
        <f t="shared" si="13"/>
        <v>5.0199999999999996</v>
      </c>
      <c r="DV6" s="36">
        <f t="shared" si="13"/>
        <v>4.92</v>
      </c>
      <c r="DW6" s="36">
        <f t="shared" si="13"/>
        <v>4.95</v>
      </c>
      <c r="DX6" s="36">
        <f t="shared" si="13"/>
        <v>8.4</v>
      </c>
      <c r="DY6" s="36">
        <f t="shared" si="13"/>
        <v>9.7100000000000009</v>
      </c>
      <c r="DZ6" s="36">
        <f t="shared" si="13"/>
        <v>10.71</v>
      </c>
      <c r="EA6" s="36">
        <f t="shared" si="13"/>
        <v>10.93</v>
      </c>
      <c r="EB6" s="36">
        <f t="shared" si="13"/>
        <v>13.39</v>
      </c>
      <c r="EC6" s="35" t="str">
        <f>IF(EC7="","",IF(EC7="-","【-】","【"&amp;SUBSTITUTE(TEXT(EC7,"#,##0.00"),"-","△")&amp;"】"))</f>
        <v>【15.00】</v>
      </c>
      <c r="ED6" s="36">
        <f>IF(ED7="",NA(),ED7)</f>
        <v>0.3</v>
      </c>
      <c r="EE6" s="36">
        <f t="shared" ref="EE6:EM6" si="14">IF(EE7="",NA(),EE7)</f>
        <v>0.28999999999999998</v>
      </c>
      <c r="EF6" s="36">
        <f t="shared" si="14"/>
        <v>0.44</v>
      </c>
      <c r="EG6" s="36">
        <f t="shared" si="14"/>
        <v>0.4</v>
      </c>
      <c r="EH6" s="36">
        <f t="shared" si="14"/>
        <v>0.18</v>
      </c>
      <c r="EI6" s="36">
        <f t="shared" si="14"/>
        <v>0.78</v>
      </c>
      <c r="EJ6" s="36">
        <f t="shared" si="14"/>
        <v>0.83</v>
      </c>
      <c r="EK6" s="36">
        <f t="shared" si="14"/>
        <v>0.72</v>
      </c>
      <c r="EL6" s="36">
        <f t="shared" si="14"/>
        <v>0.71</v>
      </c>
      <c r="EM6" s="36">
        <f t="shared" si="14"/>
        <v>0.71</v>
      </c>
      <c r="EN6" s="35" t="str">
        <f>IF(EN7="","",IF(EN7="-","【-】","【"&amp;SUBSTITUTE(TEXT(EN7,"#,##0.00"),"-","△")&amp;"】"))</f>
        <v>【0.76】</v>
      </c>
    </row>
    <row r="7" spans="1:144" s="37" customFormat="1" x14ac:dyDescent="0.2">
      <c r="A7" s="29"/>
      <c r="B7" s="38">
        <v>2016</v>
      </c>
      <c r="C7" s="38">
        <v>289086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83.82</v>
      </c>
      <c r="P7" s="39">
        <v>100</v>
      </c>
      <c r="Q7" s="39">
        <v>1790</v>
      </c>
      <c r="R7" s="39" t="s">
        <v>110</v>
      </c>
      <c r="S7" s="39" t="s">
        <v>110</v>
      </c>
      <c r="T7" s="39" t="s">
        <v>110</v>
      </c>
      <c r="U7" s="39">
        <v>53106</v>
      </c>
      <c r="V7" s="39">
        <v>41.03</v>
      </c>
      <c r="W7" s="39">
        <v>1294.32</v>
      </c>
      <c r="X7" s="39">
        <v>108.35</v>
      </c>
      <c r="Y7" s="39">
        <v>105.47</v>
      </c>
      <c r="Z7" s="39">
        <v>121.77</v>
      </c>
      <c r="AA7" s="39">
        <v>123.58</v>
      </c>
      <c r="AB7" s="39">
        <v>120.88</v>
      </c>
      <c r="AC7" s="39">
        <v>108.24</v>
      </c>
      <c r="AD7" s="39">
        <v>107.8</v>
      </c>
      <c r="AE7" s="39">
        <v>111.96</v>
      </c>
      <c r="AF7" s="39">
        <v>112.69</v>
      </c>
      <c r="AG7" s="39">
        <v>113.16</v>
      </c>
      <c r="AH7" s="39">
        <v>114.35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4.46</v>
      </c>
      <c r="AO7" s="39">
        <v>4.3899999999999997</v>
      </c>
      <c r="AP7" s="39">
        <v>0.41</v>
      </c>
      <c r="AQ7" s="39">
        <v>0.54</v>
      </c>
      <c r="AR7" s="39">
        <v>0.68</v>
      </c>
      <c r="AS7" s="39">
        <v>0.79</v>
      </c>
      <c r="AT7" s="39">
        <v>801.22</v>
      </c>
      <c r="AU7" s="39">
        <v>1047.73</v>
      </c>
      <c r="AV7" s="39">
        <v>370.88</v>
      </c>
      <c r="AW7" s="39">
        <v>918.2</v>
      </c>
      <c r="AX7" s="39">
        <v>994.3</v>
      </c>
      <c r="AY7" s="39">
        <v>701</v>
      </c>
      <c r="AZ7" s="39">
        <v>739.59</v>
      </c>
      <c r="BA7" s="39">
        <v>335.95</v>
      </c>
      <c r="BB7" s="39">
        <v>346.59</v>
      </c>
      <c r="BC7" s="39">
        <v>357.82</v>
      </c>
      <c r="BD7" s="39">
        <v>262.87</v>
      </c>
      <c r="BE7" s="39">
        <v>115.65</v>
      </c>
      <c r="BF7" s="39">
        <v>121.31</v>
      </c>
      <c r="BG7" s="39">
        <v>174.82</v>
      </c>
      <c r="BH7" s="39">
        <v>202.97</v>
      </c>
      <c r="BI7" s="39">
        <v>199.92</v>
      </c>
      <c r="BJ7" s="39">
        <v>330.99</v>
      </c>
      <c r="BK7" s="39">
        <v>324.08999999999997</v>
      </c>
      <c r="BL7" s="39">
        <v>319.82</v>
      </c>
      <c r="BM7" s="39">
        <v>312.02999999999997</v>
      </c>
      <c r="BN7" s="39">
        <v>307.45999999999998</v>
      </c>
      <c r="BO7" s="39">
        <v>270.87</v>
      </c>
      <c r="BP7" s="39">
        <v>98.66</v>
      </c>
      <c r="BQ7" s="39">
        <v>96.05</v>
      </c>
      <c r="BR7" s="39">
        <v>114.52</v>
      </c>
      <c r="BS7" s="39">
        <v>115.66</v>
      </c>
      <c r="BT7" s="39">
        <v>113</v>
      </c>
      <c r="BU7" s="39">
        <v>100.27</v>
      </c>
      <c r="BV7" s="39">
        <v>99.46</v>
      </c>
      <c r="BW7" s="39">
        <v>105.21</v>
      </c>
      <c r="BX7" s="39">
        <v>105.71</v>
      </c>
      <c r="BY7" s="39">
        <v>106.01</v>
      </c>
      <c r="BZ7" s="39">
        <v>105.59</v>
      </c>
      <c r="CA7" s="39">
        <v>132.86000000000001</v>
      </c>
      <c r="CB7" s="39">
        <v>140.86000000000001</v>
      </c>
      <c r="CC7" s="39">
        <v>117.1</v>
      </c>
      <c r="CD7" s="39">
        <v>115.89</v>
      </c>
      <c r="CE7" s="39">
        <v>118.5</v>
      </c>
      <c r="CF7" s="39">
        <v>169.62</v>
      </c>
      <c r="CG7" s="39">
        <v>171.78</v>
      </c>
      <c r="CH7" s="39">
        <v>162.59</v>
      </c>
      <c r="CI7" s="39">
        <v>162.15</v>
      </c>
      <c r="CJ7" s="39">
        <v>162.24</v>
      </c>
      <c r="CK7" s="39">
        <v>163.27000000000001</v>
      </c>
      <c r="CL7" s="39">
        <v>69.52</v>
      </c>
      <c r="CM7" s="39">
        <v>69.72</v>
      </c>
      <c r="CN7" s="39">
        <v>67.180000000000007</v>
      </c>
      <c r="CO7" s="39">
        <v>66.75</v>
      </c>
      <c r="CP7" s="39">
        <v>67.41</v>
      </c>
      <c r="CQ7" s="39">
        <v>59.88</v>
      </c>
      <c r="CR7" s="39">
        <v>59.68</v>
      </c>
      <c r="CS7" s="39">
        <v>59.17</v>
      </c>
      <c r="CT7" s="39">
        <v>59.34</v>
      </c>
      <c r="CU7" s="39">
        <v>59.11</v>
      </c>
      <c r="CV7" s="39">
        <v>59.94</v>
      </c>
      <c r="CW7" s="39">
        <v>93.41</v>
      </c>
      <c r="CX7" s="39">
        <v>90.72</v>
      </c>
      <c r="CY7" s="39">
        <v>90.96</v>
      </c>
      <c r="CZ7" s="39">
        <v>90.92</v>
      </c>
      <c r="DA7" s="39">
        <v>89.55</v>
      </c>
      <c r="DB7" s="39">
        <v>87.65</v>
      </c>
      <c r="DC7" s="39">
        <v>87.63</v>
      </c>
      <c r="DD7" s="39">
        <v>87.6</v>
      </c>
      <c r="DE7" s="39">
        <v>87.74</v>
      </c>
      <c r="DF7" s="39">
        <v>87.91</v>
      </c>
      <c r="DG7" s="39">
        <v>90.22</v>
      </c>
      <c r="DH7" s="39">
        <v>47.5</v>
      </c>
      <c r="DI7" s="39">
        <v>49.46</v>
      </c>
      <c r="DJ7" s="39">
        <v>51.01</v>
      </c>
      <c r="DK7" s="39">
        <v>49.53</v>
      </c>
      <c r="DL7" s="39">
        <v>51.15</v>
      </c>
      <c r="DM7" s="39">
        <v>38.69</v>
      </c>
      <c r="DN7" s="39">
        <v>39.65</v>
      </c>
      <c r="DO7" s="39">
        <v>45.25</v>
      </c>
      <c r="DP7" s="39">
        <v>46.27</v>
      </c>
      <c r="DQ7" s="39">
        <v>46.88</v>
      </c>
      <c r="DR7" s="39">
        <v>47.91</v>
      </c>
      <c r="DS7" s="39">
        <v>5.08</v>
      </c>
      <c r="DT7" s="39">
        <v>5.18</v>
      </c>
      <c r="DU7" s="39">
        <v>5.0199999999999996</v>
      </c>
      <c r="DV7" s="39">
        <v>4.92</v>
      </c>
      <c r="DW7" s="39">
        <v>4.95</v>
      </c>
      <c r="DX7" s="39">
        <v>8.4</v>
      </c>
      <c r="DY7" s="39">
        <v>9.7100000000000009</v>
      </c>
      <c r="DZ7" s="39">
        <v>10.71</v>
      </c>
      <c r="EA7" s="39">
        <v>10.93</v>
      </c>
      <c r="EB7" s="39">
        <v>13.39</v>
      </c>
      <c r="EC7" s="39">
        <v>15</v>
      </c>
      <c r="ED7" s="39">
        <v>0.3</v>
      </c>
      <c r="EE7" s="39">
        <v>0.28999999999999998</v>
      </c>
      <c r="EF7" s="39">
        <v>0.44</v>
      </c>
      <c r="EG7" s="39">
        <v>0.4</v>
      </c>
      <c r="EH7" s="39">
        <v>0.18</v>
      </c>
      <c r="EI7" s="39">
        <v>0.78</v>
      </c>
      <c r="EJ7" s="39">
        <v>0.83</v>
      </c>
      <c r="EK7" s="39">
        <v>0.72</v>
      </c>
      <c r="EL7" s="39">
        <v>0.71</v>
      </c>
      <c r="EM7" s="39">
        <v>0.71</v>
      </c>
      <c r="EN7" s="39">
        <v>0.76</v>
      </c>
    </row>
    <row r="8" spans="1:144" x14ac:dyDescent="0.2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2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2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hamada</cp:lastModifiedBy>
  <cp:lastPrinted>2018-02-09T06:45:59Z</cp:lastPrinted>
  <dcterms:created xsi:type="dcterms:W3CDTF">2017-12-25T01:32:48Z</dcterms:created>
  <dcterms:modified xsi:type="dcterms:W3CDTF">2018-02-09T06:46:24Z</dcterms:modified>
  <cp:category/>
</cp:coreProperties>
</file>