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200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B10" i="4"/>
  <c r="BB8" i="4"/>
  <c r="AT8" i="4"/>
  <c r="W8" i="4"/>
  <c r="P8" i="4"/>
  <c r="I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<sst xmlns="http://schemas.openxmlformats.org/spreadsheetml/2006/main" count="257" uniqueCount="123">
  <si>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</si>
  <si>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</si>
  <si>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</si>
  <si>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</si>
  <si>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</si>
  <si>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</si>
  <si>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</si>
  <si>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</si>
  <si>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</si>
  <si>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</si>
  <si>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</si>
  <si>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</si>
  <si>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</si>
  <si>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</si>
  <si>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</si>
  <si>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</si>
  <si>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</si>
  <si>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</si>
  <si>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</si>
  <si>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</si>
  <si>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</si>
  <si>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</si>
  <si>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</si>
  <si>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</si>
  <si>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</si>
  <si>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</si>
  <si>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</si>
  <si>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</si>
  <si>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</si>
  <si>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</si>
  <si>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</si>
  <si>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</si>
  <si>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</si>
  <si>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</si>
  <si>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</si>
  <si>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</si>
  <si>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</si>
  <si>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</si>
  <si>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</si>
  <si>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</si>
  <si>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</si>
  <si>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</si>
  <si>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</si>
  <si>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</si>
  <si>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</si>
  <si>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</si>
  <si>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</si>
  <si>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</si>
  <si>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</si>
  <si>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</si>
  <si>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</si>
  <si>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</si>
  <si>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</si>
  <si>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</si>
  <si>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</si>
  <si>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</si>
  <si>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</si>
  <si>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</si>
  <si>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</si>
  <si>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</si>
  <si>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</si>
  <si>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</si>
  <si>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</si>
  <si>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</si>
  <si>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</si>
  <si>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</si>
  <si>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</si>
  <si>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</si>
  <si>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</si>
  <si>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</si>
  <si>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</si>
  <si>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</si>
  <si>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</si>
  <si>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</si>
  <si>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</si>
  <si>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</si>
  <si>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</si>
  <si>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</si>
  <si>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</si>
  <si>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</si>
  <si>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</si>
  <si>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</si>
  <si>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</si>
  <si>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</si>
  <si>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</si>
  <si>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</si>
  <si>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</si>
  <si>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</si>
  <si>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</si>
  <si>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</si>
  <si>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</si>
  <si>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</si>
  <si>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</si>
  <si>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</si>
  <si>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</si>
  <si>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</si>
  <si>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</si>
  <si>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</si>
  <si>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</si>
  <si>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</si>
  <si>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</si>
  <si>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</si>
  <si>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</si>
  <si>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</si>
  <si>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</si>
  <si>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</si>
  <si>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</si>
  <si>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</si>
  <si>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</si>
  <si>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</si>
  <si>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</si>
  <si>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</si>
  <si>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</si>
  <si>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</si>
  <si>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</si>
  <si>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</si>
  <si>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</si>
  <si>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</si>
  <si>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</si>
  <si>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</si>
  <si>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農業集落排水事業（5処理区）は供用開始（最初：平成10年3月、最終：平成15年8月)から18年が経過したところであるが、有形固定資産減価償却率は15.41％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</si>
  <si>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18年が経過したところで、水洗化率は90.15％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</si>
  <si>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95.14％となり、100％未満（単年度収支が赤字）となっているが、前年度からは1.76ﾎﾟｲﾝﾄ増加している。平成28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2175.68％となり、類似団体平均、全国平均を大幅に上回っている。比率の分子である累積欠損金に影響する純損益は、平成28年度以降は減価償却費が減少する傾向にあることから、比率の増減は横ばいになることが見込まれる。
　流動比率は0.65％となり、100％を大きく下回っている（平成28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企業債残高対事業規模比率は、一般会計等が負担することが見込まれる企業債残高の割合が減少した影響から1701.97％となり、前年度からは287.59ﾎﾟｲﾝﾄ増加している。
　経費回収率は76.11％となり、100％未満（費用が使用料収入以外（繰入金等）で賄われている）となっていて、類似団体平均、全国平均を上回っている。また、汚水処理原価は296.02円となり、類似団体平均、全国平均ともに近似している（有収水量1㎥当たりの処理費が同等）。今後は、平成28年度末で90.15％となっている水洗化率を少しでも向上させることができるような取組（接続促進）を進めることで、有収水量の確保、使用料収入の確保につなげていきたいと考えている。
</t>
    <rPh sb="42" eb="43">
      <t>マエ</t>
    </rPh>
    <rPh sb="518" eb="519">
      <t>マエ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</si>
</sst>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3211904"/>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73211904"/>
        <c:axId val="73214208"/>
      </c:lineChart>
      <c:dateAx>
        <c:axId val="73211904"/>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37.56</c:v>
                </c:pt>
                <c:pt idx="2">
                  <c:v>41.43</c:v>
                </c:pt>
                <c:pt idx="3">
                  <c:v>37.78</c:v>
                </c:pt>
                <c:pt idx="4">
                  <c:v>35.159999999999997</c:v>
                </c:pt>
              </c:numCache>
            </c:numRef>
          </c:val>
        </c:ser>
        <c:dLbls>
          <c:showLegendKey val="0"/>
          <c:showVal val="0"/>
          <c:showCatName val="0"/>
          <c:showSerName val="0"/>
          <c:showPercent val="0"/>
          <c:showBubbleSize val="0"/>
        </c:dLbls>
        <c:gapWidth val="150"/>
        <c:axId val="40633088"/>
        <c:axId val="406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40633088"/>
        <c:axId val="40635008"/>
      </c:lineChart>
      <c:dateAx>
        <c:axId val="40633088"/>
        <c:scaling>
          <c:orientation val="minMax"/>
        </c:scaling>
        <c:delete val="1"/>
        <c:axPos val="b"/>
        <c:numFmt formatCode="ge" sourceLinked="1"/>
        <c:majorTickMark val="none"/>
        <c:minorTickMark val="none"/>
        <c:tickLblPos val="none"/>
        <c:crossAx val="40635008"/>
        <c:crosses val="autoZero"/>
        <c:auto val="1"/>
        <c:lblOffset val="100"/>
        <c:baseTimeUnit val="years"/>
      </c:dateAx>
      <c:valAx>
        <c:axId val="406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82.32</c:v>
                </c:pt>
                <c:pt idx="2">
                  <c:v>89.31</c:v>
                </c:pt>
                <c:pt idx="3">
                  <c:v>89.69</c:v>
                </c:pt>
                <c:pt idx="4">
                  <c:v>90.15</c:v>
                </c:pt>
              </c:numCache>
            </c:numRef>
          </c:val>
        </c:ser>
        <c:dLbls>
          <c:showLegendKey val="0"/>
          <c:showVal val="0"/>
          <c:showCatName val="0"/>
          <c:showSerName val="0"/>
          <c:showPercent val="0"/>
          <c:showBubbleSize val="0"/>
        </c:dLbls>
        <c:gapWidth val="150"/>
        <c:axId val="40665472"/>
        <c:axId val="406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40665472"/>
        <c:axId val="40667392"/>
      </c:lineChart>
      <c:dateAx>
        <c:axId val="40665472"/>
        <c:scaling>
          <c:orientation val="minMax"/>
        </c:scaling>
        <c:delete val="1"/>
        <c:axPos val="b"/>
        <c:numFmt formatCode="ge" sourceLinked="1"/>
        <c:majorTickMark val="none"/>
        <c:minorTickMark val="none"/>
        <c:tickLblPos val="none"/>
        <c:crossAx val="40667392"/>
        <c:crosses val="autoZero"/>
        <c:auto val="1"/>
        <c:lblOffset val="100"/>
        <c:baseTimeUnit val="years"/>
      </c:dateAx>
      <c:valAx>
        <c:axId val="40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86.36</c:v>
                </c:pt>
                <c:pt idx="2">
                  <c:v>92.23</c:v>
                </c:pt>
                <c:pt idx="3">
                  <c:v>93.38</c:v>
                </c:pt>
                <c:pt idx="4">
                  <c:v>95.14</c:v>
                </c:pt>
              </c:numCache>
            </c:numRef>
          </c:val>
        </c:ser>
        <c:dLbls>
          <c:showLegendKey val="0"/>
          <c:showVal val="0"/>
          <c:showCatName val="0"/>
          <c:showSerName val="0"/>
          <c:showPercent val="0"/>
          <c:showBubbleSize val="0"/>
        </c:dLbls>
        <c:gapWidth val="150"/>
        <c:axId val="75082752"/>
        <c:axId val="827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75082752"/>
        <c:axId val="82732160"/>
      </c:lineChart>
      <c:dateAx>
        <c:axId val="75082752"/>
        <c:scaling>
          <c:orientation val="minMax"/>
        </c:scaling>
        <c:delete val="1"/>
        <c:axPos val="b"/>
        <c:numFmt formatCode="ge" sourceLinked="1"/>
        <c:majorTickMark val="none"/>
        <c:minorTickMark val="none"/>
        <c:tickLblPos val="none"/>
        <c:crossAx val="82732160"/>
        <c:crosses val="autoZero"/>
        <c:auto val="1"/>
        <c:lblOffset val="100"/>
        <c:baseTimeUnit val="years"/>
      </c:dateAx>
      <c:valAx>
        <c:axId val="827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2.4300000000000002</c:v>
                </c:pt>
                <c:pt idx="2">
                  <c:v>7.97</c:v>
                </c:pt>
                <c:pt idx="3">
                  <c:v>11.72</c:v>
                </c:pt>
                <c:pt idx="4">
                  <c:v>15.41</c:v>
                </c:pt>
              </c:numCache>
            </c:numRef>
          </c:val>
        </c:ser>
        <c:dLbls>
          <c:showLegendKey val="0"/>
          <c:showVal val="0"/>
          <c:showCatName val="0"/>
          <c:showSerName val="0"/>
          <c:showPercent val="0"/>
          <c:showBubbleSize val="0"/>
        </c:dLbls>
        <c:gapWidth val="150"/>
        <c:axId val="40398848"/>
        <c:axId val="404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40398848"/>
        <c:axId val="40400768"/>
      </c:lineChart>
      <c:dateAx>
        <c:axId val="40398848"/>
        <c:scaling>
          <c:orientation val="minMax"/>
        </c:scaling>
        <c:delete val="1"/>
        <c:axPos val="b"/>
        <c:numFmt formatCode="ge" sourceLinked="1"/>
        <c:majorTickMark val="none"/>
        <c:minorTickMark val="none"/>
        <c:tickLblPos val="none"/>
        <c:crossAx val="40400768"/>
        <c:crosses val="autoZero"/>
        <c:auto val="1"/>
        <c:lblOffset val="100"/>
        <c:baseTimeUnit val="years"/>
      </c:dateAx>
      <c:valAx>
        <c:axId val="404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0410496"/>
        <c:axId val="404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40410496"/>
        <c:axId val="40420864"/>
      </c:lineChart>
      <c:dateAx>
        <c:axId val="40410496"/>
        <c:scaling>
          <c:orientation val="minMax"/>
        </c:scaling>
        <c:delete val="1"/>
        <c:axPos val="b"/>
        <c:numFmt formatCode="ge" sourceLinked="1"/>
        <c:majorTickMark val="none"/>
        <c:minorTickMark val="none"/>
        <c:tickLblPos val="none"/>
        <c:crossAx val="40420864"/>
        <c:crosses val="autoZero"/>
        <c:auto val="1"/>
        <c:lblOffset val="100"/>
        <c:baseTimeUnit val="years"/>
      </c:dateAx>
      <c:valAx>
        <c:axId val="404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2159.5</c:v>
                </c:pt>
                <c:pt idx="2">
                  <c:v>2029.29</c:v>
                </c:pt>
                <c:pt idx="3">
                  <c:v>2073.54</c:v>
                </c:pt>
                <c:pt idx="4">
                  <c:v>2175.6799999999998</c:v>
                </c:pt>
              </c:numCache>
            </c:numRef>
          </c:val>
        </c:ser>
        <c:dLbls>
          <c:showLegendKey val="0"/>
          <c:showVal val="0"/>
          <c:showCatName val="0"/>
          <c:showSerName val="0"/>
          <c:showPercent val="0"/>
          <c:showBubbleSize val="0"/>
        </c:dLbls>
        <c:gapWidth val="150"/>
        <c:axId val="40435072"/>
        <c:axId val="405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40435072"/>
        <c:axId val="40510976"/>
      </c:lineChart>
      <c:dateAx>
        <c:axId val="40435072"/>
        <c:scaling>
          <c:orientation val="minMax"/>
        </c:scaling>
        <c:delete val="1"/>
        <c:axPos val="b"/>
        <c:numFmt formatCode="ge" sourceLinked="1"/>
        <c:majorTickMark val="none"/>
        <c:minorTickMark val="none"/>
        <c:tickLblPos val="none"/>
        <c:crossAx val="40510976"/>
        <c:crosses val="autoZero"/>
        <c:auto val="1"/>
        <c:lblOffset val="100"/>
        <c:baseTimeUnit val="years"/>
      </c:dateAx>
      <c:valAx>
        <c:axId val="405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108.19</c:v>
                </c:pt>
                <c:pt idx="2">
                  <c:v>2.83</c:v>
                </c:pt>
                <c:pt idx="3">
                  <c:v>2.83</c:v>
                </c:pt>
                <c:pt idx="4">
                  <c:v>0.65</c:v>
                </c:pt>
              </c:numCache>
            </c:numRef>
          </c:val>
        </c:ser>
        <c:dLbls>
          <c:showLegendKey val="0"/>
          <c:showVal val="0"/>
          <c:showCatName val="0"/>
          <c:showSerName val="0"/>
          <c:showPercent val="0"/>
          <c:showBubbleSize val="0"/>
        </c:dLbls>
        <c:gapWidth val="150"/>
        <c:axId val="40524800"/>
        <c:axId val="405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40524800"/>
        <c:axId val="40531072"/>
      </c:lineChart>
      <c:dateAx>
        <c:axId val="40524800"/>
        <c:scaling>
          <c:orientation val="minMax"/>
        </c:scaling>
        <c:delete val="1"/>
        <c:axPos val="b"/>
        <c:numFmt formatCode="ge" sourceLinked="1"/>
        <c:majorTickMark val="none"/>
        <c:minorTickMark val="none"/>
        <c:tickLblPos val="none"/>
        <c:crossAx val="40531072"/>
        <c:crosses val="autoZero"/>
        <c:auto val="1"/>
        <c:lblOffset val="100"/>
        <c:baseTimeUnit val="years"/>
      </c:dateAx>
      <c:valAx>
        <c:axId val="405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1679.28</c:v>
                </c:pt>
                <c:pt idx="2">
                  <c:v>1475.08</c:v>
                </c:pt>
                <c:pt idx="3">
                  <c:v>1414.38</c:v>
                </c:pt>
                <c:pt idx="4">
                  <c:v>1701.97</c:v>
                </c:pt>
              </c:numCache>
            </c:numRef>
          </c:val>
        </c:ser>
        <c:dLbls>
          <c:showLegendKey val="0"/>
          <c:showVal val="0"/>
          <c:showCatName val="0"/>
          <c:showSerName val="0"/>
          <c:showPercent val="0"/>
          <c:showBubbleSize val="0"/>
        </c:dLbls>
        <c:gapWidth val="150"/>
        <c:axId val="40553088"/>
        <c:axId val="405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0553088"/>
        <c:axId val="40555264"/>
      </c:lineChart>
      <c:dateAx>
        <c:axId val="40553088"/>
        <c:scaling>
          <c:orientation val="minMax"/>
        </c:scaling>
        <c:delete val="1"/>
        <c:axPos val="b"/>
        <c:numFmt formatCode="ge" sourceLinked="1"/>
        <c:majorTickMark val="none"/>
        <c:minorTickMark val="none"/>
        <c:tickLblPos val="none"/>
        <c:crossAx val="40555264"/>
        <c:crosses val="autoZero"/>
        <c:auto val="1"/>
        <c:lblOffset val="100"/>
        <c:baseTimeUnit val="years"/>
      </c:dateAx>
      <c:valAx>
        <c:axId val="405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72.78</c:v>
                </c:pt>
                <c:pt idx="2">
                  <c:v>75.7</c:v>
                </c:pt>
                <c:pt idx="3">
                  <c:v>81.59</c:v>
                </c:pt>
                <c:pt idx="4">
                  <c:v>76.11</c:v>
                </c:pt>
              </c:numCache>
            </c:numRef>
          </c:val>
        </c:ser>
        <c:dLbls>
          <c:showLegendKey val="0"/>
          <c:showVal val="0"/>
          <c:showCatName val="0"/>
          <c:showSerName val="0"/>
          <c:showPercent val="0"/>
          <c:showBubbleSize val="0"/>
        </c:dLbls>
        <c:gapWidth val="150"/>
        <c:axId val="40564608"/>
        <c:axId val="405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0564608"/>
        <c:axId val="40570880"/>
      </c:lineChart>
      <c:dateAx>
        <c:axId val="40564608"/>
        <c:scaling>
          <c:orientation val="minMax"/>
        </c:scaling>
        <c:delete val="1"/>
        <c:axPos val="b"/>
        <c:numFmt formatCode="ge" sourceLinked="1"/>
        <c:majorTickMark val="none"/>
        <c:minorTickMark val="none"/>
        <c:tickLblPos val="none"/>
        <c:crossAx val="40570880"/>
        <c:crosses val="autoZero"/>
        <c:auto val="1"/>
        <c:lblOffset val="100"/>
        <c:baseTimeUnit val="years"/>
      </c:dateAx>
      <c:valAx>
        <c:axId val="405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278.86</c:v>
                </c:pt>
                <c:pt idx="2">
                  <c:v>290.92</c:v>
                </c:pt>
                <c:pt idx="3">
                  <c:v>276.23</c:v>
                </c:pt>
                <c:pt idx="4">
                  <c:v>296.02</c:v>
                </c:pt>
              </c:numCache>
            </c:numRef>
          </c:val>
        </c:ser>
        <c:dLbls>
          <c:showLegendKey val="0"/>
          <c:showVal val="0"/>
          <c:showCatName val="0"/>
          <c:showSerName val="0"/>
          <c:showPercent val="0"/>
          <c:showBubbleSize val="0"/>
        </c:dLbls>
        <c:gapWidth val="150"/>
        <c:axId val="40592512"/>
        <c:axId val="405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0592512"/>
        <c:axId val="40594432"/>
      </c:lineChart>
      <c:dateAx>
        <c:axId val="40592512"/>
        <c:scaling>
          <c:orientation val="minMax"/>
        </c:scaling>
        <c:delete val="1"/>
        <c:axPos val="b"/>
        <c:numFmt formatCode="ge" sourceLinked="1"/>
        <c:majorTickMark val="none"/>
        <c:minorTickMark val="none"/>
        <c:tickLblPos val="none"/>
        <c:crossAx val="40594432"/>
        <c:crosses val="autoZero"/>
        <c:auto val="1"/>
        <c:lblOffset val="100"/>
        <c:baseTimeUnit val="years"/>
      </c:dateAx>
      <c:valAx>
        <c:axId val="405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7"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2" t="str">
        <f>データ!H6</f>
        <v>兵庫県　香美町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農業集落排水</v>
      </c>
      <c r="Q8" s="79"/>
      <c r="R8" s="79"/>
      <c r="S8" s="79"/>
      <c r="T8" s="79"/>
      <c r="U8" s="79"/>
      <c r="V8" s="79"/>
      <c r="W8" s="79" t="str">
        <f>データ!L6</f>
        <v>F2</v>
      </c>
      <c r="X8" s="79"/>
      <c r="Y8" s="79"/>
      <c r="Z8" s="79"/>
      <c r="AA8" s="79"/>
      <c r="AB8" s="79"/>
      <c r="AC8" s="79"/>
      <c r="AD8" s="80" t="s">
        <v>119</v>
      </c>
      <c r="AE8" s="80"/>
      <c r="AF8" s="80"/>
      <c r="AG8" s="80"/>
      <c r="AH8" s="80"/>
      <c r="AI8" s="80"/>
      <c r="AJ8" s="80"/>
      <c r="AK8" s="4"/>
      <c r="AL8" s="74">
        <f>データ!S6</f>
        <v>18634</v>
      </c>
      <c r="AM8" s="74"/>
      <c r="AN8" s="74"/>
      <c r="AO8" s="74"/>
      <c r="AP8" s="74"/>
      <c r="AQ8" s="74"/>
      <c r="AR8" s="74"/>
      <c r="AS8" s="74"/>
      <c r="AT8" s="73">
        <f>データ!T6</f>
        <v>368.77</v>
      </c>
      <c r="AU8" s="73"/>
      <c r="AV8" s="73"/>
      <c r="AW8" s="73"/>
      <c r="AX8" s="73"/>
      <c r="AY8" s="73"/>
      <c r="AZ8" s="73"/>
      <c r="BA8" s="73"/>
      <c r="BB8" s="73">
        <f>データ!U6</f>
        <v>50.53</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x14ac:dyDescent="0.15">
      <c r="A10" s="2"/>
      <c r="B10" s="73" t="str">
        <f>データ!N6</f>
        <v>-</v>
      </c>
      <c r="C10" s="73"/>
      <c r="D10" s="73"/>
      <c r="E10" s="73"/>
      <c r="F10" s="73"/>
      <c r="G10" s="73"/>
      <c r="H10" s="73"/>
      <c r="I10" s="73">
        <f>データ!O6</f>
        <v>17.2</v>
      </c>
      <c r="J10" s="73"/>
      <c r="K10" s="73"/>
      <c r="L10" s="73"/>
      <c r="M10" s="73"/>
      <c r="N10" s="73"/>
      <c r="O10" s="73"/>
      <c r="P10" s="73">
        <f>データ!P6</f>
        <v>9.6</v>
      </c>
      <c r="Q10" s="73"/>
      <c r="R10" s="73"/>
      <c r="S10" s="73"/>
      <c r="T10" s="73"/>
      <c r="U10" s="73"/>
      <c r="V10" s="73"/>
      <c r="W10" s="73">
        <f>データ!Q6</f>
        <v>79.97</v>
      </c>
      <c r="X10" s="73"/>
      <c r="Y10" s="73"/>
      <c r="Z10" s="73"/>
      <c r="AA10" s="73"/>
      <c r="AB10" s="73"/>
      <c r="AC10" s="73"/>
      <c r="AD10" s="74">
        <f>データ!R6</f>
        <v>4503</v>
      </c>
      <c r="AE10" s="74"/>
      <c r="AF10" s="74"/>
      <c r="AG10" s="74"/>
      <c r="AH10" s="74"/>
      <c r="AI10" s="74"/>
      <c r="AJ10" s="74"/>
      <c r="AK10" s="2"/>
      <c r="AL10" s="74">
        <f>データ!V6</f>
        <v>1766</v>
      </c>
      <c r="AM10" s="74"/>
      <c r="AN10" s="74"/>
      <c r="AO10" s="74"/>
      <c r="AP10" s="74"/>
      <c r="AQ10" s="74"/>
      <c r="AR10" s="74"/>
      <c r="AS10" s="74"/>
      <c r="AT10" s="73">
        <f>データ!W6</f>
        <v>0.55000000000000004</v>
      </c>
      <c r="AU10" s="73"/>
      <c r="AV10" s="73"/>
      <c r="AW10" s="73"/>
      <c r="AX10" s="73"/>
      <c r="AY10" s="73"/>
      <c r="AZ10" s="73"/>
      <c r="BA10" s="73"/>
      <c r="BB10" s="73">
        <f>データ!X6</f>
        <v>3210.91</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120</v>
      </c>
      <c r="BM47" s="57"/>
      <c r="BN47" s="57"/>
      <c r="BO47" s="57"/>
      <c r="BP47" s="57"/>
      <c r="BQ47" s="57"/>
      <c r="BR47" s="57"/>
      <c r="BS47" s="57"/>
      <c r="BT47" s="57"/>
      <c r="BU47" s="57"/>
      <c r="BV47" s="57"/>
      <c r="BW47" s="57"/>
      <c r="BX47" s="57"/>
      <c r="BY47" s="57"/>
      <c r="BZ47" s="5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x14ac:dyDescent="0.15">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17</v>
      </c>
      <c r="F6" s="34">
        <f t="shared" si="3"/>
        <v>5</v>
      </c>
      <c r="G6" s="34">
        <f t="shared" si="3"/>
        <v>0</v>
      </c>
      <c r="H6" s="34" t="str">
        <f t="shared" si="3"/>
        <v>兵庫県　香美町</v>
      </c>
      <c r="I6" s="34" t="str">
        <f t="shared" si="3"/>
        <v>法適用</v>
      </c>
      <c r="J6" s="34" t="str">
        <f t="shared" si="3"/>
        <v>下水道事業</v>
      </c>
      <c r="K6" s="34" t="str">
        <f t="shared" si="3"/>
        <v>農業集落排水</v>
      </c>
      <c r="L6" s="34" t="str">
        <f t="shared" si="3"/>
        <v>F2</v>
      </c>
      <c r="M6" s="34">
        <f t="shared" si="3"/>
        <v>0</v>
      </c>
      <c r="N6" s="35" t="str">
        <f t="shared" si="3"/>
        <v>-</v>
      </c>
      <c r="O6" s="35">
        <f t="shared" si="3"/>
        <v>17.2</v>
      </c>
      <c r="P6" s="35">
        <f t="shared" si="3"/>
        <v>9.6</v>
      </c>
      <c r="Q6" s="35">
        <f t="shared" si="3"/>
        <v>79.97</v>
      </c>
      <c r="R6" s="35">
        <f t="shared" si="3"/>
        <v>4503</v>
      </c>
      <c r="S6" s="35">
        <f t="shared" si="3"/>
        <v>18634</v>
      </c>
      <c r="T6" s="35">
        <f t="shared" si="3"/>
        <v>368.77</v>
      </c>
      <c r="U6" s="35">
        <f t="shared" si="3"/>
        <v>50.53</v>
      </c>
      <c r="V6" s="35">
        <f t="shared" si="3"/>
        <v>1766</v>
      </c>
      <c r="W6" s="35">
        <f t="shared" si="3"/>
        <v>0.55000000000000004</v>
      </c>
      <c r="X6" s="35">
        <f t="shared" si="3"/>
        <v>3210.91</v>
      </c>
      <c r="Y6" s="36" t="str">
        <f>IF(Y7="",NA(),Y7)</f>
        <v>-</v>
      </c>
      <c r="Z6" s="36">
        <f t="shared" ref="Z6:AH6" si="4">IF(Z7="",NA(),Z7)</f>
        <v>86.36</v>
      </c>
      <c r="AA6" s="36">
        <f t="shared" si="4"/>
        <v>92.23</v>
      </c>
      <c r="AB6" s="36">
        <f t="shared" si="4"/>
        <v>93.38</v>
      </c>
      <c r="AC6" s="36">
        <f t="shared" si="4"/>
        <v>95.14</v>
      </c>
      <c r="AD6" s="36" t="str">
        <f t="shared" si="4"/>
        <v>-</v>
      </c>
      <c r="AE6" s="36">
        <f t="shared" si="4"/>
        <v>93.62</v>
      </c>
      <c r="AF6" s="36">
        <f t="shared" si="4"/>
        <v>97.53</v>
      </c>
      <c r="AG6" s="36">
        <f t="shared" si="4"/>
        <v>99.64</v>
      </c>
      <c r="AH6" s="36">
        <f t="shared" si="4"/>
        <v>99.66</v>
      </c>
      <c r="AI6" s="35" t="str">
        <f>IF(AI7="","",IF(AI7="-","【-】","【"&amp;SUBSTITUTE(TEXT(AI7,"#,##0.00"),"-","△")&amp;"】"))</f>
        <v>【99.11】</v>
      </c>
      <c r="AJ6" s="36" t="str">
        <f>IF(AJ7="",NA(),AJ7)</f>
        <v>-</v>
      </c>
      <c r="AK6" s="36">
        <f t="shared" ref="AK6:AS6" si="5">IF(AK7="",NA(),AK7)</f>
        <v>2159.5</v>
      </c>
      <c r="AL6" s="36">
        <f t="shared" si="5"/>
        <v>2029.29</v>
      </c>
      <c r="AM6" s="36">
        <f t="shared" si="5"/>
        <v>2073.54</v>
      </c>
      <c r="AN6" s="36">
        <f t="shared" si="5"/>
        <v>2175.6799999999998</v>
      </c>
      <c r="AO6" s="36" t="str">
        <f t="shared" si="5"/>
        <v>-</v>
      </c>
      <c r="AP6" s="36">
        <f t="shared" si="5"/>
        <v>280.08</v>
      </c>
      <c r="AQ6" s="36">
        <f t="shared" si="5"/>
        <v>223.09</v>
      </c>
      <c r="AR6" s="36">
        <f t="shared" si="5"/>
        <v>214.61</v>
      </c>
      <c r="AS6" s="36">
        <f t="shared" si="5"/>
        <v>225.39</v>
      </c>
      <c r="AT6" s="35" t="str">
        <f>IF(AT7="","",IF(AT7="-","【-】","【"&amp;SUBSTITUTE(TEXT(AT7,"#,##0.00"),"-","△")&amp;"】"))</f>
        <v>【206.58】</v>
      </c>
      <c r="AU6" s="36" t="str">
        <f>IF(AU7="",NA(),AU7)</f>
        <v>-</v>
      </c>
      <c r="AV6" s="36">
        <f t="shared" ref="AV6:BD6" si="6">IF(AV7="",NA(),AV7)</f>
        <v>108.19</v>
      </c>
      <c r="AW6" s="36">
        <f t="shared" si="6"/>
        <v>2.83</v>
      </c>
      <c r="AX6" s="36">
        <f t="shared" si="6"/>
        <v>2.83</v>
      </c>
      <c r="AY6" s="36">
        <f t="shared" si="6"/>
        <v>0.65</v>
      </c>
      <c r="AZ6" s="36" t="str">
        <f t="shared" si="6"/>
        <v>-</v>
      </c>
      <c r="BA6" s="36">
        <f t="shared" si="6"/>
        <v>124.2</v>
      </c>
      <c r="BB6" s="36">
        <f t="shared" si="6"/>
        <v>33.03</v>
      </c>
      <c r="BC6" s="36">
        <f t="shared" si="6"/>
        <v>29.45</v>
      </c>
      <c r="BD6" s="36">
        <f t="shared" si="6"/>
        <v>31.84</v>
      </c>
      <c r="BE6" s="35" t="str">
        <f>IF(BE7="","",IF(BE7="-","【-】","【"&amp;SUBSTITUTE(TEXT(BE7,"#,##0.00"),"-","△")&amp;"】"))</f>
        <v>【34.54】</v>
      </c>
      <c r="BF6" s="36" t="str">
        <f>IF(BF7="",NA(),BF7)</f>
        <v>-</v>
      </c>
      <c r="BG6" s="36">
        <f t="shared" ref="BG6:BO6" si="7">IF(BG7="",NA(),BG7)</f>
        <v>1679.28</v>
      </c>
      <c r="BH6" s="36">
        <f t="shared" si="7"/>
        <v>1475.08</v>
      </c>
      <c r="BI6" s="36">
        <f t="shared" si="7"/>
        <v>1414.38</v>
      </c>
      <c r="BJ6" s="36">
        <f t="shared" si="7"/>
        <v>1701.97</v>
      </c>
      <c r="BK6" s="36" t="str">
        <f t="shared" si="7"/>
        <v>-</v>
      </c>
      <c r="BL6" s="36">
        <f t="shared" si="7"/>
        <v>1126.77</v>
      </c>
      <c r="BM6" s="36">
        <f t="shared" si="7"/>
        <v>1044.8</v>
      </c>
      <c r="BN6" s="36">
        <f t="shared" si="7"/>
        <v>1081.8</v>
      </c>
      <c r="BO6" s="36">
        <f t="shared" si="7"/>
        <v>974.93</v>
      </c>
      <c r="BP6" s="35" t="str">
        <f>IF(BP7="","",IF(BP7="-","【-】","【"&amp;SUBSTITUTE(TEXT(BP7,"#,##0.00"),"-","△")&amp;"】"))</f>
        <v>【914.53】</v>
      </c>
      <c r="BQ6" s="36" t="str">
        <f>IF(BQ7="",NA(),BQ7)</f>
        <v>-</v>
      </c>
      <c r="BR6" s="36">
        <f t="shared" ref="BR6:BZ6" si="8">IF(BR7="",NA(),BR7)</f>
        <v>72.78</v>
      </c>
      <c r="BS6" s="36">
        <f t="shared" si="8"/>
        <v>75.7</v>
      </c>
      <c r="BT6" s="36">
        <f t="shared" si="8"/>
        <v>81.59</v>
      </c>
      <c r="BU6" s="36">
        <f t="shared" si="8"/>
        <v>76.11</v>
      </c>
      <c r="BV6" s="36" t="str">
        <f t="shared" si="8"/>
        <v>-</v>
      </c>
      <c r="BW6" s="36">
        <f t="shared" si="8"/>
        <v>50.9</v>
      </c>
      <c r="BX6" s="36">
        <f t="shared" si="8"/>
        <v>50.82</v>
      </c>
      <c r="BY6" s="36">
        <f t="shared" si="8"/>
        <v>52.19</v>
      </c>
      <c r="BZ6" s="36">
        <f t="shared" si="8"/>
        <v>55.32</v>
      </c>
      <c r="CA6" s="35" t="str">
        <f>IF(CA7="","",IF(CA7="-","【-】","【"&amp;SUBSTITUTE(TEXT(CA7,"#,##0.00"),"-","△")&amp;"】"))</f>
        <v>【55.73】</v>
      </c>
      <c r="CB6" s="36" t="str">
        <f>IF(CB7="",NA(),CB7)</f>
        <v>-</v>
      </c>
      <c r="CC6" s="36">
        <f t="shared" ref="CC6:CK6" si="9">IF(CC7="",NA(),CC7)</f>
        <v>278.86</v>
      </c>
      <c r="CD6" s="36">
        <f t="shared" si="9"/>
        <v>290.92</v>
      </c>
      <c r="CE6" s="36">
        <f t="shared" si="9"/>
        <v>276.23</v>
      </c>
      <c r="CF6" s="36">
        <f t="shared" si="9"/>
        <v>296.02</v>
      </c>
      <c r="CG6" s="36" t="str">
        <f t="shared" si="9"/>
        <v>-</v>
      </c>
      <c r="CH6" s="36">
        <f t="shared" si="9"/>
        <v>293.27</v>
      </c>
      <c r="CI6" s="36">
        <f t="shared" si="9"/>
        <v>300.52</v>
      </c>
      <c r="CJ6" s="36">
        <f t="shared" si="9"/>
        <v>296.14</v>
      </c>
      <c r="CK6" s="36">
        <f t="shared" si="9"/>
        <v>283.17</v>
      </c>
      <c r="CL6" s="35" t="str">
        <f>IF(CL7="","",IF(CL7="-","【-】","【"&amp;SUBSTITUTE(TEXT(CL7,"#,##0.00"),"-","△")&amp;"】"))</f>
        <v>【276.78】</v>
      </c>
      <c r="CM6" s="36" t="str">
        <f>IF(CM7="",NA(),CM7)</f>
        <v>-</v>
      </c>
      <c r="CN6" s="36">
        <f t="shared" ref="CN6:CV6" si="10">IF(CN7="",NA(),CN7)</f>
        <v>37.56</v>
      </c>
      <c r="CO6" s="36">
        <f t="shared" si="10"/>
        <v>41.43</v>
      </c>
      <c r="CP6" s="36">
        <f t="shared" si="10"/>
        <v>37.78</v>
      </c>
      <c r="CQ6" s="36">
        <f t="shared" si="10"/>
        <v>35.159999999999997</v>
      </c>
      <c r="CR6" s="36" t="str">
        <f t="shared" si="10"/>
        <v>-</v>
      </c>
      <c r="CS6" s="36">
        <f t="shared" si="10"/>
        <v>53.78</v>
      </c>
      <c r="CT6" s="36">
        <f t="shared" si="10"/>
        <v>53.24</v>
      </c>
      <c r="CU6" s="36">
        <f t="shared" si="10"/>
        <v>52.31</v>
      </c>
      <c r="CV6" s="36">
        <f t="shared" si="10"/>
        <v>60.65</v>
      </c>
      <c r="CW6" s="35" t="str">
        <f>IF(CW7="","",IF(CW7="-","【-】","【"&amp;SUBSTITUTE(TEXT(CW7,"#,##0.00"),"-","△")&amp;"】"))</f>
        <v>【59.15】</v>
      </c>
      <c r="CX6" s="36" t="str">
        <f>IF(CX7="",NA(),CX7)</f>
        <v>-</v>
      </c>
      <c r="CY6" s="36">
        <f t="shared" ref="CY6:DG6" si="11">IF(CY7="",NA(),CY7)</f>
        <v>82.32</v>
      </c>
      <c r="CZ6" s="36">
        <f t="shared" si="11"/>
        <v>89.31</v>
      </c>
      <c r="DA6" s="36">
        <f t="shared" si="11"/>
        <v>89.69</v>
      </c>
      <c r="DB6" s="36">
        <f t="shared" si="11"/>
        <v>90.15</v>
      </c>
      <c r="DC6" s="36" t="str">
        <f t="shared" si="11"/>
        <v>-</v>
      </c>
      <c r="DD6" s="36">
        <f t="shared" si="11"/>
        <v>84.06</v>
      </c>
      <c r="DE6" s="36">
        <f t="shared" si="11"/>
        <v>84.07</v>
      </c>
      <c r="DF6" s="36">
        <f t="shared" si="11"/>
        <v>84.32</v>
      </c>
      <c r="DG6" s="36">
        <f t="shared" si="11"/>
        <v>84.58</v>
      </c>
      <c r="DH6" s="35" t="str">
        <f>IF(DH7="","",IF(DH7="-","【-】","【"&amp;SUBSTITUTE(TEXT(DH7,"#,##0.00"),"-","△")&amp;"】"))</f>
        <v>【85.01】</v>
      </c>
      <c r="DI6" s="36" t="str">
        <f>IF(DI7="",NA(),DI7)</f>
        <v>-</v>
      </c>
      <c r="DJ6" s="36">
        <f t="shared" ref="DJ6:DR6" si="12">IF(DJ7="",NA(),DJ7)</f>
        <v>2.4300000000000002</v>
      </c>
      <c r="DK6" s="36">
        <f t="shared" si="12"/>
        <v>7.97</v>
      </c>
      <c r="DL6" s="36">
        <f t="shared" si="12"/>
        <v>11.72</v>
      </c>
      <c r="DM6" s="36">
        <f t="shared" si="12"/>
        <v>15.41</v>
      </c>
      <c r="DN6" s="36" t="str">
        <f t="shared" si="12"/>
        <v>-</v>
      </c>
      <c r="DO6" s="36">
        <f t="shared" si="12"/>
        <v>10.11</v>
      </c>
      <c r="DP6" s="36">
        <f t="shared" si="12"/>
        <v>20.68</v>
      </c>
      <c r="DQ6" s="36">
        <f t="shared" si="12"/>
        <v>22.41</v>
      </c>
      <c r="DR6" s="36">
        <f t="shared" si="12"/>
        <v>22.9</v>
      </c>
      <c r="DS6" s="35" t="str">
        <f>IF(DS7="","",IF(DS7="-","【-】","【"&amp;SUBSTITUTE(TEXT(DS7,"#,##0.00"),"-","△")&amp;"】"))</f>
        <v>【22.37】</v>
      </c>
      <c r="DT6" s="36" t="str">
        <f>IF(DT7="",NA(),DT7)</f>
        <v>-</v>
      </c>
      <c r="DU6" s="35">
        <f t="shared" ref="DU6:EC6" si="13">IF(DU7="",NA(),DU7)</f>
        <v>0</v>
      </c>
      <c r="DV6" s="35">
        <f t="shared" si="13"/>
        <v>0</v>
      </c>
      <c r="DW6" s="35">
        <f t="shared" si="13"/>
        <v>0</v>
      </c>
      <c r="DX6" s="35">
        <f t="shared" si="13"/>
        <v>0</v>
      </c>
      <c r="DY6" s="36" t="str">
        <f t="shared" si="13"/>
        <v>-</v>
      </c>
      <c r="DZ6" s="36">
        <f t="shared" si="13"/>
        <v>0.08</v>
      </c>
      <c r="EA6" s="36">
        <f t="shared" si="13"/>
        <v>0.08</v>
      </c>
      <c r="EB6" s="35">
        <f t="shared" si="13"/>
        <v>0</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285854</v>
      </c>
      <c r="D7" s="38">
        <v>46</v>
      </c>
      <c r="E7" s="38">
        <v>17</v>
      </c>
      <c r="F7" s="38">
        <v>5</v>
      </c>
      <c r="G7" s="38">
        <v>0</v>
      </c>
      <c r="H7" s="38" t="s">
        <v>108</v>
      </c>
      <c r="I7" s="38" t="s">
        <v>109</v>
      </c>
      <c r="J7" s="38" t="s">
        <v>110</v>
      </c>
      <c r="K7" s="38" t="s">
        <v>111</v>
      </c>
      <c r="L7" s="38" t="s">
        <v>112</v>
      </c>
      <c r="M7" s="38"/>
      <c r="N7" s="39" t="s">
        <v>113</v>
      </c>
      <c r="O7" s="39">
        <v>17.2</v>
      </c>
      <c r="P7" s="39">
        <v>9.6</v>
      </c>
      <c r="Q7" s="39">
        <v>79.97</v>
      </c>
      <c r="R7" s="39">
        <v>4503</v>
      </c>
      <c r="S7" s="39">
        <v>18634</v>
      </c>
      <c r="T7" s="39">
        <v>368.77</v>
      </c>
      <c r="U7" s="39">
        <v>50.53</v>
      </c>
      <c r="V7" s="39">
        <v>1766</v>
      </c>
      <c r="W7" s="39">
        <v>0.55000000000000004</v>
      </c>
      <c r="X7" s="39">
        <v>3210.91</v>
      </c>
      <c r="Y7" s="39" t="s">
        <v>113</v>
      </c>
      <c r="Z7" s="39">
        <v>86.36</v>
      </c>
      <c r="AA7" s="39">
        <v>92.23</v>
      </c>
      <c r="AB7" s="39">
        <v>93.38</v>
      </c>
      <c r="AC7" s="39">
        <v>95.14</v>
      </c>
      <c r="AD7" s="39" t="s">
        <v>113</v>
      </c>
      <c r="AE7" s="39">
        <v>93.62</v>
      </c>
      <c r="AF7" s="39">
        <v>97.53</v>
      </c>
      <c r="AG7" s="39">
        <v>99.64</v>
      </c>
      <c r="AH7" s="39">
        <v>99.66</v>
      </c>
      <c r="AI7" s="39">
        <v>99.11</v>
      </c>
      <c r="AJ7" s="39" t="s">
        <v>113</v>
      </c>
      <c r="AK7" s="39">
        <v>2159.5</v>
      </c>
      <c r="AL7" s="39">
        <v>2029.29</v>
      </c>
      <c r="AM7" s="39">
        <v>2073.54</v>
      </c>
      <c r="AN7" s="39">
        <v>2175.6799999999998</v>
      </c>
      <c r="AO7" s="39" t="s">
        <v>113</v>
      </c>
      <c r="AP7" s="39">
        <v>280.08</v>
      </c>
      <c r="AQ7" s="39">
        <v>223.09</v>
      </c>
      <c r="AR7" s="39">
        <v>214.61</v>
      </c>
      <c r="AS7" s="39">
        <v>225.39</v>
      </c>
      <c r="AT7" s="39">
        <v>206.58</v>
      </c>
      <c r="AU7" s="39" t="s">
        <v>113</v>
      </c>
      <c r="AV7" s="39">
        <v>108.19</v>
      </c>
      <c r="AW7" s="39">
        <v>2.83</v>
      </c>
      <c r="AX7" s="39">
        <v>2.83</v>
      </c>
      <c r="AY7" s="39">
        <v>0.65</v>
      </c>
      <c r="AZ7" s="39" t="s">
        <v>113</v>
      </c>
      <c r="BA7" s="39">
        <v>124.2</v>
      </c>
      <c r="BB7" s="39">
        <v>33.03</v>
      </c>
      <c r="BC7" s="39">
        <v>29.45</v>
      </c>
      <c r="BD7" s="39">
        <v>31.84</v>
      </c>
      <c r="BE7" s="39">
        <v>34.54</v>
      </c>
      <c r="BF7" s="39" t="s">
        <v>113</v>
      </c>
      <c r="BG7" s="39">
        <v>1679.28</v>
      </c>
      <c r="BH7" s="39">
        <v>1475.08</v>
      </c>
      <c r="BI7" s="39">
        <v>1414.38</v>
      </c>
      <c r="BJ7" s="39">
        <v>1701.97</v>
      </c>
      <c r="BK7" s="39" t="s">
        <v>113</v>
      </c>
      <c r="BL7" s="39">
        <v>1126.77</v>
      </c>
      <c r="BM7" s="39">
        <v>1044.8</v>
      </c>
      <c r="BN7" s="39">
        <v>1081.8</v>
      </c>
      <c r="BO7" s="39">
        <v>974.93</v>
      </c>
      <c r="BP7" s="39">
        <v>914.53</v>
      </c>
      <c r="BQ7" s="39" t="s">
        <v>113</v>
      </c>
      <c r="BR7" s="39">
        <v>72.78</v>
      </c>
      <c r="BS7" s="39">
        <v>75.7</v>
      </c>
      <c r="BT7" s="39">
        <v>81.59</v>
      </c>
      <c r="BU7" s="39">
        <v>76.11</v>
      </c>
      <c r="BV7" s="39" t="s">
        <v>113</v>
      </c>
      <c r="BW7" s="39">
        <v>50.9</v>
      </c>
      <c r="BX7" s="39">
        <v>50.82</v>
      </c>
      <c r="BY7" s="39">
        <v>52.19</v>
      </c>
      <c r="BZ7" s="39">
        <v>55.32</v>
      </c>
      <c r="CA7" s="39">
        <v>55.73</v>
      </c>
      <c r="CB7" s="39" t="s">
        <v>113</v>
      </c>
      <c r="CC7" s="39">
        <v>278.86</v>
      </c>
      <c r="CD7" s="39">
        <v>290.92</v>
      </c>
      <c r="CE7" s="39">
        <v>276.23</v>
      </c>
      <c r="CF7" s="39">
        <v>296.02</v>
      </c>
      <c r="CG7" s="39" t="s">
        <v>113</v>
      </c>
      <c r="CH7" s="39">
        <v>293.27</v>
      </c>
      <c r="CI7" s="39">
        <v>300.52</v>
      </c>
      <c r="CJ7" s="39">
        <v>296.14</v>
      </c>
      <c r="CK7" s="39">
        <v>283.17</v>
      </c>
      <c r="CL7" s="39">
        <v>276.77999999999997</v>
      </c>
      <c r="CM7" s="39" t="s">
        <v>113</v>
      </c>
      <c r="CN7" s="39">
        <v>37.56</v>
      </c>
      <c r="CO7" s="39">
        <v>41.43</v>
      </c>
      <c r="CP7" s="39">
        <v>37.78</v>
      </c>
      <c r="CQ7" s="39">
        <v>35.159999999999997</v>
      </c>
      <c r="CR7" s="39" t="s">
        <v>113</v>
      </c>
      <c r="CS7" s="39">
        <v>53.78</v>
      </c>
      <c r="CT7" s="39">
        <v>53.24</v>
      </c>
      <c r="CU7" s="39">
        <v>52.31</v>
      </c>
      <c r="CV7" s="39">
        <v>60.65</v>
      </c>
      <c r="CW7" s="39">
        <v>59.15</v>
      </c>
      <c r="CX7" s="39" t="s">
        <v>113</v>
      </c>
      <c r="CY7" s="39">
        <v>82.32</v>
      </c>
      <c r="CZ7" s="39">
        <v>89.31</v>
      </c>
      <c r="DA7" s="39">
        <v>89.69</v>
      </c>
      <c r="DB7" s="39">
        <v>90.15</v>
      </c>
      <c r="DC7" s="39" t="s">
        <v>113</v>
      </c>
      <c r="DD7" s="39">
        <v>84.06</v>
      </c>
      <c r="DE7" s="39">
        <v>84.07</v>
      </c>
      <c r="DF7" s="39">
        <v>84.32</v>
      </c>
      <c r="DG7" s="39">
        <v>84.58</v>
      </c>
      <c r="DH7" s="39">
        <v>85.01</v>
      </c>
      <c r="DI7" s="39" t="s">
        <v>113</v>
      </c>
      <c r="DJ7" s="39">
        <v>2.4300000000000002</v>
      </c>
      <c r="DK7" s="39">
        <v>7.97</v>
      </c>
      <c r="DL7" s="39">
        <v>11.72</v>
      </c>
      <c r="DM7" s="39">
        <v>15.41</v>
      </c>
      <c r="DN7" s="39" t="s">
        <v>113</v>
      </c>
      <c r="DO7" s="39">
        <v>10.11</v>
      </c>
      <c r="DP7" s="39">
        <v>20.68</v>
      </c>
      <c r="DQ7" s="39">
        <v>22.41</v>
      </c>
      <c r="DR7" s="39">
        <v>22.9</v>
      </c>
      <c r="DS7" s="39">
        <v>22.37</v>
      </c>
      <c r="DT7" s="39" t="s">
        <v>113</v>
      </c>
      <c r="DU7" s="39">
        <v>0</v>
      </c>
      <c r="DV7" s="39">
        <v>0</v>
      </c>
      <c r="DW7" s="39">
        <v>0</v>
      </c>
      <c r="DX7" s="39">
        <v>0</v>
      </c>
      <c r="DY7" s="39" t="s">
        <v>113</v>
      </c>
      <c r="DZ7" s="39">
        <v>0.08</v>
      </c>
      <c r="EA7" s="39">
        <v>0.08</v>
      </c>
      <c r="EB7" s="39">
        <v>0</v>
      </c>
      <c r="EC7" s="39">
        <v>0</v>
      </c>
      <c r="ED7" s="39">
        <v>0</v>
      </c>
      <c r="EE7" s="39" t="s">
        <v>113</v>
      </c>
      <c r="EF7" s="39">
        <v>0</v>
      </c>
      <c r="EG7" s="39">
        <v>0</v>
      </c>
      <c r="EH7" s="39">
        <v>0</v>
      </c>
      <c r="EI7" s="39">
        <v>0</v>
      </c>
      <c r="EJ7" s="39" t="s">
        <v>113</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2017-12-25T01:58:48Z</dcterms:created>
  <dcterms:modified xsi:type="dcterms:W3CDTF">2018-02-08T01:08:07Z</dcterms:modified>
  <cp:category/>
</cp:coreProperties>
</file>