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2000" windowHeight="10005"/>
  </bookViews>
  <sheets>
    <sheet name="法適用_下水道事業" sheetId="4" r:id="rId1"/>
    <sheet name="データ" sheetId="5" state="hidden" r:id="rId2"/>
  </sheets>
  <calcPr calcId="145621" concurrentManualCount="2"/>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G86" i="4"/>
  <c r="E86" i="4"/>
  <c r="AT10" i="4"/>
  <c r="AL10" i="4"/>
  <c r="W10" i="4"/>
  <c r="I10" i="4"/>
  <c r="B10" i="4"/>
  <c r="BB8" i="4"/>
  <c r="AL8" i="4"/>
  <c r="P8" i="4"/>
  <c r="I8" i="4"/>
  <c r="B8"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<sst xmlns="http://schemas.openxmlformats.org/spreadsheetml/2006/main" count="257" uniqueCount="123">
  <si>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</si>
  <si>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</si>
  <si>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</si>
  <si>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</si>
  <si>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</si>
  <si>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</si>
  <si>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</si>
  <si>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</si>
  <si>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</si>
  <si>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</si>
  <si>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</si>
  <si>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</si>
  <si>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</si>
  <si>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</si>
  <si>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</si>
  <si>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</si>
  <si>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</si>
  <si>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</si>
  <si>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</si>
  <si>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</si>
  <si>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</si>
  <si>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</si>
  <si>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</si>
  <si>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</si>
  <si>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</si>
  <si>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</si>
  <si>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</si>
  <si>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</si>
  <si>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</si>
  <si>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</si>
  <si>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</si>
  <si>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</si>
  <si>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</si>
  <si>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</si>
  <si>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</si>
  <si>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</si>
  <si>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</si>
  <si>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</si>
  <si>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</si>
  <si>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</si>
  <si>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</si>
  <si>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</si>
  <si>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</si>
  <si>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</si>
  <si>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</si>
  <si>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</si>
  <si>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</si>
  <si>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</si>
  <si>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</si>
  <si>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</si>
  <si>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</si>
  <si>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</si>
  <si>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</si>
  <si>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</si>
  <si>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</si>
  <si>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</si>
  <si>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</si>
  <si>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</si>
  <si>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</si>
  <si>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</si>
  <si>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</si>
  <si>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</si>
  <si>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</si>
  <si>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</si>
  <si>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</si>
  <si>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</si>
  <si>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</si>
  <si>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</si>
  <si>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</si>
  <si>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</si>
  <si>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</si>
  <si>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</si>
  <si>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</si>
  <si>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</si>
  <si>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</si>
  <si>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</si>
  <si>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</si>
  <si>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</si>
  <si>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</si>
  <si>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</si>
  <si>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</si>
  <si>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</si>
  <si>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</si>
  <si>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</si>
  <si>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</si>
  <si>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</si>
  <si>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</si>
  <si>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</si>
  <si>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</si>
  <si>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</si>
  <si>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</si>
  <si>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</si>
  <si>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</si>
  <si>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</si>
  <si>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</si>
  <si>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</si>
  <si>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</si>
  <si>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</si>
  <si>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</si>
  <si>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</si>
  <si>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</si>
  <si>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</si>
  <si>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</si>
  <si>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</si>
  <si>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</si>
  <si>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</si>
  <si>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</si>
  <si>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</si>
  <si>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香美町</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</si>
  <si>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</si>
  <si>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</si>
  <si>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</si>
  <si>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</si>
  <si>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</si>
  <si>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</si>
  <si>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</si>
  <si>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</si>
  <si>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</si>
  <si>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</si>
  <si>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</si>
  <si>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特定環境保全公共下水道事業（7処理区）は供用開始（最初：平成2年1月、最終：平成16年9月)から26年が経過したところであるが、有形固定資産減価償却率は18.05％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</si>
  <si>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2年1月、最終：平成16年9月)から26年が経過したところで、水洗化率は86.08％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</si>
  <si>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110.17％となり、100％超え（単年度収支が黒字）となっている。平成28年度以降は比率の分母を構成する経常費用のうち減価償却費が減少する傾向にあることから、今後も増加することが見込まれる。
　累積欠損金比率は、前年度より31.71ﾎﾟｲﾝﾄ減少したが、平成24年度以前（地方公営企業法適用前）に発行した下水道事業資本費平準化債等の影響から平成28年度で771.71％となり、類似団体平均、全国平均を大幅に上回っている。比率の分子である累積欠損金に影響する純損益は、平成28年度以降は減価償却費が減少する傾向にあることから、比率の増減は横ばいになることが見込まれる。
　流動比率は1.11％となり、100％を大きく下回っている（平成28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企業債残高対事業規模比率は、一般会計等が負担することが見込まれる企業債残高の割合が減少した影響から869.30％となり、前年度からは129.21ﾎﾟｲﾝﾄ増加している。
　経費回収率は87.95％となり、100％未満（費用が使用料収入以外（繰入金等）で賄われている）となっていて、類似団体平均、全国平均を上回っている。また、汚水処理原価は264.36円となり、類似団体平均、全国平均を上回っている（有収水量1㎥当たりの処理費が高い）。ついては、平成28年度末で86.08％となっている水洗化率や施設利用率（H28で22.79％）の向上による有収水量の増加、使用料収入の確保に向けた取組を、今後も継続して進める必要がある。
</t>
    <rPh sb="476" eb="478">
      <t>イッパン</t>
    </rPh>
    <rPh sb="478" eb="480">
      <t>カイケイ</t>
    </rPh>
    <rPh sb="480" eb="481">
      <t>ナド</t>
    </rPh>
    <rPh sb="482" eb="484">
      <t>フタン</t>
    </rPh>
    <rPh sb="489" eb="491">
      <t>ミコ</t>
    </rPh>
    <rPh sb="494" eb="496">
      <t>キギョウ</t>
    </rPh>
    <rPh sb="496" eb="497">
      <t>サイ</t>
    </rPh>
    <rPh sb="497" eb="499">
      <t>ザンダカ</t>
    </rPh>
    <rPh sb="500" eb="502">
      <t>ワリアイ</t>
    </rPh>
    <rPh sb="503" eb="505">
      <t>ゲンショウ</t>
    </rPh>
    <rPh sb="507" eb="509">
      <t>エイキョウ</t>
    </rPh>
    <rPh sb="522" eb="523">
      <t>マエ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</si>
</sst>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73621504"/>
        <c:axId val="7362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73621504"/>
        <c:axId val="73623424"/>
      </c:lineChart>
      <c:dateAx>
        <c:axId val="73621504"/>
        <c:scaling>
          <c:orientation val="minMax"/>
        </c:scaling>
        <c:delete val="1"/>
        <c:axPos val="b"/>
        <c:numFmt formatCode="ge" sourceLinked="1"/>
        <c:majorTickMark val="none"/>
        <c:minorTickMark val="none"/>
        <c:tickLblPos val="none"/>
        <c:crossAx val="73623424"/>
        <c:crosses val="autoZero"/>
        <c:auto val="1"/>
        <c:lblOffset val="100"/>
        <c:baseTimeUnit val="years"/>
      </c:dateAx>
      <c:valAx>
        <c:axId val="7362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26.55</c:v>
                </c:pt>
                <c:pt idx="2">
                  <c:v>23.56</c:v>
                </c:pt>
                <c:pt idx="3">
                  <c:v>22.46</c:v>
                </c:pt>
                <c:pt idx="4">
                  <c:v>22.79</c:v>
                </c:pt>
              </c:numCache>
            </c:numRef>
          </c:val>
        </c:ser>
        <c:dLbls>
          <c:showLegendKey val="0"/>
          <c:showVal val="0"/>
          <c:showCatName val="0"/>
          <c:showSerName val="0"/>
          <c:showPercent val="0"/>
          <c:showBubbleSize val="0"/>
        </c:dLbls>
        <c:gapWidth val="150"/>
        <c:axId val="44351872"/>
        <c:axId val="443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44351872"/>
        <c:axId val="44353792"/>
      </c:lineChart>
      <c:dateAx>
        <c:axId val="44351872"/>
        <c:scaling>
          <c:orientation val="minMax"/>
        </c:scaling>
        <c:delete val="1"/>
        <c:axPos val="b"/>
        <c:numFmt formatCode="ge" sourceLinked="1"/>
        <c:majorTickMark val="none"/>
        <c:minorTickMark val="none"/>
        <c:tickLblPos val="none"/>
        <c:crossAx val="44353792"/>
        <c:crosses val="autoZero"/>
        <c:auto val="1"/>
        <c:lblOffset val="100"/>
        <c:baseTimeUnit val="years"/>
      </c:dateAx>
      <c:valAx>
        <c:axId val="443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5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82.53</c:v>
                </c:pt>
                <c:pt idx="2">
                  <c:v>82.61</c:v>
                </c:pt>
                <c:pt idx="3">
                  <c:v>85.93</c:v>
                </c:pt>
                <c:pt idx="4">
                  <c:v>86.08</c:v>
                </c:pt>
              </c:numCache>
            </c:numRef>
          </c:val>
        </c:ser>
        <c:dLbls>
          <c:showLegendKey val="0"/>
          <c:showVal val="0"/>
          <c:showCatName val="0"/>
          <c:showSerName val="0"/>
          <c:showPercent val="0"/>
          <c:showBubbleSize val="0"/>
        </c:dLbls>
        <c:gapWidth val="150"/>
        <c:axId val="63361024"/>
        <c:axId val="6336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63361024"/>
        <c:axId val="63362944"/>
      </c:lineChart>
      <c:dateAx>
        <c:axId val="63361024"/>
        <c:scaling>
          <c:orientation val="minMax"/>
        </c:scaling>
        <c:delete val="1"/>
        <c:axPos val="b"/>
        <c:numFmt formatCode="ge" sourceLinked="1"/>
        <c:majorTickMark val="none"/>
        <c:minorTickMark val="none"/>
        <c:tickLblPos val="none"/>
        <c:crossAx val="63362944"/>
        <c:crosses val="autoZero"/>
        <c:auto val="1"/>
        <c:lblOffset val="100"/>
        <c:baseTimeUnit val="years"/>
      </c:dateAx>
      <c:valAx>
        <c:axId val="6336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36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108.64</c:v>
                </c:pt>
                <c:pt idx="2">
                  <c:v>106.49</c:v>
                </c:pt>
                <c:pt idx="3">
                  <c:v>108.14</c:v>
                </c:pt>
                <c:pt idx="4">
                  <c:v>110.17</c:v>
                </c:pt>
              </c:numCache>
            </c:numRef>
          </c:val>
        </c:ser>
        <c:dLbls>
          <c:showLegendKey val="0"/>
          <c:showVal val="0"/>
          <c:showCatName val="0"/>
          <c:showSerName val="0"/>
          <c:showPercent val="0"/>
          <c:showBubbleSize val="0"/>
        </c:dLbls>
        <c:gapWidth val="150"/>
        <c:axId val="83517440"/>
        <c:axId val="836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83517440"/>
        <c:axId val="83675008"/>
      </c:lineChart>
      <c:dateAx>
        <c:axId val="83517440"/>
        <c:scaling>
          <c:orientation val="minMax"/>
        </c:scaling>
        <c:delete val="1"/>
        <c:axPos val="b"/>
        <c:numFmt formatCode="ge" sourceLinked="1"/>
        <c:majorTickMark val="none"/>
        <c:minorTickMark val="none"/>
        <c:tickLblPos val="none"/>
        <c:crossAx val="83675008"/>
        <c:crosses val="autoZero"/>
        <c:auto val="1"/>
        <c:lblOffset val="100"/>
        <c:baseTimeUnit val="years"/>
      </c:dateAx>
      <c:valAx>
        <c:axId val="836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1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2</c:v>
                </c:pt>
                <c:pt idx="2">
                  <c:v>9.68</c:v>
                </c:pt>
                <c:pt idx="3">
                  <c:v>13.92</c:v>
                </c:pt>
                <c:pt idx="4">
                  <c:v>18.05</c:v>
                </c:pt>
              </c:numCache>
            </c:numRef>
          </c:val>
        </c:ser>
        <c:dLbls>
          <c:showLegendKey val="0"/>
          <c:showVal val="0"/>
          <c:showCatName val="0"/>
          <c:showSerName val="0"/>
          <c:showPercent val="0"/>
          <c:showBubbleSize val="0"/>
        </c:dLbls>
        <c:gapWidth val="150"/>
        <c:axId val="40426880"/>
        <c:axId val="405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40426880"/>
        <c:axId val="40510976"/>
      </c:lineChart>
      <c:dateAx>
        <c:axId val="40426880"/>
        <c:scaling>
          <c:orientation val="minMax"/>
        </c:scaling>
        <c:delete val="1"/>
        <c:axPos val="b"/>
        <c:numFmt formatCode="ge" sourceLinked="1"/>
        <c:majorTickMark val="none"/>
        <c:minorTickMark val="none"/>
        <c:tickLblPos val="none"/>
        <c:crossAx val="40510976"/>
        <c:crosses val="autoZero"/>
        <c:auto val="1"/>
        <c:lblOffset val="100"/>
        <c:baseTimeUnit val="years"/>
      </c:dateAx>
      <c:valAx>
        <c:axId val="405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2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40524800"/>
        <c:axId val="4053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40524800"/>
        <c:axId val="40531072"/>
      </c:lineChart>
      <c:dateAx>
        <c:axId val="40524800"/>
        <c:scaling>
          <c:orientation val="minMax"/>
        </c:scaling>
        <c:delete val="1"/>
        <c:axPos val="b"/>
        <c:numFmt formatCode="ge" sourceLinked="1"/>
        <c:majorTickMark val="none"/>
        <c:minorTickMark val="none"/>
        <c:tickLblPos val="none"/>
        <c:crossAx val="40531072"/>
        <c:crosses val="autoZero"/>
        <c:auto val="1"/>
        <c:lblOffset val="100"/>
        <c:baseTimeUnit val="years"/>
      </c:dateAx>
      <c:valAx>
        <c:axId val="4053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248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879.97</c:v>
                </c:pt>
                <c:pt idx="2">
                  <c:v>840.12</c:v>
                </c:pt>
                <c:pt idx="3">
                  <c:v>803.42</c:v>
                </c:pt>
                <c:pt idx="4">
                  <c:v>771.71</c:v>
                </c:pt>
              </c:numCache>
            </c:numRef>
          </c:val>
        </c:ser>
        <c:dLbls>
          <c:showLegendKey val="0"/>
          <c:showVal val="0"/>
          <c:showCatName val="0"/>
          <c:showSerName val="0"/>
          <c:showPercent val="0"/>
          <c:showBubbleSize val="0"/>
        </c:dLbls>
        <c:gapWidth val="150"/>
        <c:axId val="40548992"/>
        <c:axId val="4055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40548992"/>
        <c:axId val="40551168"/>
      </c:lineChart>
      <c:dateAx>
        <c:axId val="40548992"/>
        <c:scaling>
          <c:orientation val="minMax"/>
        </c:scaling>
        <c:delete val="1"/>
        <c:axPos val="b"/>
        <c:numFmt formatCode="ge" sourceLinked="1"/>
        <c:majorTickMark val="none"/>
        <c:minorTickMark val="none"/>
        <c:tickLblPos val="none"/>
        <c:crossAx val="40551168"/>
        <c:crosses val="autoZero"/>
        <c:auto val="1"/>
        <c:lblOffset val="100"/>
        <c:baseTimeUnit val="years"/>
      </c:dateAx>
      <c:valAx>
        <c:axId val="405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185.68</c:v>
                </c:pt>
                <c:pt idx="2">
                  <c:v>4.16</c:v>
                </c:pt>
                <c:pt idx="3">
                  <c:v>2.61</c:v>
                </c:pt>
                <c:pt idx="4">
                  <c:v>1.1100000000000001</c:v>
                </c:pt>
              </c:numCache>
            </c:numRef>
          </c:val>
        </c:ser>
        <c:dLbls>
          <c:showLegendKey val="0"/>
          <c:showVal val="0"/>
          <c:showCatName val="0"/>
          <c:showSerName val="0"/>
          <c:showPercent val="0"/>
          <c:showBubbleSize val="0"/>
        </c:dLbls>
        <c:gapWidth val="150"/>
        <c:axId val="40573184"/>
        <c:axId val="4057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40573184"/>
        <c:axId val="40579456"/>
      </c:lineChart>
      <c:dateAx>
        <c:axId val="40573184"/>
        <c:scaling>
          <c:orientation val="minMax"/>
        </c:scaling>
        <c:delete val="1"/>
        <c:axPos val="b"/>
        <c:numFmt formatCode="ge" sourceLinked="1"/>
        <c:majorTickMark val="none"/>
        <c:minorTickMark val="none"/>
        <c:tickLblPos val="none"/>
        <c:crossAx val="40579456"/>
        <c:crosses val="autoZero"/>
        <c:auto val="1"/>
        <c:lblOffset val="100"/>
        <c:baseTimeUnit val="years"/>
      </c:dateAx>
      <c:valAx>
        <c:axId val="4057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821.02</c:v>
                </c:pt>
                <c:pt idx="2">
                  <c:v>773.56</c:v>
                </c:pt>
                <c:pt idx="3">
                  <c:v>740.09</c:v>
                </c:pt>
                <c:pt idx="4">
                  <c:v>869.3</c:v>
                </c:pt>
              </c:numCache>
            </c:numRef>
          </c:val>
        </c:ser>
        <c:dLbls>
          <c:showLegendKey val="0"/>
          <c:showVal val="0"/>
          <c:showCatName val="0"/>
          <c:showSerName val="0"/>
          <c:showPercent val="0"/>
          <c:showBubbleSize val="0"/>
        </c:dLbls>
        <c:gapWidth val="150"/>
        <c:axId val="40613760"/>
        <c:axId val="406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40613760"/>
        <c:axId val="40624128"/>
      </c:lineChart>
      <c:dateAx>
        <c:axId val="40613760"/>
        <c:scaling>
          <c:orientation val="minMax"/>
        </c:scaling>
        <c:delete val="1"/>
        <c:axPos val="b"/>
        <c:numFmt formatCode="ge" sourceLinked="1"/>
        <c:majorTickMark val="none"/>
        <c:minorTickMark val="none"/>
        <c:tickLblPos val="none"/>
        <c:crossAx val="40624128"/>
        <c:crosses val="autoZero"/>
        <c:auto val="1"/>
        <c:lblOffset val="100"/>
        <c:baseTimeUnit val="years"/>
      </c:dateAx>
      <c:valAx>
        <c:axId val="406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76.349999999999994</c:v>
                </c:pt>
                <c:pt idx="2">
                  <c:v>79.069999999999993</c:v>
                </c:pt>
                <c:pt idx="3">
                  <c:v>81.09</c:v>
                </c:pt>
                <c:pt idx="4">
                  <c:v>87.95</c:v>
                </c:pt>
              </c:numCache>
            </c:numRef>
          </c:val>
        </c:ser>
        <c:dLbls>
          <c:showLegendKey val="0"/>
          <c:showVal val="0"/>
          <c:showCatName val="0"/>
          <c:showSerName val="0"/>
          <c:showPercent val="0"/>
          <c:showBubbleSize val="0"/>
        </c:dLbls>
        <c:gapWidth val="150"/>
        <c:axId val="40654336"/>
        <c:axId val="4065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40654336"/>
        <c:axId val="40656256"/>
      </c:lineChart>
      <c:dateAx>
        <c:axId val="40654336"/>
        <c:scaling>
          <c:orientation val="minMax"/>
        </c:scaling>
        <c:delete val="1"/>
        <c:axPos val="b"/>
        <c:numFmt formatCode="ge" sourceLinked="1"/>
        <c:majorTickMark val="none"/>
        <c:minorTickMark val="none"/>
        <c:tickLblPos val="none"/>
        <c:crossAx val="40656256"/>
        <c:crosses val="autoZero"/>
        <c:auto val="1"/>
        <c:lblOffset val="100"/>
        <c:baseTimeUnit val="years"/>
      </c:dateAx>
      <c:valAx>
        <c:axId val="4065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5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288.51</c:v>
                </c:pt>
                <c:pt idx="2">
                  <c:v>290.08999999999997</c:v>
                </c:pt>
                <c:pt idx="3">
                  <c:v>287.2</c:v>
                </c:pt>
                <c:pt idx="4">
                  <c:v>264.36</c:v>
                </c:pt>
              </c:numCache>
            </c:numRef>
          </c:val>
        </c:ser>
        <c:dLbls>
          <c:showLegendKey val="0"/>
          <c:showVal val="0"/>
          <c:showCatName val="0"/>
          <c:showSerName val="0"/>
          <c:showPercent val="0"/>
          <c:showBubbleSize val="0"/>
        </c:dLbls>
        <c:gapWidth val="150"/>
        <c:axId val="42730240"/>
        <c:axId val="4273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42730240"/>
        <c:axId val="42732160"/>
      </c:lineChart>
      <c:dateAx>
        <c:axId val="42730240"/>
        <c:scaling>
          <c:orientation val="minMax"/>
        </c:scaling>
        <c:delete val="1"/>
        <c:axPos val="b"/>
        <c:numFmt formatCode="ge" sourceLinked="1"/>
        <c:majorTickMark val="none"/>
        <c:minorTickMark val="none"/>
        <c:tickLblPos val="none"/>
        <c:crossAx val="42732160"/>
        <c:crosses val="autoZero"/>
        <c:auto val="1"/>
        <c:lblOffset val="100"/>
        <c:baseTimeUnit val="years"/>
      </c:dateAx>
      <c:valAx>
        <c:axId val="427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Z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香美町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119</v>
      </c>
      <c r="AE8" s="50"/>
      <c r="AF8" s="50"/>
      <c r="AG8" s="50"/>
      <c r="AH8" s="50"/>
      <c r="AI8" s="50"/>
      <c r="AJ8" s="50"/>
      <c r="AK8" s="4"/>
      <c r="AL8" s="51">
        <f>データ!S6</f>
        <v>18634</v>
      </c>
      <c r="AM8" s="51"/>
      <c r="AN8" s="51"/>
      <c r="AO8" s="51"/>
      <c r="AP8" s="51"/>
      <c r="AQ8" s="51"/>
      <c r="AR8" s="51"/>
      <c r="AS8" s="51"/>
      <c r="AT8" s="46">
        <f>データ!T6</f>
        <v>368.77</v>
      </c>
      <c r="AU8" s="46"/>
      <c r="AV8" s="46"/>
      <c r="AW8" s="46"/>
      <c r="AX8" s="46"/>
      <c r="AY8" s="46"/>
      <c r="AZ8" s="46"/>
      <c r="BA8" s="46"/>
      <c r="BB8" s="46">
        <f>データ!U6</f>
        <v>50.53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43.28</v>
      </c>
      <c r="J10" s="46"/>
      <c r="K10" s="46"/>
      <c r="L10" s="46"/>
      <c r="M10" s="46"/>
      <c r="N10" s="46"/>
      <c r="O10" s="46"/>
      <c r="P10" s="46">
        <f>データ!P6</f>
        <v>44.48</v>
      </c>
      <c r="Q10" s="46"/>
      <c r="R10" s="46"/>
      <c r="S10" s="46"/>
      <c r="T10" s="46"/>
      <c r="U10" s="46"/>
      <c r="V10" s="46"/>
      <c r="W10" s="46">
        <f>データ!Q6</f>
        <v>96.97</v>
      </c>
      <c r="X10" s="46"/>
      <c r="Y10" s="46"/>
      <c r="Z10" s="46"/>
      <c r="AA10" s="46"/>
      <c r="AB10" s="46"/>
      <c r="AC10" s="46"/>
      <c r="AD10" s="51">
        <f>データ!R6</f>
        <v>4503</v>
      </c>
      <c r="AE10" s="51"/>
      <c r="AF10" s="51"/>
      <c r="AG10" s="51"/>
      <c r="AH10" s="51"/>
      <c r="AI10" s="51"/>
      <c r="AJ10" s="51"/>
      <c r="AK10" s="2"/>
      <c r="AL10" s="51">
        <f>データ!V6</f>
        <v>8178</v>
      </c>
      <c r="AM10" s="51"/>
      <c r="AN10" s="51"/>
      <c r="AO10" s="51"/>
      <c r="AP10" s="51"/>
      <c r="AQ10" s="51"/>
      <c r="AR10" s="51"/>
      <c r="AS10" s="51"/>
      <c r="AT10" s="46">
        <f>データ!W6</f>
        <v>4.12</v>
      </c>
      <c r="AU10" s="46"/>
      <c r="AV10" s="46"/>
      <c r="AW10" s="46"/>
      <c r="AX10" s="46"/>
      <c r="AY10" s="46"/>
      <c r="AZ10" s="46"/>
      <c r="BA10" s="46"/>
      <c r="BB10" s="46">
        <f>データ!X6</f>
        <v>1984.95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285854</v>
      </c>
      <c r="D6" s="34">
        <f t="shared" si="3"/>
        <v>46</v>
      </c>
      <c r="E6" s="34">
        <f t="shared" si="3"/>
        <v>17</v>
      </c>
      <c r="F6" s="34">
        <f t="shared" si="3"/>
        <v>4</v>
      </c>
      <c r="G6" s="34">
        <f t="shared" si="3"/>
        <v>0</v>
      </c>
      <c r="H6" s="34" t="str">
        <f t="shared" si="3"/>
        <v>兵庫県　香美町</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43.28</v>
      </c>
      <c r="P6" s="35">
        <f t="shared" si="3"/>
        <v>44.48</v>
      </c>
      <c r="Q6" s="35">
        <f t="shared" si="3"/>
        <v>96.97</v>
      </c>
      <c r="R6" s="35">
        <f t="shared" si="3"/>
        <v>4503</v>
      </c>
      <c r="S6" s="35">
        <f t="shared" si="3"/>
        <v>18634</v>
      </c>
      <c r="T6" s="35">
        <f t="shared" si="3"/>
        <v>368.77</v>
      </c>
      <c r="U6" s="35">
        <f t="shared" si="3"/>
        <v>50.53</v>
      </c>
      <c r="V6" s="35">
        <f t="shared" si="3"/>
        <v>8178</v>
      </c>
      <c r="W6" s="35">
        <f t="shared" si="3"/>
        <v>4.12</v>
      </c>
      <c r="X6" s="35">
        <f t="shared" si="3"/>
        <v>1984.95</v>
      </c>
      <c r="Y6" s="36" t="str">
        <f>IF(Y7="",NA(),Y7)</f>
        <v>-</v>
      </c>
      <c r="Z6" s="36">
        <f t="shared" ref="Z6:AH6" si="4">IF(Z7="",NA(),Z7)</f>
        <v>108.64</v>
      </c>
      <c r="AA6" s="36">
        <f t="shared" si="4"/>
        <v>106.49</v>
      </c>
      <c r="AB6" s="36">
        <f t="shared" si="4"/>
        <v>108.14</v>
      </c>
      <c r="AC6" s="36">
        <f t="shared" si="4"/>
        <v>110.17</v>
      </c>
      <c r="AD6" s="36" t="str">
        <f t="shared" si="4"/>
        <v>-</v>
      </c>
      <c r="AE6" s="36">
        <f t="shared" si="4"/>
        <v>96.59</v>
      </c>
      <c r="AF6" s="36">
        <f t="shared" si="4"/>
        <v>101.24</v>
      </c>
      <c r="AG6" s="36">
        <f t="shared" si="4"/>
        <v>100.94</v>
      </c>
      <c r="AH6" s="36">
        <f t="shared" si="4"/>
        <v>100.85</v>
      </c>
      <c r="AI6" s="35" t="str">
        <f>IF(AI7="","",IF(AI7="-","【-】","【"&amp;SUBSTITUTE(TEXT(AI7,"#,##0.00"),"-","△")&amp;"】"))</f>
        <v>【100.66】</v>
      </c>
      <c r="AJ6" s="36" t="str">
        <f>IF(AJ7="",NA(),AJ7)</f>
        <v>-</v>
      </c>
      <c r="AK6" s="36">
        <f t="shared" ref="AK6:AS6" si="5">IF(AK7="",NA(),AK7)</f>
        <v>879.97</v>
      </c>
      <c r="AL6" s="36">
        <f t="shared" si="5"/>
        <v>840.12</v>
      </c>
      <c r="AM6" s="36">
        <f t="shared" si="5"/>
        <v>803.42</v>
      </c>
      <c r="AN6" s="36">
        <f t="shared" si="5"/>
        <v>771.71</v>
      </c>
      <c r="AO6" s="36" t="str">
        <f t="shared" si="5"/>
        <v>-</v>
      </c>
      <c r="AP6" s="36">
        <f t="shared" si="5"/>
        <v>232.81</v>
      </c>
      <c r="AQ6" s="36">
        <f t="shared" si="5"/>
        <v>184.13</v>
      </c>
      <c r="AR6" s="36">
        <f t="shared" si="5"/>
        <v>101.85</v>
      </c>
      <c r="AS6" s="36">
        <f t="shared" si="5"/>
        <v>110.77</v>
      </c>
      <c r="AT6" s="35" t="str">
        <f>IF(AT7="","",IF(AT7="-","【-】","【"&amp;SUBSTITUTE(TEXT(AT7,"#,##0.00"),"-","△")&amp;"】"))</f>
        <v>【105.22】</v>
      </c>
      <c r="AU6" s="36" t="str">
        <f>IF(AU7="",NA(),AU7)</f>
        <v>-</v>
      </c>
      <c r="AV6" s="36">
        <f t="shared" ref="AV6:BD6" si="6">IF(AV7="",NA(),AV7)</f>
        <v>185.68</v>
      </c>
      <c r="AW6" s="36">
        <f t="shared" si="6"/>
        <v>4.16</v>
      </c>
      <c r="AX6" s="36">
        <f t="shared" si="6"/>
        <v>2.61</v>
      </c>
      <c r="AY6" s="36">
        <f t="shared" si="6"/>
        <v>1.1100000000000001</v>
      </c>
      <c r="AZ6" s="36" t="str">
        <f t="shared" si="6"/>
        <v>-</v>
      </c>
      <c r="BA6" s="36">
        <f t="shared" si="6"/>
        <v>290.19</v>
      </c>
      <c r="BB6" s="36">
        <f t="shared" si="6"/>
        <v>63.22</v>
      </c>
      <c r="BC6" s="36">
        <f t="shared" si="6"/>
        <v>49.07</v>
      </c>
      <c r="BD6" s="36">
        <f t="shared" si="6"/>
        <v>46.78</v>
      </c>
      <c r="BE6" s="35" t="str">
        <f>IF(BE7="","",IF(BE7="-","【-】","【"&amp;SUBSTITUTE(TEXT(BE7,"#,##0.00"),"-","△")&amp;"】"))</f>
        <v>【54.12】</v>
      </c>
      <c r="BF6" s="36" t="str">
        <f>IF(BF7="",NA(),BF7)</f>
        <v>-</v>
      </c>
      <c r="BG6" s="36">
        <f t="shared" ref="BG6:BO6" si="7">IF(BG7="",NA(),BG7)</f>
        <v>821.02</v>
      </c>
      <c r="BH6" s="36">
        <f t="shared" si="7"/>
        <v>773.56</v>
      </c>
      <c r="BI6" s="36">
        <f t="shared" si="7"/>
        <v>740.09</v>
      </c>
      <c r="BJ6" s="36">
        <f t="shared" si="7"/>
        <v>869.3</v>
      </c>
      <c r="BK6" s="36" t="str">
        <f t="shared" si="7"/>
        <v>-</v>
      </c>
      <c r="BL6" s="36">
        <f t="shared" si="7"/>
        <v>1569.13</v>
      </c>
      <c r="BM6" s="36">
        <f t="shared" si="7"/>
        <v>1436</v>
      </c>
      <c r="BN6" s="36">
        <f t="shared" si="7"/>
        <v>1434.89</v>
      </c>
      <c r="BO6" s="36">
        <f t="shared" si="7"/>
        <v>1298.9100000000001</v>
      </c>
      <c r="BP6" s="35" t="str">
        <f>IF(BP7="","",IF(BP7="-","【-】","【"&amp;SUBSTITUTE(TEXT(BP7,"#,##0.00"),"-","△")&amp;"】"))</f>
        <v>【1,348.09】</v>
      </c>
      <c r="BQ6" s="36" t="str">
        <f>IF(BQ7="",NA(),BQ7)</f>
        <v>-</v>
      </c>
      <c r="BR6" s="36">
        <f t="shared" ref="BR6:BZ6" si="8">IF(BR7="",NA(),BR7)</f>
        <v>76.349999999999994</v>
      </c>
      <c r="BS6" s="36">
        <f t="shared" si="8"/>
        <v>79.069999999999993</v>
      </c>
      <c r="BT6" s="36">
        <f t="shared" si="8"/>
        <v>81.09</v>
      </c>
      <c r="BU6" s="36">
        <f t="shared" si="8"/>
        <v>87.95</v>
      </c>
      <c r="BV6" s="36" t="str">
        <f t="shared" si="8"/>
        <v>-</v>
      </c>
      <c r="BW6" s="36">
        <f t="shared" si="8"/>
        <v>64.63</v>
      </c>
      <c r="BX6" s="36">
        <f t="shared" si="8"/>
        <v>66.56</v>
      </c>
      <c r="BY6" s="36">
        <f t="shared" si="8"/>
        <v>66.22</v>
      </c>
      <c r="BZ6" s="36">
        <f t="shared" si="8"/>
        <v>69.87</v>
      </c>
      <c r="CA6" s="35" t="str">
        <f>IF(CA7="","",IF(CA7="-","【-】","【"&amp;SUBSTITUTE(TEXT(CA7,"#,##0.00"),"-","△")&amp;"】"))</f>
        <v>【69.80】</v>
      </c>
      <c r="CB6" s="36" t="str">
        <f>IF(CB7="",NA(),CB7)</f>
        <v>-</v>
      </c>
      <c r="CC6" s="36">
        <f t="shared" ref="CC6:CK6" si="9">IF(CC7="",NA(),CC7)</f>
        <v>288.51</v>
      </c>
      <c r="CD6" s="36">
        <f t="shared" si="9"/>
        <v>290.08999999999997</v>
      </c>
      <c r="CE6" s="36">
        <f t="shared" si="9"/>
        <v>287.2</v>
      </c>
      <c r="CF6" s="36">
        <f t="shared" si="9"/>
        <v>264.36</v>
      </c>
      <c r="CG6" s="36" t="str">
        <f t="shared" si="9"/>
        <v>-</v>
      </c>
      <c r="CH6" s="36">
        <f t="shared" si="9"/>
        <v>245.75</v>
      </c>
      <c r="CI6" s="36">
        <f t="shared" si="9"/>
        <v>244.29</v>
      </c>
      <c r="CJ6" s="36">
        <f t="shared" si="9"/>
        <v>246.72</v>
      </c>
      <c r="CK6" s="36">
        <f t="shared" si="9"/>
        <v>234.96</v>
      </c>
      <c r="CL6" s="35" t="str">
        <f>IF(CL7="","",IF(CL7="-","【-】","【"&amp;SUBSTITUTE(TEXT(CL7,"#,##0.00"),"-","△")&amp;"】"))</f>
        <v>【232.54】</v>
      </c>
      <c r="CM6" s="36" t="str">
        <f>IF(CM7="",NA(),CM7)</f>
        <v>-</v>
      </c>
      <c r="CN6" s="36">
        <f t="shared" ref="CN6:CV6" si="10">IF(CN7="",NA(),CN7)</f>
        <v>26.55</v>
      </c>
      <c r="CO6" s="36">
        <f t="shared" si="10"/>
        <v>23.56</v>
      </c>
      <c r="CP6" s="36">
        <f t="shared" si="10"/>
        <v>22.46</v>
      </c>
      <c r="CQ6" s="36">
        <f t="shared" si="10"/>
        <v>22.79</v>
      </c>
      <c r="CR6" s="36" t="str">
        <f t="shared" si="10"/>
        <v>-</v>
      </c>
      <c r="CS6" s="36">
        <f t="shared" si="10"/>
        <v>43.65</v>
      </c>
      <c r="CT6" s="36">
        <f t="shared" si="10"/>
        <v>43.58</v>
      </c>
      <c r="CU6" s="36">
        <f t="shared" si="10"/>
        <v>41.35</v>
      </c>
      <c r="CV6" s="36">
        <f t="shared" si="10"/>
        <v>42.9</v>
      </c>
      <c r="CW6" s="35" t="str">
        <f>IF(CW7="","",IF(CW7="-","【-】","【"&amp;SUBSTITUTE(TEXT(CW7,"#,##0.00"),"-","△")&amp;"】"))</f>
        <v>【42.17】</v>
      </c>
      <c r="CX6" s="36" t="str">
        <f>IF(CX7="",NA(),CX7)</f>
        <v>-</v>
      </c>
      <c r="CY6" s="36">
        <f t="shared" ref="CY6:DG6" si="11">IF(CY7="",NA(),CY7)</f>
        <v>82.53</v>
      </c>
      <c r="CZ6" s="36">
        <f t="shared" si="11"/>
        <v>82.61</v>
      </c>
      <c r="DA6" s="36">
        <f t="shared" si="11"/>
        <v>85.93</v>
      </c>
      <c r="DB6" s="36">
        <f t="shared" si="11"/>
        <v>86.08</v>
      </c>
      <c r="DC6" s="36" t="str">
        <f t="shared" si="11"/>
        <v>-</v>
      </c>
      <c r="DD6" s="36">
        <f t="shared" si="11"/>
        <v>82.2</v>
      </c>
      <c r="DE6" s="36">
        <f t="shared" si="11"/>
        <v>82.35</v>
      </c>
      <c r="DF6" s="36">
        <f t="shared" si="11"/>
        <v>82.9</v>
      </c>
      <c r="DG6" s="36">
        <f t="shared" si="11"/>
        <v>83.5</v>
      </c>
      <c r="DH6" s="35" t="str">
        <f>IF(DH7="","",IF(DH7="-","【-】","【"&amp;SUBSTITUTE(TEXT(DH7,"#,##0.00"),"-","△")&amp;"】"))</f>
        <v>【82.30】</v>
      </c>
      <c r="DI6" s="36" t="str">
        <f>IF(DI7="",NA(),DI7)</f>
        <v>-</v>
      </c>
      <c r="DJ6" s="36">
        <f t="shared" ref="DJ6:DR6" si="12">IF(DJ7="",NA(),DJ7)</f>
        <v>2</v>
      </c>
      <c r="DK6" s="36">
        <f t="shared" si="12"/>
        <v>9.68</v>
      </c>
      <c r="DL6" s="36">
        <f t="shared" si="12"/>
        <v>13.92</v>
      </c>
      <c r="DM6" s="36">
        <f t="shared" si="12"/>
        <v>18.05</v>
      </c>
      <c r="DN6" s="36" t="str">
        <f t="shared" si="12"/>
        <v>-</v>
      </c>
      <c r="DO6" s="36">
        <f t="shared" si="12"/>
        <v>13.6</v>
      </c>
      <c r="DP6" s="36">
        <f t="shared" si="12"/>
        <v>22.34</v>
      </c>
      <c r="DQ6" s="36">
        <f t="shared" si="12"/>
        <v>22.79</v>
      </c>
      <c r="DR6" s="36">
        <f t="shared" si="12"/>
        <v>22.77</v>
      </c>
      <c r="DS6" s="35" t="str">
        <f>IF(DS7="","",IF(DS7="-","【-】","【"&amp;SUBSTITUTE(TEXT(DS7,"#,##0.00"),"-","△")&amp;"】"))</f>
        <v>【23.63】</v>
      </c>
      <c r="DT6" s="36" t="str">
        <f>IF(DT7="",NA(),DT7)</f>
        <v>-</v>
      </c>
      <c r="DU6" s="35">
        <f t="shared" ref="DU6:EC6" si="13">IF(DU7="",NA(),DU7)</f>
        <v>0</v>
      </c>
      <c r="DV6" s="35">
        <f t="shared" si="13"/>
        <v>0</v>
      </c>
      <c r="DW6" s="35">
        <f t="shared" si="13"/>
        <v>0</v>
      </c>
      <c r="DX6" s="35">
        <f t="shared" si="13"/>
        <v>0</v>
      </c>
      <c r="DY6" s="36" t="str">
        <f t="shared" si="13"/>
        <v>-</v>
      </c>
      <c r="DZ6" s="35">
        <f t="shared" si="13"/>
        <v>0</v>
      </c>
      <c r="EA6" s="35">
        <f t="shared" si="13"/>
        <v>0</v>
      </c>
      <c r="EB6" s="36">
        <f t="shared" si="13"/>
        <v>0.04</v>
      </c>
      <c r="EC6" s="35">
        <f t="shared" si="13"/>
        <v>0</v>
      </c>
      <c r="ED6" s="35" t="str">
        <f>IF(ED7="","",IF(ED7="-","【-】","【"&amp;SUBSTITUTE(TEXT(ED7,"#,##0.00"),"-","△")&amp;"】"))</f>
        <v>【0.00】</v>
      </c>
      <c r="EE6" s="36" t="str">
        <f>IF(EE7="",NA(),EE7)</f>
        <v>-</v>
      </c>
      <c r="EF6" s="35">
        <f t="shared" ref="EF6:EN6" si="14">IF(EF7="",NA(),EF7)</f>
        <v>0</v>
      </c>
      <c r="EG6" s="35">
        <f t="shared" si="14"/>
        <v>0</v>
      </c>
      <c r="EH6" s="35">
        <f t="shared" si="14"/>
        <v>0</v>
      </c>
      <c r="EI6" s="35">
        <f t="shared" si="14"/>
        <v>0</v>
      </c>
      <c r="EJ6" s="36" t="str">
        <f t="shared" si="14"/>
        <v>-</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285854</v>
      </c>
      <c r="D7" s="38">
        <v>46</v>
      </c>
      <c r="E7" s="38">
        <v>17</v>
      </c>
      <c r="F7" s="38">
        <v>4</v>
      </c>
      <c r="G7" s="38">
        <v>0</v>
      </c>
      <c r="H7" s="38" t="s">
        <v>108</v>
      </c>
      <c r="I7" s="38" t="s">
        <v>109</v>
      </c>
      <c r="J7" s="38" t="s">
        <v>110</v>
      </c>
      <c r="K7" s="38" t="s">
        <v>111</v>
      </c>
      <c r="L7" s="38" t="s">
        <v>112</v>
      </c>
      <c r="M7" s="38"/>
      <c r="N7" s="39" t="s">
        <v>113</v>
      </c>
      <c r="O7" s="39">
        <v>43.28</v>
      </c>
      <c r="P7" s="39">
        <v>44.48</v>
      </c>
      <c r="Q7" s="39">
        <v>96.97</v>
      </c>
      <c r="R7" s="39">
        <v>4503</v>
      </c>
      <c r="S7" s="39">
        <v>18634</v>
      </c>
      <c r="T7" s="39">
        <v>368.77</v>
      </c>
      <c r="U7" s="39">
        <v>50.53</v>
      </c>
      <c r="V7" s="39">
        <v>8178</v>
      </c>
      <c r="W7" s="39">
        <v>4.12</v>
      </c>
      <c r="X7" s="39">
        <v>1984.95</v>
      </c>
      <c r="Y7" s="39" t="s">
        <v>113</v>
      </c>
      <c r="Z7" s="39">
        <v>108.64</v>
      </c>
      <c r="AA7" s="39">
        <v>106.49</v>
      </c>
      <c r="AB7" s="39">
        <v>108.14</v>
      </c>
      <c r="AC7" s="39">
        <v>110.17</v>
      </c>
      <c r="AD7" s="39" t="s">
        <v>113</v>
      </c>
      <c r="AE7" s="39">
        <v>96.59</v>
      </c>
      <c r="AF7" s="39">
        <v>101.24</v>
      </c>
      <c r="AG7" s="39">
        <v>100.94</v>
      </c>
      <c r="AH7" s="39">
        <v>100.85</v>
      </c>
      <c r="AI7" s="39">
        <v>100.66</v>
      </c>
      <c r="AJ7" s="39" t="s">
        <v>113</v>
      </c>
      <c r="AK7" s="39">
        <v>879.97</v>
      </c>
      <c r="AL7" s="39">
        <v>840.12</v>
      </c>
      <c r="AM7" s="39">
        <v>803.42</v>
      </c>
      <c r="AN7" s="39">
        <v>771.71</v>
      </c>
      <c r="AO7" s="39" t="s">
        <v>113</v>
      </c>
      <c r="AP7" s="39">
        <v>232.81</v>
      </c>
      <c r="AQ7" s="39">
        <v>184.13</v>
      </c>
      <c r="AR7" s="39">
        <v>101.85</v>
      </c>
      <c r="AS7" s="39">
        <v>110.77</v>
      </c>
      <c r="AT7" s="39">
        <v>105.22</v>
      </c>
      <c r="AU7" s="39" t="s">
        <v>113</v>
      </c>
      <c r="AV7" s="39">
        <v>185.68</v>
      </c>
      <c r="AW7" s="39">
        <v>4.16</v>
      </c>
      <c r="AX7" s="39">
        <v>2.61</v>
      </c>
      <c r="AY7" s="39">
        <v>1.1100000000000001</v>
      </c>
      <c r="AZ7" s="39" t="s">
        <v>113</v>
      </c>
      <c r="BA7" s="39">
        <v>290.19</v>
      </c>
      <c r="BB7" s="39">
        <v>63.22</v>
      </c>
      <c r="BC7" s="39">
        <v>49.07</v>
      </c>
      <c r="BD7" s="39">
        <v>46.78</v>
      </c>
      <c r="BE7" s="39">
        <v>54.12</v>
      </c>
      <c r="BF7" s="39" t="s">
        <v>113</v>
      </c>
      <c r="BG7" s="39">
        <v>821.02</v>
      </c>
      <c r="BH7" s="39">
        <v>773.56</v>
      </c>
      <c r="BI7" s="39">
        <v>740.09</v>
      </c>
      <c r="BJ7" s="39">
        <v>869.3</v>
      </c>
      <c r="BK7" s="39" t="s">
        <v>113</v>
      </c>
      <c r="BL7" s="39">
        <v>1569.13</v>
      </c>
      <c r="BM7" s="39">
        <v>1436</v>
      </c>
      <c r="BN7" s="39">
        <v>1434.89</v>
      </c>
      <c r="BO7" s="39">
        <v>1298.9100000000001</v>
      </c>
      <c r="BP7" s="39">
        <v>1348.09</v>
      </c>
      <c r="BQ7" s="39" t="s">
        <v>113</v>
      </c>
      <c r="BR7" s="39">
        <v>76.349999999999994</v>
      </c>
      <c r="BS7" s="39">
        <v>79.069999999999993</v>
      </c>
      <c r="BT7" s="39">
        <v>81.09</v>
      </c>
      <c r="BU7" s="39">
        <v>87.95</v>
      </c>
      <c r="BV7" s="39" t="s">
        <v>113</v>
      </c>
      <c r="BW7" s="39">
        <v>64.63</v>
      </c>
      <c r="BX7" s="39">
        <v>66.56</v>
      </c>
      <c r="BY7" s="39">
        <v>66.22</v>
      </c>
      <c r="BZ7" s="39">
        <v>69.87</v>
      </c>
      <c r="CA7" s="39">
        <v>69.8</v>
      </c>
      <c r="CB7" s="39" t="s">
        <v>113</v>
      </c>
      <c r="CC7" s="39">
        <v>288.51</v>
      </c>
      <c r="CD7" s="39">
        <v>290.08999999999997</v>
      </c>
      <c r="CE7" s="39">
        <v>287.2</v>
      </c>
      <c r="CF7" s="39">
        <v>264.36</v>
      </c>
      <c r="CG7" s="39" t="s">
        <v>113</v>
      </c>
      <c r="CH7" s="39">
        <v>245.75</v>
      </c>
      <c r="CI7" s="39">
        <v>244.29</v>
      </c>
      <c r="CJ7" s="39">
        <v>246.72</v>
      </c>
      <c r="CK7" s="39">
        <v>234.96</v>
      </c>
      <c r="CL7" s="39">
        <v>232.54</v>
      </c>
      <c r="CM7" s="39" t="s">
        <v>113</v>
      </c>
      <c r="CN7" s="39">
        <v>26.55</v>
      </c>
      <c r="CO7" s="39">
        <v>23.56</v>
      </c>
      <c r="CP7" s="39">
        <v>22.46</v>
      </c>
      <c r="CQ7" s="39">
        <v>22.79</v>
      </c>
      <c r="CR7" s="39" t="s">
        <v>113</v>
      </c>
      <c r="CS7" s="39">
        <v>43.65</v>
      </c>
      <c r="CT7" s="39">
        <v>43.58</v>
      </c>
      <c r="CU7" s="39">
        <v>41.35</v>
      </c>
      <c r="CV7" s="39">
        <v>42.9</v>
      </c>
      <c r="CW7" s="39">
        <v>42.17</v>
      </c>
      <c r="CX7" s="39" t="s">
        <v>113</v>
      </c>
      <c r="CY7" s="39">
        <v>82.53</v>
      </c>
      <c r="CZ7" s="39">
        <v>82.61</v>
      </c>
      <c r="DA7" s="39">
        <v>85.93</v>
      </c>
      <c r="DB7" s="39">
        <v>86.08</v>
      </c>
      <c r="DC7" s="39" t="s">
        <v>113</v>
      </c>
      <c r="DD7" s="39">
        <v>82.2</v>
      </c>
      <c r="DE7" s="39">
        <v>82.35</v>
      </c>
      <c r="DF7" s="39">
        <v>82.9</v>
      </c>
      <c r="DG7" s="39">
        <v>83.5</v>
      </c>
      <c r="DH7" s="39">
        <v>82.3</v>
      </c>
      <c r="DI7" s="39" t="s">
        <v>113</v>
      </c>
      <c r="DJ7" s="39">
        <v>2</v>
      </c>
      <c r="DK7" s="39">
        <v>9.68</v>
      </c>
      <c r="DL7" s="39">
        <v>13.92</v>
      </c>
      <c r="DM7" s="39">
        <v>18.05</v>
      </c>
      <c r="DN7" s="39" t="s">
        <v>113</v>
      </c>
      <c r="DO7" s="39">
        <v>13.6</v>
      </c>
      <c r="DP7" s="39">
        <v>22.34</v>
      </c>
      <c r="DQ7" s="39">
        <v>22.79</v>
      </c>
      <c r="DR7" s="39">
        <v>22.77</v>
      </c>
      <c r="DS7" s="39">
        <v>23.63</v>
      </c>
      <c r="DT7" s="39" t="s">
        <v>113</v>
      </c>
      <c r="DU7" s="39">
        <v>0</v>
      </c>
      <c r="DV7" s="39">
        <v>0</v>
      </c>
      <c r="DW7" s="39">
        <v>0</v>
      </c>
      <c r="DX7" s="39">
        <v>0</v>
      </c>
      <c r="DY7" s="39" t="s">
        <v>113</v>
      </c>
      <c r="DZ7" s="39">
        <v>0</v>
      </c>
      <c r="EA7" s="39">
        <v>0</v>
      </c>
      <c r="EB7" s="39">
        <v>0.04</v>
      </c>
      <c r="EC7" s="39">
        <v>0</v>
      </c>
      <c r="ED7" s="39">
        <v>0</v>
      </c>
      <c r="EE7" s="39" t="s">
        <v>113</v>
      </c>
      <c r="EF7" s="39">
        <v>0</v>
      </c>
      <c r="EG7" s="39">
        <v>0</v>
      </c>
      <c r="EH7" s="39">
        <v>0</v>
      </c>
      <c r="EI7" s="39">
        <v>0</v>
      </c>
      <c r="EJ7" s="39" t="s">
        <v>113</v>
      </c>
      <c r="EK7" s="39">
        <v>0.05</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dcterms:created xsi:type="dcterms:W3CDTF">2017-12-25T01:56:37Z</dcterms:created>
  <dcterms:modified xsi:type="dcterms:W3CDTF">2018-02-08T01:06:48Z</dcterms:modified>
  <cp:category/>
</cp:coreProperties>
</file>