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D10" i="4"/>
  <c r="I10" i="4"/>
  <c r="P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<sst xmlns="http://schemas.openxmlformats.org/spreadsheetml/2006/main" count="240" uniqueCount="126">
  <si>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</si>
  <si>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</si>
  <si>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</si>
  <si>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</si>
  <si>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</si>
  <si>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</si>
  <si>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</si>
  <si>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</si>
  <si>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</si>
  <si>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</si>
  <si>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</si>
  <si>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</si>
  <si>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</si>
  <si>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</si>
  <si>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</si>
  <si>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</si>
  <si>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</si>
  <si>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</si>
  <si>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</si>
  <si>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</si>
  <si>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</si>
  <si>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</si>
  <si>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</si>
  <si>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</si>
  <si>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</si>
  <si>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</si>
  <si>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</si>
  <si>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</si>
  <si>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</si>
  <si>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</si>
  <si>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</si>
  <si>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</si>
  <si>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</si>
  <si>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</si>
  <si>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</si>
  <si>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</si>
  <si>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</si>
  <si>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</si>
  <si>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</si>
  <si>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</si>
  <si>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</si>
  <si>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</si>
  <si>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</si>
  <si>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</si>
  <si>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</si>
  <si>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</si>
  <si>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</si>
  <si>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</si>
  <si>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</si>
  <si>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</si>
  <si>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</si>
  <si>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</si>
  <si>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</si>
  <si>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</si>
  <si>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</si>
  <si>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</si>
  <si>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</si>
  <si>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</si>
  <si>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</si>
  <si>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</si>
  <si>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</si>
  <si>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</si>
  <si>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</si>
  <si>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</si>
  <si>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</si>
  <si>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</si>
  <si>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</si>
  <si>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</si>
  <si>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</si>
  <si>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</si>
  <si>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</si>
  <si>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</si>
  <si>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</si>
  <si>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</si>
  <si>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</si>
  <si>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</si>
  <si>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</si>
  <si>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</si>
  <si>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</si>
  <si>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</si>
  <si>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</si>
  <si>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</si>
  <si>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</si>
  <si>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</si>
  <si>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</si>
  <si>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</si>
  <si>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</si>
  <si>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</si>
  <si>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</si>
  <si>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</si>
  <si>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</si>
  <si>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</si>
  <si>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</si>
  <si>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</si>
  <si>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</si>
  <si>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</si>
  <si>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</si>
  <si>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</si>
  <si>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</si>
  <si>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</si>
  <si>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</si>
  <si>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</si>
  <si>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</si>
  <si>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</si>
  <si>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</si>
  <si>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</si>
  <si>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</si>
  <si>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</si>
  <si>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</si>
  <si>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</si>
  <si>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佐用町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</si>
  <si>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</si>
  <si>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</si>
  <si>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</si>
  <si>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</si>
  <si>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</si>
  <si>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</si>
  <si>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</si>
  <si>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</si>
  <si>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</si>
  <si>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</si>
  <si>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</si>
  <si>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①収益的収支比率は減少傾向にあり、維持管理経費の節減、料金徴収体制強化の必要がある。
④企業債残高対事業規模比率は起債償還を一般会計繰出し金に依存しているため当該値に反映されていない。
⑤経費回収率については、全国平均より高いが今後も接続人口減少による使用料の減少が見込まれるため、使用料の改定なども視野に入れたコスト計画の策定が必要である。
⑥汚水処理原価は増加傾向にあり、今後も人口減少による有収水量の低下が見込まれ、コストの増加の可能性がある。
⑦施設利用率は全国平均値を下回っており、事業統合等早急な利用率の向上対策が求められる。
⑧水洗化率は全国平均を大きく上回っており、100％を目途にさらに推進を図る。</t>
    <rPh sb="1" eb="4">
      <t>シュウエキテキ</t>
    </rPh>
    <rPh sb="4" eb="6">
      <t>シュウシ</t>
    </rPh>
    <rPh sb="6" eb="8">
      <t>ヒリツ</t>
    </rPh>
    <rPh sb="9" eb="11">
      <t>ゲンショウ</t>
    </rPh>
    <rPh sb="11" eb="13">
      <t>ケイコウ</t>
    </rPh>
    <rPh sb="17" eb="19">
      <t>イジ</t>
    </rPh>
    <rPh sb="19" eb="21">
      <t>カンリ</t>
    </rPh>
    <rPh sb="21" eb="23">
      <t>ケイヒ</t>
    </rPh>
    <rPh sb="24" eb="26">
      <t>セツゲン</t>
    </rPh>
    <rPh sb="27" eb="29">
      <t>リョウキン</t>
    </rPh>
    <rPh sb="29" eb="31">
      <t>チョウシュウ</t>
    </rPh>
    <rPh sb="31" eb="33">
      <t>タイセイ</t>
    </rPh>
    <rPh sb="33" eb="35">
      <t>キョウカ</t>
    </rPh>
    <rPh sb="36" eb="38">
      <t>ヒツヨウ</t>
    </rPh>
    <rPh sb="44" eb="46">
      <t>キギョウ</t>
    </rPh>
    <rPh sb="46" eb="47">
      <t>サイ</t>
    </rPh>
    <rPh sb="47" eb="49">
      <t>ザンダカ</t>
    </rPh>
    <rPh sb="49" eb="50">
      <t>タイ</t>
    </rPh>
    <rPh sb="50" eb="52">
      <t>ジギョウ</t>
    </rPh>
    <rPh sb="52" eb="54">
      <t>キボ</t>
    </rPh>
    <rPh sb="54" eb="56">
      <t>ヒリツ</t>
    </rPh>
    <rPh sb="57" eb="59">
      <t>キサイ</t>
    </rPh>
    <rPh sb="59" eb="61">
      <t>ショウカン</t>
    </rPh>
    <rPh sb="62" eb="64">
      <t>イッパン</t>
    </rPh>
    <rPh sb="64" eb="66">
      <t>カイケイ</t>
    </rPh>
    <rPh sb="66" eb="68">
      <t>クリダ</t>
    </rPh>
    <rPh sb="69" eb="70">
      <t>キン</t>
    </rPh>
    <rPh sb="71" eb="73">
      <t>イゾン</t>
    </rPh>
    <rPh sb="79" eb="81">
      <t>トウガイ</t>
    </rPh>
    <rPh sb="81" eb="82">
      <t>アタイ</t>
    </rPh>
    <rPh sb="83" eb="85">
      <t>ハンエイ</t>
    </rPh>
    <rPh sb="94" eb="96">
      <t>ケイヒ</t>
    </rPh>
    <rPh sb="96" eb="98">
      <t>カイシュウ</t>
    </rPh>
    <rPh sb="98" eb="99">
      <t>リツ</t>
    </rPh>
    <rPh sb="105" eb="107">
      <t>ゼンコク</t>
    </rPh>
    <rPh sb="107" eb="109">
      <t>ヘイキン</t>
    </rPh>
    <rPh sb="111" eb="112">
      <t>タカ</t>
    </rPh>
    <rPh sb="182" eb="184">
      <t>ケイコウ</t>
    </rPh>
    <phoneticPr fontId="4"/>
  </si>
  <si>
    <t>非設置</t>
    <phoneticPr fontId="4"/>
  </si>
  <si>
    <t>③管渠改善は、Ｈ21台風災害以降、復旧を優先したため改善は進んでいない。今後は特環下水への事業統合にあわせ、必要な管渠の更新を図る。</t>
    <rPh sb="1" eb="2">
      <t>カン</t>
    </rPh>
    <rPh sb="2" eb="3">
      <t>キョ</t>
    </rPh>
    <rPh sb="3" eb="5">
      <t>カイゼン</t>
    </rPh>
    <rPh sb="10" eb="12">
      <t>タイフウ</t>
    </rPh>
    <rPh sb="12" eb="14">
      <t>サイガイ</t>
    </rPh>
    <rPh sb="14" eb="16">
      <t>イコウ</t>
    </rPh>
    <rPh sb="17" eb="19">
      <t>フッキュウ</t>
    </rPh>
    <rPh sb="20" eb="22">
      <t>ユウセン</t>
    </rPh>
    <rPh sb="26" eb="28">
      <t>カイゼン</t>
    </rPh>
    <rPh sb="29" eb="30">
      <t>スス</t>
    </rPh>
    <rPh sb="36" eb="38">
      <t>コンゴ</t>
    </rPh>
    <rPh sb="39" eb="41">
      <t>トッカン</t>
    </rPh>
    <rPh sb="41" eb="43">
      <t>ゲスイ</t>
    </rPh>
    <rPh sb="45" eb="47">
      <t>ジギョウ</t>
    </rPh>
    <rPh sb="47" eb="49">
      <t>トウゴウ</t>
    </rPh>
    <rPh sb="54" eb="56">
      <t>ヒツヨウ</t>
    </rPh>
    <rPh sb="57" eb="58">
      <t>カン</t>
    </rPh>
    <rPh sb="58" eb="59">
      <t>キョ</t>
    </rPh>
    <rPh sb="60" eb="62">
      <t>コウシン</t>
    </rPh>
    <rPh sb="63" eb="64">
      <t>ハカ</t>
    </rPh>
    <phoneticPr fontId="4"/>
  </si>
  <si>
    <t>　山間地という不利な立地条件のため、人口密度の割に管渠延長が長く、処理場数も多いため慢性的なコスト高となっている。現状では使用料で維持管理費が賄えず、一般会計からの繰り出しに依存している。
　過疎化による人口減少により、使用料の将来予測も右肩下がりが予想されるため、特環下水との事業統合を推進し、維持管理経費の節減と効率的な運営に努める。</t>
    <rPh sb="1" eb="3">
      <t>サンカン</t>
    </rPh>
    <rPh sb="3" eb="4">
      <t>チ</t>
    </rPh>
    <rPh sb="7" eb="9">
      <t>フリ</t>
    </rPh>
    <rPh sb="10" eb="12">
      <t>リッチ</t>
    </rPh>
    <rPh sb="12" eb="14">
      <t>ジョウケン</t>
    </rPh>
    <rPh sb="18" eb="20">
      <t>ジンコウ</t>
    </rPh>
    <rPh sb="20" eb="22">
      <t>ミツド</t>
    </rPh>
    <rPh sb="23" eb="24">
      <t>ワリ</t>
    </rPh>
    <rPh sb="25" eb="26">
      <t>カン</t>
    </rPh>
    <rPh sb="26" eb="27">
      <t>キョ</t>
    </rPh>
    <rPh sb="27" eb="29">
      <t>エンチョウ</t>
    </rPh>
    <rPh sb="30" eb="31">
      <t>ナガ</t>
    </rPh>
    <rPh sb="33" eb="36">
      <t>ショリジョウ</t>
    </rPh>
    <rPh sb="36" eb="37">
      <t>スウ</t>
    </rPh>
    <rPh sb="38" eb="39">
      <t>オオ</t>
    </rPh>
    <rPh sb="42" eb="45">
      <t>マンセイテキ</t>
    </rPh>
    <rPh sb="49" eb="50">
      <t>ダカ</t>
    </rPh>
    <rPh sb="57" eb="59">
      <t>ゲンジョウ</t>
    </rPh>
    <rPh sb="61" eb="64">
      <t>シヨウリョウ</t>
    </rPh>
    <rPh sb="65" eb="67">
      <t>イジ</t>
    </rPh>
    <rPh sb="67" eb="70">
      <t>カンリヒ</t>
    </rPh>
    <rPh sb="71" eb="72">
      <t>マカナ</t>
    </rPh>
    <rPh sb="75" eb="77">
      <t>イッパン</t>
    </rPh>
    <rPh sb="77" eb="79">
      <t>カイケイ</t>
    </rPh>
    <rPh sb="82" eb="83">
      <t>ク</t>
    </rPh>
    <rPh sb="84" eb="85">
      <t>ダ</t>
    </rPh>
    <rPh sb="87" eb="89">
      <t>イゾン</t>
    </rPh>
    <rPh sb="96" eb="99">
      <t>カソカ</t>
    </rPh>
    <rPh sb="102" eb="104">
      <t>ジンコウ</t>
    </rPh>
    <rPh sb="104" eb="106">
      <t>ゲンショウ</t>
    </rPh>
    <rPh sb="110" eb="113">
      <t>シヨウリョウ</t>
    </rPh>
    <rPh sb="114" eb="116">
      <t>ショウライ</t>
    </rPh>
    <rPh sb="116" eb="118">
      <t>ヨソク</t>
    </rPh>
    <rPh sb="119" eb="122">
      <t>ミギカタサ</t>
    </rPh>
    <rPh sb="125" eb="127">
      <t>ヨソウ</t>
    </rPh>
    <rPh sb="133" eb="135">
      <t>トッカン</t>
    </rPh>
    <rPh sb="135" eb="137">
      <t>ゲスイ</t>
    </rPh>
    <rPh sb="139" eb="141">
      <t>ジギョウ</t>
    </rPh>
    <rPh sb="141" eb="143">
      <t>トウゴウ</t>
    </rPh>
    <rPh sb="144" eb="146">
      <t>スイシン</t>
    </rPh>
    <rPh sb="148" eb="150">
      <t>イジ</t>
    </rPh>
    <rPh sb="150" eb="152">
      <t>カンリ</t>
    </rPh>
    <rPh sb="152" eb="154">
      <t>ケイヒ</t>
    </rPh>
    <rPh sb="155" eb="157">
      <t>セツゲン</t>
    </rPh>
    <rPh sb="158" eb="161">
      <t>コウリツテキ</t>
    </rPh>
    <rPh sb="162" eb="164">
      <t>ウンエイ</t>
    </rPh>
    <rPh sb="165" eb="166">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</si>
</sst>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163776"/>
        <c:axId val="16917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69163776"/>
        <c:axId val="169177856"/>
      </c:lineChart>
      <c:dateAx>
        <c:axId val="169163776"/>
        <c:scaling>
          <c:orientation val="minMax"/>
        </c:scaling>
        <c:delete val="1"/>
        <c:axPos val="b"/>
        <c:numFmt formatCode="ge" sourceLinked="1"/>
        <c:majorTickMark val="none"/>
        <c:minorTickMark val="none"/>
        <c:tickLblPos val="none"/>
        <c:crossAx val="169177856"/>
        <c:crosses val="autoZero"/>
        <c:auto val="1"/>
        <c:lblOffset val="100"/>
        <c:baseTimeUnit val="years"/>
      </c:dateAx>
      <c:valAx>
        <c:axId val="16917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1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59.82</c:v>
                </c:pt>
                <c:pt idx="1">
                  <c:v>59.59</c:v>
                </c:pt>
                <c:pt idx="2">
                  <c:v>57.58</c:v>
                </c:pt>
                <c:pt idx="3">
                  <c:v>63.66</c:v>
                </c:pt>
                <c:pt idx="4">
                  <c:v>56.58</c:v>
                </c:pt>
              </c:numCache>
            </c:numRef>
          </c:val>
        </c:ser>
        <c:dLbls>
          <c:showLegendKey val="0"/>
          <c:showVal val="0"/>
          <c:showCatName val="0"/>
          <c:showSerName val="0"/>
          <c:showPercent val="0"/>
          <c:showBubbleSize val="0"/>
        </c:dLbls>
        <c:gapWidth val="150"/>
        <c:axId val="175012480"/>
        <c:axId val="17501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75012480"/>
        <c:axId val="175014272"/>
      </c:lineChart>
      <c:dateAx>
        <c:axId val="175012480"/>
        <c:scaling>
          <c:orientation val="minMax"/>
        </c:scaling>
        <c:delete val="1"/>
        <c:axPos val="b"/>
        <c:numFmt formatCode="ge" sourceLinked="1"/>
        <c:majorTickMark val="none"/>
        <c:minorTickMark val="none"/>
        <c:tickLblPos val="none"/>
        <c:crossAx val="175014272"/>
        <c:crosses val="autoZero"/>
        <c:auto val="1"/>
        <c:lblOffset val="100"/>
        <c:baseTimeUnit val="years"/>
      </c:dateAx>
      <c:valAx>
        <c:axId val="17501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01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95.48</c:v>
                </c:pt>
                <c:pt idx="1">
                  <c:v>95.95</c:v>
                </c:pt>
                <c:pt idx="2">
                  <c:v>96.15</c:v>
                </c:pt>
                <c:pt idx="3">
                  <c:v>96.41</c:v>
                </c:pt>
                <c:pt idx="4">
                  <c:v>96.63</c:v>
                </c:pt>
              </c:numCache>
            </c:numRef>
          </c:val>
        </c:ser>
        <c:dLbls>
          <c:showLegendKey val="0"/>
          <c:showVal val="0"/>
          <c:showCatName val="0"/>
          <c:showSerName val="0"/>
          <c:showPercent val="0"/>
          <c:showBubbleSize val="0"/>
        </c:dLbls>
        <c:gapWidth val="150"/>
        <c:axId val="176176128"/>
        <c:axId val="1761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76176128"/>
        <c:axId val="176198400"/>
      </c:lineChart>
      <c:dateAx>
        <c:axId val="176176128"/>
        <c:scaling>
          <c:orientation val="minMax"/>
        </c:scaling>
        <c:delete val="1"/>
        <c:axPos val="b"/>
        <c:numFmt formatCode="ge" sourceLinked="1"/>
        <c:majorTickMark val="none"/>
        <c:minorTickMark val="none"/>
        <c:tickLblPos val="none"/>
        <c:crossAx val="176198400"/>
        <c:crosses val="autoZero"/>
        <c:auto val="1"/>
        <c:lblOffset val="100"/>
        <c:baseTimeUnit val="years"/>
      </c:dateAx>
      <c:valAx>
        <c:axId val="17619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1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85.78</c:v>
                </c:pt>
                <c:pt idx="1">
                  <c:v>84.37</c:v>
                </c:pt>
                <c:pt idx="2">
                  <c:v>84.74</c:v>
                </c:pt>
                <c:pt idx="3">
                  <c:v>84.71</c:v>
                </c:pt>
                <c:pt idx="4">
                  <c:v>84.67</c:v>
                </c:pt>
              </c:numCache>
            </c:numRef>
          </c:val>
        </c:ser>
        <c:dLbls>
          <c:showLegendKey val="0"/>
          <c:showVal val="0"/>
          <c:showCatName val="0"/>
          <c:showSerName val="0"/>
          <c:showPercent val="0"/>
          <c:showBubbleSize val="0"/>
        </c:dLbls>
        <c:gapWidth val="150"/>
        <c:axId val="169205120"/>
        <c:axId val="1692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205120"/>
        <c:axId val="169211008"/>
      </c:lineChart>
      <c:dateAx>
        <c:axId val="169205120"/>
        <c:scaling>
          <c:orientation val="minMax"/>
        </c:scaling>
        <c:delete val="1"/>
        <c:axPos val="b"/>
        <c:numFmt formatCode="ge" sourceLinked="1"/>
        <c:majorTickMark val="none"/>
        <c:minorTickMark val="none"/>
        <c:tickLblPos val="none"/>
        <c:crossAx val="169211008"/>
        <c:crosses val="autoZero"/>
        <c:auto val="1"/>
        <c:lblOffset val="100"/>
        <c:baseTimeUnit val="years"/>
      </c:dateAx>
      <c:valAx>
        <c:axId val="1692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555072"/>
        <c:axId val="1675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555072"/>
        <c:axId val="167556608"/>
      </c:lineChart>
      <c:dateAx>
        <c:axId val="167555072"/>
        <c:scaling>
          <c:orientation val="minMax"/>
        </c:scaling>
        <c:delete val="1"/>
        <c:axPos val="b"/>
        <c:numFmt formatCode="ge" sourceLinked="1"/>
        <c:majorTickMark val="none"/>
        <c:minorTickMark val="none"/>
        <c:tickLblPos val="none"/>
        <c:crossAx val="167556608"/>
        <c:crosses val="autoZero"/>
        <c:auto val="1"/>
        <c:lblOffset val="100"/>
        <c:baseTimeUnit val="years"/>
      </c:dateAx>
      <c:valAx>
        <c:axId val="1675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55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437056"/>
        <c:axId val="16943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437056"/>
        <c:axId val="169438592"/>
      </c:lineChart>
      <c:dateAx>
        <c:axId val="169437056"/>
        <c:scaling>
          <c:orientation val="minMax"/>
        </c:scaling>
        <c:delete val="1"/>
        <c:axPos val="b"/>
        <c:numFmt formatCode="ge" sourceLinked="1"/>
        <c:majorTickMark val="none"/>
        <c:minorTickMark val="none"/>
        <c:tickLblPos val="none"/>
        <c:crossAx val="169438592"/>
        <c:crosses val="autoZero"/>
        <c:auto val="1"/>
        <c:lblOffset val="100"/>
        <c:baseTimeUnit val="years"/>
      </c:dateAx>
      <c:valAx>
        <c:axId val="1694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552896"/>
        <c:axId val="1695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552896"/>
        <c:axId val="169558784"/>
      </c:lineChart>
      <c:dateAx>
        <c:axId val="169552896"/>
        <c:scaling>
          <c:orientation val="minMax"/>
        </c:scaling>
        <c:delete val="1"/>
        <c:axPos val="b"/>
        <c:numFmt formatCode="ge" sourceLinked="1"/>
        <c:majorTickMark val="none"/>
        <c:minorTickMark val="none"/>
        <c:tickLblPos val="none"/>
        <c:crossAx val="169558784"/>
        <c:crosses val="autoZero"/>
        <c:auto val="1"/>
        <c:lblOffset val="100"/>
        <c:baseTimeUnit val="years"/>
      </c:dateAx>
      <c:valAx>
        <c:axId val="1695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594240"/>
        <c:axId val="1695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594240"/>
        <c:axId val="169596032"/>
      </c:lineChart>
      <c:dateAx>
        <c:axId val="169594240"/>
        <c:scaling>
          <c:orientation val="minMax"/>
        </c:scaling>
        <c:delete val="1"/>
        <c:axPos val="b"/>
        <c:numFmt formatCode="ge" sourceLinked="1"/>
        <c:majorTickMark val="none"/>
        <c:minorTickMark val="none"/>
        <c:tickLblPos val="none"/>
        <c:crossAx val="169596032"/>
        <c:crosses val="autoZero"/>
        <c:auto val="1"/>
        <c:lblOffset val="100"/>
        <c:baseTimeUnit val="years"/>
      </c:dateAx>
      <c:valAx>
        <c:axId val="1695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172.89</c:v>
                </c:pt>
                <c:pt idx="1">
                  <c:v>118.22</c:v>
                </c:pt>
                <c:pt idx="2">
                  <c:v>175.93</c:v>
                </c:pt>
                <c:pt idx="3">
                  <c:v>22.76</c:v>
                </c:pt>
                <c:pt idx="4" formatCode="#,##0.00;&quot;△&quot;#,##0.00">
                  <c:v>0</c:v>
                </c:pt>
              </c:numCache>
            </c:numRef>
          </c:val>
        </c:ser>
        <c:dLbls>
          <c:showLegendKey val="0"/>
          <c:showVal val="0"/>
          <c:showCatName val="0"/>
          <c:showSerName val="0"/>
          <c:showPercent val="0"/>
          <c:showBubbleSize val="0"/>
        </c:dLbls>
        <c:gapWidth val="150"/>
        <c:axId val="169517056"/>
        <c:axId val="16951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69517056"/>
        <c:axId val="169518592"/>
      </c:lineChart>
      <c:dateAx>
        <c:axId val="169517056"/>
        <c:scaling>
          <c:orientation val="minMax"/>
        </c:scaling>
        <c:delete val="1"/>
        <c:axPos val="b"/>
        <c:numFmt formatCode="ge" sourceLinked="1"/>
        <c:majorTickMark val="none"/>
        <c:minorTickMark val="none"/>
        <c:tickLblPos val="none"/>
        <c:crossAx val="169518592"/>
        <c:crosses val="autoZero"/>
        <c:auto val="1"/>
        <c:lblOffset val="100"/>
        <c:baseTimeUnit val="years"/>
      </c:dateAx>
      <c:valAx>
        <c:axId val="16951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78.319999999999993</c:v>
                </c:pt>
                <c:pt idx="1">
                  <c:v>84.18</c:v>
                </c:pt>
                <c:pt idx="2">
                  <c:v>77.41</c:v>
                </c:pt>
                <c:pt idx="3">
                  <c:v>74.81</c:v>
                </c:pt>
                <c:pt idx="4">
                  <c:v>74.3</c:v>
                </c:pt>
              </c:numCache>
            </c:numRef>
          </c:val>
        </c:ser>
        <c:dLbls>
          <c:showLegendKey val="0"/>
          <c:showVal val="0"/>
          <c:showCatName val="0"/>
          <c:showSerName val="0"/>
          <c:showPercent val="0"/>
          <c:showBubbleSize val="0"/>
        </c:dLbls>
        <c:gapWidth val="150"/>
        <c:axId val="174936448"/>
        <c:axId val="1749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74936448"/>
        <c:axId val="174937984"/>
      </c:lineChart>
      <c:dateAx>
        <c:axId val="174936448"/>
        <c:scaling>
          <c:orientation val="minMax"/>
        </c:scaling>
        <c:delete val="1"/>
        <c:axPos val="b"/>
        <c:numFmt formatCode="ge" sourceLinked="1"/>
        <c:majorTickMark val="none"/>
        <c:minorTickMark val="none"/>
        <c:tickLblPos val="none"/>
        <c:crossAx val="174937984"/>
        <c:crosses val="autoZero"/>
        <c:auto val="1"/>
        <c:lblOffset val="100"/>
        <c:baseTimeUnit val="years"/>
      </c:dateAx>
      <c:valAx>
        <c:axId val="17493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198.64</c:v>
                </c:pt>
                <c:pt idx="1">
                  <c:v>180.64</c:v>
                </c:pt>
                <c:pt idx="2">
                  <c:v>203.53</c:v>
                </c:pt>
                <c:pt idx="3">
                  <c:v>216.07</c:v>
                </c:pt>
                <c:pt idx="4">
                  <c:v>217.64</c:v>
                </c:pt>
              </c:numCache>
            </c:numRef>
          </c:val>
        </c:ser>
        <c:dLbls>
          <c:showLegendKey val="0"/>
          <c:showVal val="0"/>
          <c:showCatName val="0"/>
          <c:showSerName val="0"/>
          <c:showPercent val="0"/>
          <c:showBubbleSize val="0"/>
        </c:dLbls>
        <c:gapWidth val="150"/>
        <c:axId val="174973312"/>
        <c:axId val="1749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74973312"/>
        <c:axId val="174974848"/>
      </c:lineChart>
      <c:dateAx>
        <c:axId val="174973312"/>
        <c:scaling>
          <c:orientation val="minMax"/>
        </c:scaling>
        <c:delete val="1"/>
        <c:axPos val="b"/>
        <c:numFmt formatCode="ge" sourceLinked="1"/>
        <c:majorTickMark val="none"/>
        <c:minorTickMark val="none"/>
        <c:tickLblPos val="none"/>
        <c:crossAx val="174974848"/>
        <c:crosses val="autoZero"/>
        <c:auto val="1"/>
        <c:lblOffset val="100"/>
        <c:baseTimeUnit val="years"/>
      </c:dateAx>
      <c:valAx>
        <c:axId val="1749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佐用町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17711</v>
      </c>
      <c r="AM8" s="50"/>
      <c r="AN8" s="50"/>
      <c r="AO8" s="50"/>
      <c r="AP8" s="50"/>
      <c r="AQ8" s="50"/>
      <c r="AR8" s="50"/>
      <c r="AS8" s="50"/>
      <c r="AT8" s="45">
        <f>データ!T6</f>
        <v>307.44</v>
      </c>
      <c r="AU8" s="45"/>
      <c r="AV8" s="45"/>
      <c r="AW8" s="45"/>
      <c r="AX8" s="45"/>
      <c r="AY8" s="45"/>
      <c r="AZ8" s="45"/>
      <c r="BA8" s="45"/>
      <c r="BB8" s="45">
        <f>データ!U6</f>
        <v>57.61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16.78</v>
      </c>
      <c r="Q10" s="45"/>
      <c r="R10" s="45"/>
      <c r="S10" s="45"/>
      <c r="T10" s="45"/>
      <c r="U10" s="45"/>
      <c r="V10" s="45"/>
      <c r="W10" s="45">
        <f>データ!Q6</f>
        <v>100</v>
      </c>
      <c r="X10" s="45"/>
      <c r="Y10" s="45"/>
      <c r="Z10" s="45"/>
      <c r="AA10" s="45"/>
      <c r="AB10" s="45"/>
      <c r="AC10" s="45"/>
      <c r="AD10" s="50">
        <f>データ!R6</f>
        <v>4013</v>
      </c>
      <c r="AE10" s="50"/>
      <c r="AF10" s="50"/>
      <c r="AG10" s="50"/>
      <c r="AH10" s="50"/>
      <c r="AI10" s="50"/>
      <c r="AJ10" s="50"/>
      <c r="AK10" s="2"/>
      <c r="AL10" s="50">
        <f>データ!V6</f>
        <v>2940</v>
      </c>
      <c r="AM10" s="50"/>
      <c r="AN10" s="50"/>
      <c r="AO10" s="50"/>
      <c r="AP10" s="50"/>
      <c r="AQ10" s="50"/>
      <c r="AR10" s="50"/>
      <c r="AS10" s="50"/>
      <c r="AT10" s="45">
        <f>データ!W6</f>
        <v>1.37</v>
      </c>
      <c r="AU10" s="45"/>
      <c r="AV10" s="45"/>
      <c r="AW10" s="45"/>
      <c r="AX10" s="45"/>
      <c r="AY10" s="45"/>
      <c r="AZ10" s="45"/>
      <c r="BA10" s="45"/>
      <c r="BB10" s="45">
        <f>データ!X6</f>
        <v>2145.9899999999998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285013</v>
      </c>
      <c r="D6" s="33">
        <f t="shared" si="3"/>
        <v>47</v>
      </c>
      <c r="E6" s="33">
        <f t="shared" si="3"/>
        <v>17</v>
      </c>
      <c r="F6" s="33">
        <f t="shared" si="3"/>
        <v>5</v>
      </c>
      <c r="G6" s="33">
        <f t="shared" si="3"/>
        <v>0</v>
      </c>
      <c r="H6" s="33" t="str">
        <f t="shared" si="3"/>
        <v>兵庫県　佐用町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16.78</v>
      </c>
      <c r="Q6" s="34">
        <f t="shared" si="3"/>
        <v>100</v>
      </c>
      <c r="R6" s="34">
        <f t="shared" si="3"/>
        <v>4013</v>
      </c>
      <c r="S6" s="34">
        <f t="shared" si="3"/>
        <v>17711</v>
      </c>
      <c r="T6" s="34">
        <f t="shared" si="3"/>
        <v>307.44</v>
      </c>
      <c r="U6" s="34">
        <f t="shared" si="3"/>
        <v>57.61</v>
      </c>
      <c r="V6" s="34">
        <f t="shared" si="3"/>
        <v>2940</v>
      </c>
      <c r="W6" s="34">
        <f t="shared" si="3"/>
        <v>1.37</v>
      </c>
      <c r="X6" s="34">
        <f t="shared" si="3"/>
        <v>2145.9899999999998</v>
      </c>
      <c r="Y6" s="35">
        <f>IF(Y7="",NA(),Y7)</f>
        <v>85.78</v>
      </c>
      <c r="Z6" s="35">
        <f t="shared" ref="Z6:AH6" si="4">IF(Z7="",NA(),Z7)</f>
        <v>84.37</v>
      </c>
      <c r="AA6" s="35">
        <f t="shared" si="4"/>
        <v>84.74</v>
      </c>
      <c r="AB6" s="35">
        <f t="shared" si="4"/>
        <v>84.71</v>
      </c>
      <c r="AC6" s="35">
        <f t="shared" si="4"/>
        <v>84.67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172.89</v>
      </c>
      <c r="BG6" s="35">
        <f t="shared" ref="BG6:BO6" si="7">IF(BG7="",NA(),BG7)</f>
        <v>118.22</v>
      </c>
      <c r="BH6" s="35">
        <f t="shared" si="7"/>
        <v>175.93</v>
      </c>
      <c r="BI6" s="35">
        <f t="shared" si="7"/>
        <v>22.76</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78.319999999999993</v>
      </c>
      <c r="BR6" s="35">
        <f t="shared" ref="BR6:BZ6" si="8">IF(BR7="",NA(),BR7)</f>
        <v>84.18</v>
      </c>
      <c r="BS6" s="35">
        <f t="shared" si="8"/>
        <v>77.41</v>
      </c>
      <c r="BT6" s="35">
        <f t="shared" si="8"/>
        <v>74.81</v>
      </c>
      <c r="BU6" s="35">
        <f t="shared" si="8"/>
        <v>74.3</v>
      </c>
      <c r="BV6" s="35">
        <f t="shared" si="8"/>
        <v>51.03</v>
      </c>
      <c r="BW6" s="35">
        <f t="shared" si="8"/>
        <v>50.9</v>
      </c>
      <c r="BX6" s="35">
        <f t="shared" si="8"/>
        <v>50.82</v>
      </c>
      <c r="BY6" s="35">
        <f t="shared" si="8"/>
        <v>52.19</v>
      </c>
      <c r="BZ6" s="35">
        <f t="shared" si="8"/>
        <v>55.32</v>
      </c>
      <c r="CA6" s="34" t="str">
        <f>IF(CA7="","",IF(CA7="-","【-】","【"&amp;SUBSTITUTE(TEXT(CA7,"#,##0.00"),"-","△")&amp;"】"))</f>
        <v>【55.73】</v>
      </c>
      <c r="CB6" s="35">
        <f>IF(CB7="",NA(),CB7)</f>
        <v>198.64</v>
      </c>
      <c r="CC6" s="35">
        <f t="shared" ref="CC6:CK6" si="9">IF(CC7="",NA(),CC7)</f>
        <v>180.64</v>
      </c>
      <c r="CD6" s="35">
        <f t="shared" si="9"/>
        <v>203.53</v>
      </c>
      <c r="CE6" s="35">
        <f t="shared" si="9"/>
        <v>216.07</v>
      </c>
      <c r="CF6" s="35">
        <f t="shared" si="9"/>
        <v>217.64</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59.82</v>
      </c>
      <c r="CN6" s="35">
        <f t="shared" ref="CN6:CV6" si="10">IF(CN7="",NA(),CN7)</f>
        <v>59.59</v>
      </c>
      <c r="CO6" s="35">
        <f t="shared" si="10"/>
        <v>57.58</v>
      </c>
      <c r="CP6" s="35">
        <f t="shared" si="10"/>
        <v>63.66</v>
      </c>
      <c r="CQ6" s="35">
        <f t="shared" si="10"/>
        <v>56.58</v>
      </c>
      <c r="CR6" s="35">
        <f t="shared" si="10"/>
        <v>54.74</v>
      </c>
      <c r="CS6" s="35">
        <f t="shared" si="10"/>
        <v>53.78</v>
      </c>
      <c r="CT6" s="35">
        <f t="shared" si="10"/>
        <v>53.24</v>
      </c>
      <c r="CU6" s="35">
        <f t="shared" si="10"/>
        <v>52.31</v>
      </c>
      <c r="CV6" s="35">
        <f t="shared" si="10"/>
        <v>60.65</v>
      </c>
      <c r="CW6" s="34" t="str">
        <f>IF(CW7="","",IF(CW7="-","【-】","【"&amp;SUBSTITUTE(TEXT(CW7,"#,##0.00"),"-","△")&amp;"】"))</f>
        <v>【59.15】</v>
      </c>
      <c r="CX6" s="35">
        <f>IF(CX7="",NA(),CX7)</f>
        <v>95.48</v>
      </c>
      <c r="CY6" s="35">
        <f t="shared" ref="CY6:DG6" si="11">IF(CY7="",NA(),CY7)</f>
        <v>95.95</v>
      </c>
      <c r="CZ6" s="35">
        <f t="shared" si="11"/>
        <v>96.15</v>
      </c>
      <c r="DA6" s="35">
        <f t="shared" si="11"/>
        <v>96.41</v>
      </c>
      <c r="DB6" s="35">
        <f t="shared" si="11"/>
        <v>96.63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285013</v>
      </c>
      <c r="D7" s="37">
        <v>47</v>
      </c>
      <c r="E7" s="37">
        <v>17</v>
      </c>
      <c r="F7" s="37">
        <v>5</v>
      </c>
      <c r="G7" s="37">
        <v>0</v>
      </c>
      <c r="H7" s="37" t="s">
        <v>110</v>
      </c>
      <c r="I7" s="37" t="s">
        <v>111</v>
      </c>
      <c r="J7" s="37" t="s">
        <v>112</v>
      </c>
      <c r="K7" s="37" t="s">
        <v>113</v>
      </c>
      <c r="L7" s="37" t="s">
        <v>114</v>
      </c>
      <c r="M7" s="37"/>
      <c r="N7" s="38" t="s">
        <v>115</v>
      </c>
      <c r="O7" s="38" t="s">
        <v>116</v>
      </c>
      <c r="P7" s="38">
        <v>16.78</v>
      </c>
      <c r="Q7" s="38">
        <v>100</v>
      </c>
      <c r="R7" s="38">
        <v>4013</v>
      </c>
      <c r="S7" s="38">
        <v>17711</v>
      </c>
      <c r="T7" s="38">
        <v>307.44</v>
      </c>
      <c r="U7" s="38">
        <v>57.61</v>
      </c>
      <c r="V7" s="38">
        <v>2940</v>
      </c>
      <c r="W7" s="38">
        <v>1.37</v>
      </c>
      <c r="X7" s="38">
        <v>2145.9899999999998</v>
      </c>
      <c r="Y7" s="38">
        <v>85.78</v>
      </c>
      <c r="Z7" s="38">
        <v>84.37</v>
      </c>
      <c r="AA7" s="38">
        <v>84.74</v>
      </c>
      <c r="AB7" s="38">
        <v>84.71</v>
      </c>
      <c r="AC7" s="38">
        <v>84.67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172.89</v>
      </c>
      <c r="BG7" s="38">
        <v>118.22</v>
      </c>
      <c r="BH7" s="38">
        <v>175.93</v>
      </c>
      <c r="BI7" s="38">
        <v>22.76</v>
      </c>
      <c r="BJ7" s="38">
        <v>0</v>
      </c>
      <c r="BK7" s="38">
        <v>1197.82</v>
      </c>
      <c r="BL7" s="38">
        <v>1126.77</v>
      </c>
      <c r="BM7" s="38">
        <v>1044.8</v>
      </c>
      <c r="BN7" s="38">
        <v>1081.8</v>
      </c>
      <c r="BO7" s="38">
        <v>974.93</v>
      </c>
      <c r="BP7" s="38">
        <v>914.53</v>
      </c>
      <c r="BQ7" s="38">
        <v>78.319999999999993</v>
      </c>
      <c r="BR7" s="38">
        <v>84.18</v>
      </c>
      <c r="BS7" s="38">
        <v>77.41</v>
      </c>
      <c r="BT7" s="38">
        <v>74.81</v>
      </c>
      <c r="BU7" s="38">
        <v>74.3</v>
      </c>
      <c r="BV7" s="38">
        <v>51.03</v>
      </c>
      <c r="BW7" s="38">
        <v>50.9</v>
      </c>
      <c r="BX7" s="38">
        <v>50.82</v>
      </c>
      <c r="BY7" s="38">
        <v>52.19</v>
      </c>
      <c r="BZ7" s="38">
        <v>55.32</v>
      </c>
      <c r="CA7" s="38">
        <v>55.73</v>
      </c>
      <c r="CB7" s="38">
        <v>198.64</v>
      </c>
      <c r="CC7" s="38">
        <v>180.64</v>
      </c>
      <c r="CD7" s="38">
        <v>203.53</v>
      </c>
      <c r="CE7" s="38">
        <v>216.07</v>
      </c>
      <c r="CF7" s="38">
        <v>217.64</v>
      </c>
      <c r="CG7" s="38">
        <v>289.60000000000002</v>
      </c>
      <c r="CH7" s="38">
        <v>293.27</v>
      </c>
      <c r="CI7" s="38">
        <v>300.52</v>
      </c>
      <c r="CJ7" s="38">
        <v>296.14</v>
      </c>
      <c r="CK7" s="38">
        <v>283.17</v>
      </c>
      <c r="CL7" s="38">
        <v>276.77999999999997</v>
      </c>
      <c r="CM7" s="38">
        <v>59.82</v>
      </c>
      <c r="CN7" s="38">
        <v>59.59</v>
      </c>
      <c r="CO7" s="38">
        <v>57.58</v>
      </c>
      <c r="CP7" s="38">
        <v>63.66</v>
      </c>
      <c r="CQ7" s="38">
        <v>56.58</v>
      </c>
      <c r="CR7" s="38">
        <v>54.74</v>
      </c>
      <c r="CS7" s="38">
        <v>53.78</v>
      </c>
      <c r="CT7" s="38">
        <v>53.24</v>
      </c>
      <c r="CU7" s="38">
        <v>52.31</v>
      </c>
      <c r="CV7" s="38">
        <v>60.65</v>
      </c>
      <c r="CW7" s="38">
        <v>59.15</v>
      </c>
      <c r="CX7" s="38">
        <v>95.48</v>
      </c>
      <c r="CY7" s="38">
        <v>95.95</v>
      </c>
      <c r="CZ7" s="38">
        <v>96.15</v>
      </c>
      <c r="DA7" s="38">
        <v>96.41</v>
      </c>
      <c r="DB7" s="38">
        <v>96.63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2018-02-05T05:40:00Z</cp:lastPrinted>
  <dcterms:created xsi:type="dcterms:W3CDTF">2017-12-25T02:30:59Z</dcterms:created>
  <dcterms:modified xsi:type="dcterms:W3CDTF">2018-02-14T01:55:48Z</dcterms:modified>
</cp:coreProperties>
</file>