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defaultThemeVersion="124226"/>
  <mc:AlternateContent xmlns:mc="http://schemas.openxmlformats.org/markup-compatibility/2006">
    <mc:Choice Requires="x15">
      <x15ac:absPath xmlns:x15ac="http://schemas.microsoft.com/office/spreadsheetml/2010/11/ac" url="Z:\下水道庶務\決算状況調査\28決算統計\経営比較分析\"/>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G86" i="4"/>
  <c r="F86" i="4"/>
  <c r="AL10" i="4"/>
  <c r="AD10" i="4"/>
  <c r="W10" i="4"/>
  <c r="B10" i="4"/>
  <c r="BB8" i="4"/>
  <c r="I8" i="4"/>
  <c r="B8" i="4"/>
  <c r="D10" i="5" l="1"/>
  <c r="C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<sst xmlns="http://schemas.openxmlformats.org/spreadsheetml/2006/main" count="235" uniqueCount="123">
  <si>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</si>
  <si>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</si>
  <si>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</si>
  <si>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</si>
  <si>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</si>
  <si>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</si>
  <si>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</si>
  <si>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</si>
  <si>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</si>
  <si>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</si>
  <si>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</si>
  <si>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</si>
  <si>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</si>
  <si>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</si>
  <si>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</si>
  <si>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</si>
  <si>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</si>
  <si>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</si>
  <si>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</si>
  <si>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</si>
  <si>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</si>
  <si>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</si>
  <si>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</si>
  <si>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</si>
  <si>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</si>
  <si>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</si>
  <si>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</si>
  <si>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</si>
  <si>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</si>
  <si>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</si>
  <si>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</si>
  <si>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</si>
  <si>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</si>
  <si>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</si>
  <si>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</si>
  <si>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</si>
  <si>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</si>
  <si>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</si>
  <si>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</si>
  <si>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</si>
  <si>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</si>
  <si>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</si>
  <si>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</si>
  <si>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</si>
  <si>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</si>
  <si>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</si>
  <si>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</si>
  <si>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</si>
  <si>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</si>
  <si>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</si>
  <si>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</si>
  <si>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</si>
  <si>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</si>
  <si>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</si>
  <si>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</si>
  <si>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</si>
  <si>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</si>
  <si>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</si>
  <si>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</si>
  <si>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</si>
  <si>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</si>
  <si>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</si>
  <si>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</si>
  <si>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</si>
  <si>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</si>
  <si>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</si>
  <si>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</si>
  <si>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</si>
  <si>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</si>
  <si>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</si>
  <si>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</si>
  <si>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</si>
  <si>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</si>
  <si>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</si>
  <si>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</si>
  <si>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</si>
  <si>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</si>
  <si>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</si>
  <si>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</si>
  <si>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</si>
  <si>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</si>
  <si>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</si>
  <si>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</si>
  <si>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</si>
  <si>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</si>
  <si>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</si>
  <si>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</si>
  <si>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</si>
  <si>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</si>
  <si>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</si>
  <si>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</si>
  <si>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</si>
  <si>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</si>
  <si>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</si>
  <si>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</si>
  <si>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</si>
  <si>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</si>
  <si>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</si>
  <si>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</si>
  <si>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</si>
  <si>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</si>
  <si>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</si>
  <si>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</si>
  <si>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</si>
  <si>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</si>
  <si>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</si>
  <si>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</si>
  <si>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</si>
  <si>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市川町</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</si>
  <si>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</si>
  <si>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</si>
  <si>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</si>
  <si>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</si>
  <si>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</si>
  <si>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</si>
  <si>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</si>
  <si>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</si>
  <si>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</si>
  <si>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</si>
  <si>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平成5年（浅野地区）から平成13年（下牛尾地区）にかけて順次整備を行いました。現在は施設の老朽化は見られませんが、修繕費が増加していることから、将来の改築・更新について計画的に検討していかなければなりません。</t>
    <rPh sb="0" eb="2">
      <t>ヘイセイ</t>
    </rPh>
    <rPh sb="3" eb="4">
      <t>ネン</t>
    </rPh>
    <rPh sb="5" eb="7">
      <t>アサノ</t>
    </rPh>
    <rPh sb="7" eb="9">
      <t>チク</t>
    </rPh>
    <rPh sb="12" eb="14">
      <t>ヘイセイ</t>
    </rPh>
    <rPh sb="16" eb="17">
      <t>ネン</t>
    </rPh>
    <rPh sb="18" eb="19">
      <t>シモ</t>
    </rPh>
    <rPh sb="19" eb="21">
      <t>ウシオ</t>
    </rPh>
    <rPh sb="21" eb="23">
      <t>チク</t>
    </rPh>
    <rPh sb="28" eb="30">
      <t>ジュンジ</t>
    </rPh>
    <rPh sb="30" eb="32">
      <t>セイビ</t>
    </rPh>
    <rPh sb="33" eb="34">
      <t>オコナ</t>
    </rPh>
    <rPh sb="39" eb="41">
      <t>ゲンザイ</t>
    </rPh>
    <rPh sb="42" eb="44">
      <t>シセツ</t>
    </rPh>
    <rPh sb="45" eb="48">
      <t>ロウキュウカ</t>
    </rPh>
    <rPh sb="49" eb="50">
      <t>ミ</t>
    </rPh>
    <rPh sb="57" eb="59">
      <t>シュウゼン</t>
    </rPh>
    <rPh sb="59" eb="60">
      <t>ヒ</t>
    </rPh>
    <rPh sb="61" eb="63">
      <t>ゾウカ</t>
    </rPh>
    <phoneticPr fontId="7"/>
  </si>
  <si>
    <t>　町財政が逼迫の状況にあるため、一般会計繰入金を縮減し財政負担の軽減を図る必要があります。下水道普及率の向上を図るためには、効率的な事業実施が求められており更なるコストの削減に努めていく必要があります。下水道整備に係る地方債償還金が増加するため、一般会計繰入金への依存度が高くなることが見込まれます。
　また、下水道事業会計の健全化のためには、経営状況を分析し計画的な使用料改定が必要となっています。
　平成30年度までに「経営戦略」を策定し、経営健全化に取り組むことが必要となっています。</t>
    <rPh sb="71" eb="72">
      <t>モト</t>
    </rPh>
    <rPh sb="78" eb="79">
      <t>サラ</t>
    </rPh>
    <rPh sb="85" eb="87">
      <t>サクゲン</t>
    </rPh>
    <rPh sb="88" eb="89">
      <t>ツト</t>
    </rPh>
    <rPh sb="93" eb="95">
      <t>ヒツヨウ</t>
    </rPh>
    <rPh sb="101" eb="104">
      <t>ゲスイドウ</t>
    </rPh>
    <rPh sb="104" eb="106">
      <t>セイビ</t>
    </rPh>
    <rPh sb="107" eb="108">
      <t>カカ</t>
    </rPh>
    <rPh sb="109" eb="112">
      <t>チホウサイ</t>
    </rPh>
    <rPh sb="112" eb="115">
      <t>ショウカンキン</t>
    </rPh>
    <rPh sb="116" eb="118">
      <t>ゾウカ</t>
    </rPh>
    <rPh sb="123" eb="125">
      <t>イッパン</t>
    </rPh>
    <rPh sb="125" eb="127">
      <t>カイケイ</t>
    </rPh>
    <rPh sb="127" eb="129">
      <t>クリイレ</t>
    </rPh>
    <rPh sb="129" eb="130">
      <t>キン</t>
    </rPh>
    <rPh sb="132" eb="135">
      <t>イゾンド</t>
    </rPh>
    <rPh sb="136" eb="137">
      <t>タカ</t>
    </rPh>
    <rPh sb="143" eb="145">
      <t>ミコ</t>
    </rPh>
    <rPh sb="155" eb="158">
      <t>ゲスイドウ</t>
    </rPh>
    <rPh sb="158" eb="160">
      <t>ジギョウ</t>
    </rPh>
    <rPh sb="160" eb="162">
      <t>カイケイ</t>
    </rPh>
    <rPh sb="163" eb="166">
      <t>ケンゼンカ</t>
    </rPh>
    <rPh sb="172" eb="174">
      <t>ケイエイ</t>
    </rPh>
    <rPh sb="174" eb="176">
      <t>ジョウキョウ</t>
    </rPh>
    <rPh sb="177" eb="179">
      <t>ブンセキ</t>
    </rPh>
    <rPh sb="180" eb="183">
      <t>ケイカクテキ</t>
    </rPh>
    <rPh sb="184" eb="187">
      <t>シヨウリョウ</t>
    </rPh>
    <rPh sb="187" eb="189">
      <t>カイテイ</t>
    </rPh>
    <rPh sb="190" eb="192">
      <t>ヒツヨウ</t>
    </rPh>
    <rPh sb="202" eb="204">
      <t>ヘイセイ</t>
    </rPh>
    <rPh sb="206" eb="208">
      <t>ネンド</t>
    </rPh>
    <rPh sb="212" eb="214">
      <t>ケイエイ</t>
    </rPh>
    <rPh sb="214" eb="216">
      <t>センリャク</t>
    </rPh>
    <rPh sb="218" eb="220">
      <t>サクテイ</t>
    </rPh>
    <rPh sb="222" eb="224">
      <t>ケイエイ</t>
    </rPh>
    <rPh sb="224" eb="227">
      <t>ケンゼンカ</t>
    </rPh>
    <rPh sb="228" eb="229">
      <t>ト</t>
    </rPh>
    <rPh sb="230" eb="231">
      <t>ク</t>
    </rPh>
    <rPh sb="235" eb="237">
      <t>ヒツヨウ</t>
    </rPh>
    <phoneticPr fontId="7"/>
  </si>
  <si>
    <t>その他</t>
    <rPh sb="2" eb="3">
      <t>タ</t>
    </rPh>
    <phoneticPr fontId="4"/>
  </si>
  <si>
    <t>　平成28年度末において農業集落排水事業（６地区）の水洗化率は89.28%となっていますが、維持管理費用、企業債の償還等が多額で、使用料での回収が追いつかない状況であり、一般会計からの支援（繰入金）が不可欠な経営となっています。企業債の償還については一般会計が全額負担することとしているため指標④において残高なしとなっていますが、一般会計から継続して繰り入れすることが求められます。
　経常収支比率が低率となっている要因としましては、将来の更新投資に充てる財源（減価償却費）が確保できず赤字となっていることによるものです。使用料収益による財源確保が急務となっています。
　修繕費用等が増加傾向にありますが、人口減少、節水型社会への移行等による事業収入の減少により、経費回収率も低水準となっています。
　資金不足は発生していませんが、事業収入の減少が見込まれるなか、施設の維持管理費の増加や企業債の償還など、今後も厳しい経営状況が見込まれます。</t>
    <rPh sb="1" eb="3">
      <t>ヘイセイ</t>
    </rPh>
    <rPh sb="5" eb="8">
      <t>ネンドマツ</t>
    </rPh>
    <rPh sb="12" eb="14">
      <t>ノウギョウ</t>
    </rPh>
    <rPh sb="14" eb="16">
      <t>シュウラク</t>
    </rPh>
    <rPh sb="16" eb="18">
      <t>ハイスイ</t>
    </rPh>
    <rPh sb="18" eb="20">
      <t>ジギョウ</t>
    </rPh>
    <rPh sb="22" eb="24">
      <t>チク</t>
    </rPh>
    <rPh sb="26" eb="29">
      <t>スイセンカ</t>
    </rPh>
    <rPh sb="29" eb="30">
      <t>リツ</t>
    </rPh>
    <rPh sb="46" eb="48">
      <t>イジ</t>
    </rPh>
    <rPh sb="48" eb="50">
      <t>カンリ</t>
    </rPh>
    <rPh sb="50" eb="52">
      <t>ヒヨウ</t>
    </rPh>
    <rPh sb="53" eb="55">
      <t>キギョウ</t>
    </rPh>
    <rPh sb="55" eb="56">
      <t>サイ</t>
    </rPh>
    <rPh sb="57" eb="59">
      <t>ショウカン</t>
    </rPh>
    <rPh sb="59" eb="60">
      <t>トウ</t>
    </rPh>
    <rPh sb="61" eb="63">
      <t>タガク</t>
    </rPh>
    <rPh sb="65" eb="68">
      <t>シヨウリョウ</t>
    </rPh>
    <rPh sb="70" eb="72">
      <t>カイシュウ</t>
    </rPh>
    <rPh sb="73" eb="74">
      <t>オ</t>
    </rPh>
    <rPh sb="114" eb="116">
      <t>キギョウ</t>
    </rPh>
    <rPh sb="116" eb="117">
      <t>サイ</t>
    </rPh>
    <rPh sb="118" eb="120">
      <t>ショウカン</t>
    </rPh>
    <rPh sb="125" eb="127">
      <t>イッパン</t>
    </rPh>
    <rPh sb="127" eb="129">
      <t>カイケイ</t>
    </rPh>
    <rPh sb="130" eb="132">
      <t>ゼンガク</t>
    </rPh>
    <rPh sb="132" eb="134">
      <t>フタン</t>
    </rPh>
    <rPh sb="145" eb="147">
      <t>シヒョウ</t>
    </rPh>
    <rPh sb="152" eb="154">
      <t>ザンダカ</t>
    </rPh>
    <rPh sb="165" eb="167">
      <t>イッパン</t>
    </rPh>
    <rPh sb="167" eb="169">
      <t>カイケイ</t>
    </rPh>
    <rPh sb="171" eb="173">
      <t>ケイゾク</t>
    </rPh>
    <rPh sb="184" eb="185">
      <t>モト</t>
    </rPh>
    <rPh sb="193" eb="195">
      <t>ケイジョウ</t>
    </rPh>
    <rPh sb="195" eb="197">
      <t>シュウシ</t>
    </rPh>
    <rPh sb="197" eb="199">
      <t>ヒリツ</t>
    </rPh>
    <rPh sb="200" eb="202">
      <t>テイリツ</t>
    </rPh>
    <rPh sb="208" eb="210">
      <t>ヨウイン</t>
    </rPh>
    <rPh sb="217" eb="219">
      <t>ショウライ</t>
    </rPh>
    <rPh sb="261" eb="264">
      <t>シヨウリョウ</t>
    </rPh>
    <rPh sb="264" eb="266">
      <t>シュウエキ</t>
    </rPh>
    <rPh sb="269" eb="271">
      <t>ザイゲン</t>
    </rPh>
    <rPh sb="271" eb="273">
      <t>カクホ</t>
    </rPh>
    <rPh sb="274" eb="276">
      <t>キュウム</t>
    </rPh>
    <rPh sb="286" eb="288">
      <t>シュウゼン</t>
    </rPh>
    <rPh sb="288" eb="290">
      <t>ヒヨウ</t>
    </rPh>
    <rPh sb="290" eb="291">
      <t>トウ</t>
    </rPh>
    <rPh sb="292" eb="294">
      <t>ゾウカ</t>
    </rPh>
    <rPh sb="294" eb="296">
      <t>ケイコウ</t>
    </rPh>
    <rPh sb="303" eb="305">
      <t>ジンコウ</t>
    </rPh>
    <rPh sb="305" eb="307">
      <t>ゲンショウ</t>
    </rPh>
    <rPh sb="308" eb="311">
      <t>セッスイガタ</t>
    </rPh>
    <rPh sb="311" eb="313">
      <t>シャカイ</t>
    </rPh>
    <rPh sb="315" eb="318">
      <t>イコウトウ</t>
    </rPh>
    <rPh sb="321" eb="323">
      <t>ジギョウ</t>
    </rPh>
    <rPh sb="323" eb="325">
      <t>シュウニュウ</t>
    </rPh>
    <rPh sb="326" eb="328">
      <t>ゲンショウ</t>
    </rPh>
    <rPh sb="394" eb="396">
      <t>キギョウ</t>
    </rPh>
    <rPh sb="396" eb="397">
      <t>サイ</t>
    </rPh>
    <rPh sb="398" eb="400">
      <t>ショウカン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</si>
</sst>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98-4E5E-A9AF-96BFC9C8C9CC}"/>
            </c:ext>
          </c:extLst>
        </c:ser>
        <c:dLbls>
          <c:showLegendKey val="0"/>
          <c:showVal val="0"/>
          <c:showCatName val="0"/>
          <c:showSerName val="0"/>
          <c:showPercent val="0"/>
          <c:showBubbleSize val="0"/>
        </c:dLbls>
        <c:gapWidth val="150"/>
        <c:axId val="100268672"/>
        <c:axId val="10027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c:ext xmlns:c16="http://schemas.microsoft.com/office/drawing/2014/chart" uri="{C3380CC4-5D6E-409C-BE32-E72D297353CC}">
              <c16:uniqueId val="{00000001-1598-4E5E-A9AF-96BFC9C8C9CC}"/>
            </c:ext>
          </c:extLst>
        </c:ser>
        <c:dLbls>
          <c:showLegendKey val="0"/>
          <c:showVal val="0"/>
          <c:showCatName val="0"/>
          <c:showSerName val="0"/>
          <c:showPercent val="0"/>
          <c:showBubbleSize val="0"/>
        </c:dLbls>
        <c:marker val="1"/>
        <c:smooth val="0"/>
        <c:axId val="100268672"/>
        <c:axId val="100279040"/>
      </c:lineChart>
      <c:dateAx>
        <c:axId val="100268672"/>
        <c:scaling>
          <c:orientation val="minMax"/>
        </c:scaling>
        <c:delete val="1"/>
        <c:axPos val="b"/>
        <c:numFmt formatCode="ge" sourceLinked="1"/>
        <c:majorTickMark val="none"/>
        <c:minorTickMark val="none"/>
        <c:tickLblPos val="none"/>
        <c:crossAx val="100279040"/>
        <c:crosses val="autoZero"/>
        <c:auto val="1"/>
        <c:lblOffset val="100"/>
        <c:baseTimeUnit val="years"/>
      </c:dateAx>
      <c:valAx>
        <c:axId val="10027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6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formatCode="#,##0.00;&quot;△&quot;#,##0.00;&quot;-&quot;">
                  <c:v>58.57</c:v>
                </c:pt>
                <c:pt idx="3" formatCode="#,##0.00;&quot;△&quot;#,##0.00;&quot;-&quot;">
                  <c:v>56.47</c:v>
                </c:pt>
                <c:pt idx="4" formatCode="#,##0.00;&quot;△&quot;#,##0.00;&quot;-&quot;">
                  <c:v>56.35</c:v>
                </c:pt>
              </c:numCache>
            </c:numRef>
          </c:val>
          <c:extLst>
            <c:ext xmlns:c16="http://schemas.microsoft.com/office/drawing/2014/chart" uri="{C3380CC4-5D6E-409C-BE32-E72D297353CC}">
              <c16:uniqueId val="{00000000-0849-4DF7-9A3B-ED39A973C8E2}"/>
            </c:ext>
          </c:extLst>
        </c:ser>
        <c:dLbls>
          <c:showLegendKey val="0"/>
          <c:showVal val="0"/>
          <c:showCatName val="0"/>
          <c:showSerName val="0"/>
          <c:showPercent val="0"/>
          <c:showBubbleSize val="0"/>
        </c:dLbls>
        <c:gapWidth val="150"/>
        <c:axId val="131170304"/>
        <c:axId val="13117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c:ext xmlns:c16="http://schemas.microsoft.com/office/drawing/2014/chart" uri="{C3380CC4-5D6E-409C-BE32-E72D297353CC}">
              <c16:uniqueId val="{00000001-0849-4DF7-9A3B-ED39A973C8E2}"/>
            </c:ext>
          </c:extLst>
        </c:ser>
        <c:dLbls>
          <c:showLegendKey val="0"/>
          <c:showVal val="0"/>
          <c:showCatName val="0"/>
          <c:showSerName val="0"/>
          <c:showPercent val="0"/>
          <c:showBubbleSize val="0"/>
        </c:dLbls>
        <c:marker val="1"/>
        <c:smooth val="0"/>
        <c:axId val="131170304"/>
        <c:axId val="131172224"/>
      </c:lineChart>
      <c:dateAx>
        <c:axId val="131170304"/>
        <c:scaling>
          <c:orientation val="minMax"/>
        </c:scaling>
        <c:delete val="1"/>
        <c:axPos val="b"/>
        <c:numFmt formatCode="ge" sourceLinked="1"/>
        <c:majorTickMark val="none"/>
        <c:minorTickMark val="none"/>
        <c:tickLblPos val="none"/>
        <c:crossAx val="131172224"/>
        <c:crosses val="autoZero"/>
        <c:auto val="1"/>
        <c:lblOffset val="100"/>
        <c:baseTimeUnit val="years"/>
      </c:dateAx>
      <c:valAx>
        <c:axId val="13117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7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89.38</c:v>
                </c:pt>
                <c:pt idx="1">
                  <c:v>88.26</c:v>
                </c:pt>
                <c:pt idx="2">
                  <c:v>88.27</c:v>
                </c:pt>
                <c:pt idx="3">
                  <c:v>87.31</c:v>
                </c:pt>
                <c:pt idx="4">
                  <c:v>89.28</c:v>
                </c:pt>
              </c:numCache>
            </c:numRef>
          </c:val>
          <c:extLst>
            <c:ext xmlns:c16="http://schemas.microsoft.com/office/drawing/2014/chart" uri="{C3380CC4-5D6E-409C-BE32-E72D297353CC}">
              <c16:uniqueId val="{00000000-D834-4F6A-8F71-5898A56E25DA}"/>
            </c:ext>
          </c:extLst>
        </c:ser>
        <c:dLbls>
          <c:showLegendKey val="0"/>
          <c:showVal val="0"/>
          <c:showCatName val="0"/>
          <c:showSerName val="0"/>
          <c:showPercent val="0"/>
          <c:showBubbleSize val="0"/>
        </c:dLbls>
        <c:gapWidth val="150"/>
        <c:axId val="131181952"/>
        <c:axId val="13120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c:ext xmlns:c16="http://schemas.microsoft.com/office/drawing/2014/chart" uri="{C3380CC4-5D6E-409C-BE32-E72D297353CC}">
              <c16:uniqueId val="{00000001-D834-4F6A-8F71-5898A56E25DA}"/>
            </c:ext>
          </c:extLst>
        </c:ser>
        <c:dLbls>
          <c:showLegendKey val="0"/>
          <c:showVal val="0"/>
          <c:showCatName val="0"/>
          <c:showSerName val="0"/>
          <c:showPercent val="0"/>
          <c:showBubbleSize val="0"/>
        </c:dLbls>
        <c:marker val="1"/>
        <c:smooth val="0"/>
        <c:axId val="131181952"/>
        <c:axId val="131200512"/>
      </c:lineChart>
      <c:dateAx>
        <c:axId val="131181952"/>
        <c:scaling>
          <c:orientation val="minMax"/>
        </c:scaling>
        <c:delete val="1"/>
        <c:axPos val="b"/>
        <c:numFmt formatCode="ge" sourceLinked="1"/>
        <c:majorTickMark val="none"/>
        <c:minorTickMark val="none"/>
        <c:tickLblPos val="none"/>
        <c:crossAx val="131200512"/>
        <c:crosses val="autoZero"/>
        <c:auto val="1"/>
        <c:lblOffset val="100"/>
        <c:baseTimeUnit val="years"/>
      </c:dateAx>
      <c:valAx>
        <c:axId val="13120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8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56.79</c:v>
                </c:pt>
                <c:pt idx="1">
                  <c:v>58.59</c:v>
                </c:pt>
                <c:pt idx="2">
                  <c:v>61.68</c:v>
                </c:pt>
                <c:pt idx="3">
                  <c:v>73.45</c:v>
                </c:pt>
                <c:pt idx="4">
                  <c:v>73.95</c:v>
                </c:pt>
              </c:numCache>
            </c:numRef>
          </c:val>
          <c:extLst>
            <c:ext xmlns:c16="http://schemas.microsoft.com/office/drawing/2014/chart" uri="{C3380CC4-5D6E-409C-BE32-E72D297353CC}">
              <c16:uniqueId val="{00000000-BD76-4A4A-BD04-A3CBF0D38B4B}"/>
            </c:ext>
          </c:extLst>
        </c:ser>
        <c:dLbls>
          <c:showLegendKey val="0"/>
          <c:showVal val="0"/>
          <c:showCatName val="0"/>
          <c:showSerName val="0"/>
          <c:showPercent val="0"/>
          <c:showBubbleSize val="0"/>
        </c:dLbls>
        <c:gapWidth val="150"/>
        <c:axId val="100305152"/>
        <c:axId val="10031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92.74</c:v>
                </c:pt>
                <c:pt idx="1">
                  <c:v>93.62</c:v>
                </c:pt>
                <c:pt idx="2">
                  <c:v>97.53</c:v>
                </c:pt>
                <c:pt idx="3">
                  <c:v>99.64</c:v>
                </c:pt>
                <c:pt idx="4">
                  <c:v>99.66</c:v>
                </c:pt>
              </c:numCache>
            </c:numRef>
          </c:val>
          <c:smooth val="0"/>
          <c:extLst>
            <c:ext xmlns:c16="http://schemas.microsoft.com/office/drawing/2014/chart" uri="{C3380CC4-5D6E-409C-BE32-E72D297353CC}">
              <c16:uniqueId val="{00000001-BD76-4A4A-BD04-A3CBF0D38B4B}"/>
            </c:ext>
          </c:extLst>
        </c:ser>
        <c:dLbls>
          <c:showLegendKey val="0"/>
          <c:showVal val="0"/>
          <c:showCatName val="0"/>
          <c:showSerName val="0"/>
          <c:showPercent val="0"/>
          <c:showBubbleSize val="0"/>
        </c:dLbls>
        <c:marker val="1"/>
        <c:smooth val="0"/>
        <c:axId val="100305152"/>
        <c:axId val="100315520"/>
      </c:lineChart>
      <c:dateAx>
        <c:axId val="100305152"/>
        <c:scaling>
          <c:orientation val="minMax"/>
        </c:scaling>
        <c:delete val="1"/>
        <c:axPos val="b"/>
        <c:numFmt formatCode="ge" sourceLinked="1"/>
        <c:majorTickMark val="none"/>
        <c:minorTickMark val="none"/>
        <c:tickLblPos val="none"/>
        <c:crossAx val="100315520"/>
        <c:crosses val="autoZero"/>
        <c:auto val="1"/>
        <c:lblOffset val="100"/>
        <c:baseTimeUnit val="years"/>
      </c:dateAx>
      <c:valAx>
        <c:axId val="10031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0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8.1300000000000008</c:v>
                </c:pt>
                <c:pt idx="1">
                  <c:v>9.66</c:v>
                </c:pt>
                <c:pt idx="2">
                  <c:v>29.53</c:v>
                </c:pt>
                <c:pt idx="3">
                  <c:v>32.29</c:v>
                </c:pt>
                <c:pt idx="4">
                  <c:v>35.04</c:v>
                </c:pt>
              </c:numCache>
            </c:numRef>
          </c:val>
          <c:extLst>
            <c:ext xmlns:c16="http://schemas.microsoft.com/office/drawing/2014/chart" uri="{C3380CC4-5D6E-409C-BE32-E72D297353CC}">
              <c16:uniqueId val="{00000000-1AA3-4CF6-946D-F7B474795FFF}"/>
            </c:ext>
          </c:extLst>
        </c:ser>
        <c:dLbls>
          <c:showLegendKey val="0"/>
          <c:showVal val="0"/>
          <c:showCatName val="0"/>
          <c:showSerName val="0"/>
          <c:showPercent val="0"/>
          <c:showBubbleSize val="0"/>
        </c:dLbls>
        <c:gapWidth val="150"/>
        <c:axId val="118294400"/>
        <c:axId val="11830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c:v>
                </c:pt>
                <c:pt idx="1">
                  <c:v>10.11</c:v>
                </c:pt>
                <c:pt idx="2">
                  <c:v>20.68</c:v>
                </c:pt>
                <c:pt idx="3">
                  <c:v>22.41</c:v>
                </c:pt>
                <c:pt idx="4">
                  <c:v>22.9</c:v>
                </c:pt>
              </c:numCache>
            </c:numRef>
          </c:val>
          <c:smooth val="0"/>
          <c:extLst>
            <c:ext xmlns:c16="http://schemas.microsoft.com/office/drawing/2014/chart" uri="{C3380CC4-5D6E-409C-BE32-E72D297353CC}">
              <c16:uniqueId val="{00000001-1AA3-4CF6-946D-F7B474795FFF}"/>
            </c:ext>
          </c:extLst>
        </c:ser>
        <c:dLbls>
          <c:showLegendKey val="0"/>
          <c:showVal val="0"/>
          <c:showCatName val="0"/>
          <c:showSerName val="0"/>
          <c:showPercent val="0"/>
          <c:showBubbleSize val="0"/>
        </c:dLbls>
        <c:marker val="1"/>
        <c:smooth val="0"/>
        <c:axId val="118294400"/>
        <c:axId val="118300672"/>
      </c:lineChart>
      <c:dateAx>
        <c:axId val="118294400"/>
        <c:scaling>
          <c:orientation val="minMax"/>
        </c:scaling>
        <c:delete val="1"/>
        <c:axPos val="b"/>
        <c:numFmt formatCode="ge" sourceLinked="1"/>
        <c:majorTickMark val="none"/>
        <c:minorTickMark val="none"/>
        <c:tickLblPos val="none"/>
        <c:crossAx val="118300672"/>
        <c:crosses val="autoZero"/>
        <c:auto val="1"/>
        <c:lblOffset val="100"/>
        <c:baseTimeUnit val="years"/>
      </c:dateAx>
      <c:valAx>
        <c:axId val="11830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29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CA-4767-9739-C3F467C5F2AD}"/>
            </c:ext>
          </c:extLst>
        </c:ser>
        <c:dLbls>
          <c:showLegendKey val="0"/>
          <c:showVal val="0"/>
          <c:showCatName val="0"/>
          <c:showSerName val="0"/>
          <c:showPercent val="0"/>
          <c:showBubbleSize val="0"/>
        </c:dLbls>
        <c:gapWidth val="150"/>
        <c:axId val="118318592"/>
        <c:axId val="11832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0.09</c:v>
                </c:pt>
                <c:pt idx="1">
                  <c:v>0.08</c:v>
                </c:pt>
                <c:pt idx="2">
                  <c:v>0.08</c:v>
                </c:pt>
                <c:pt idx="3" formatCode="#,##0.00;&quot;△&quot;#,##0.00">
                  <c:v>0</c:v>
                </c:pt>
                <c:pt idx="4" formatCode="#,##0.00;&quot;△&quot;#,##0.00">
                  <c:v>0</c:v>
                </c:pt>
              </c:numCache>
            </c:numRef>
          </c:val>
          <c:smooth val="0"/>
          <c:extLst>
            <c:ext xmlns:c16="http://schemas.microsoft.com/office/drawing/2014/chart" uri="{C3380CC4-5D6E-409C-BE32-E72D297353CC}">
              <c16:uniqueId val="{00000001-60CA-4767-9739-C3F467C5F2AD}"/>
            </c:ext>
          </c:extLst>
        </c:ser>
        <c:dLbls>
          <c:showLegendKey val="0"/>
          <c:showVal val="0"/>
          <c:showCatName val="0"/>
          <c:showSerName val="0"/>
          <c:showPercent val="0"/>
          <c:showBubbleSize val="0"/>
        </c:dLbls>
        <c:marker val="1"/>
        <c:smooth val="0"/>
        <c:axId val="118318592"/>
        <c:axId val="118320512"/>
      </c:lineChart>
      <c:dateAx>
        <c:axId val="118318592"/>
        <c:scaling>
          <c:orientation val="minMax"/>
        </c:scaling>
        <c:delete val="1"/>
        <c:axPos val="b"/>
        <c:numFmt formatCode="ge" sourceLinked="1"/>
        <c:majorTickMark val="none"/>
        <c:minorTickMark val="none"/>
        <c:tickLblPos val="none"/>
        <c:crossAx val="118320512"/>
        <c:crosses val="autoZero"/>
        <c:auto val="1"/>
        <c:lblOffset val="100"/>
        <c:baseTimeUnit val="years"/>
      </c:dateAx>
      <c:valAx>
        <c:axId val="11832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1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1364.76</c:v>
                </c:pt>
                <c:pt idx="1">
                  <c:v>1408.56</c:v>
                </c:pt>
                <c:pt idx="2">
                  <c:v>1509.36</c:v>
                </c:pt>
                <c:pt idx="3">
                  <c:v>1696.18</c:v>
                </c:pt>
                <c:pt idx="4">
                  <c:v>1803.82</c:v>
                </c:pt>
              </c:numCache>
            </c:numRef>
          </c:val>
          <c:extLst>
            <c:ext xmlns:c16="http://schemas.microsoft.com/office/drawing/2014/chart" uri="{C3380CC4-5D6E-409C-BE32-E72D297353CC}">
              <c16:uniqueId val="{00000000-64CA-4F02-AA99-8DE08AB6BE45}"/>
            </c:ext>
          </c:extLst>
        </c:ser>
        <c:dLbls>
          <c:showLegendKey val="0"/>
          <c:showVal val="0"/>
          <c:showCatName val="0"/>
          <c:showSerName val="0"/>
          <c:showPercent val="0"/>
          <c:showBubbleSize val="0"/>
        </c:dLbls>
        <c:gapWidth val="150"/>
        <c:axId val="118347264"/>
        <c:axId val="11834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243.13</c:v>
                </c:pt>
                <c:pt idx="1">
                  <c:v>280.08</c:v>
                </c:pt>
                <c:pt idx="2">
                  <c:v>223.09</c:v>
                </c:pt>
                <c:pt idx="3">
                  <c:v>214.61</c:v>
                </c:pt>
                <c:pt idx="4">
                  <c:v>225.39</c:v>
                </c:pt>
              </c:numCache>
            </c:numRef>
          </c:val>
          <c:smooth val="0"/>
          <c:extLst>
            <c:ext xmlns:c16="http://schemas.microsoft.com/office/drawing/2014/chart" uri="{C3380CC4-5D6E-409C-BE32-E72D297353CC}">
              <c16:uniqueId val="{00000001-64CA-4F02-AA99-8DE08AB6BE45}"/>
            </c:ext>
          </c:extLst>
        </c:ser>
        <c:dLbls>
          <c:showLegendKey val="0"/>
          <c:showVal val="0"/>
          <c:showCatName val="0"/>
          <c:showSerName val="0"/>
          <c:showPercent val="0"/>
          <c:showBubbleSize val="0"/>
        </c:dLbls>
        <c:marker val="1"/>
        <c:smooth val="0"/>
        <c:axId val="118347264"/>
        <c:axId val="118349184"/>
      </c:lineChart>
      <c:dateAx>
        <c:axId val="118347264"/>
        <c:scaling>
          <c:orientation val="minMax"/>
        </c:scaling>
        <c:delete val="1"/>
        <c:axPos val="b"/>
        <c:numFmt formatCode="ge" sourceLinked="1"/>
        <c:majorTickMark val="none"/>
        <c:minorTickMark val="none"/>
        <c:tickLblPos val="none"/>
        <c:crossAx val="118349184"/>
        <c:crosses val="autoZero"/>
        <c:auto val="1"/>
        <c:lblOffset val="100"/>
        <c:baseTimeUnit val="years"/>
      </c:dateAx>
      <c:valAx>
        <c:axId val="11834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4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110.51</c:v>
                </c:pt>
                <c:pt idx="1">
                  <c:v>125.17</c:v>
                </c:pt>
                <c:pt idx="2">
                  <c:v>26.73</c:v>
                </c:pt>
                <c:pt idx="3">
                  <c:v>27.54</c:v>
                </c:pt>
                <c:pt idx="4">
                  <c:v>28.33</c:v>
                </c:pt>
              </c:numCache>
            </c:numRef>
          </c:val>
          <c:extLst>
            <c:ext xmlns:c16="http://schemas.microsoft.com/office/drawing/2014/chart" uri="{C3380CC4-5D6E-409C-BE32-E72D297353CC}">
              <c16:uniqueId val="{00000000-F9FA-4151-930B-67469663B2D9}"/>
            </c:ext>
          </c:extLst>
        </c:ser>
        <c:dLbls>
          <c:showLegendKey val="0"/>
          <c:showVal val="0"/>
          <c:showCatName val="0"/>
          <c:showSerName val="0"/>
          <c:showPercent val="0"/>
          <c:showBubbleSize val="0"/>
        </c:dLbls>
        <c:gapWidth val="150"/>
        <c:axId val="118903936"/>
        <c:axId val="11890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162.52000000000001</c:v>
                </c:pt>
                <c:pt idx="1">
                  <c:v>124.2</c:v>
                </c:pt>
                <c:pt idx="2">
                  <c:v>33.03</c:v>
                </c:pt>
                <c:pt idx="3">
                  <c:v>29.45</c:v>
                </c:pt>
                <c:pt idx="4">
                  <c:v>31.84</c:v>
                </c:pt>
              </c:numCache>
            </c:numRef>
          </c:val>
          <c:smooth val="0"/>
          <c:extLst>
            <c:ext xmlns:c16="http://schemas.microsoft.com/office/drawing/2014/chart" uri="{C3380CC4-5D6E-409C-BE32-E72D297353CC}">
              <c16:uniqueId val="{00000001-F9FA-4151-930B-67469663B2D9}"/>
            </c:ext>
          </c:extLst>
        </c:ser>
        <c:dLbls>
          <c:showLegendKey val="0"/>
          <c:showVal val="0"/>
          <c:showCatName val="0"/>
          <c:showSerName val="0"/>
          <c:showPercent val="0"/>
          <c:showBubbleSize val="0"/>
        </c:dLbls>
        <c:marker val="1"/>
        <c:smooth val="0"/>
        <c:axId val="118903936"/>
        <c:axId val="118905856"/>
      </c:lineChart>
      <c:dateAx>
        <c:axId val="118903936"/>
        <c:scaling>
          <c:orientation val="minMax"/>
        </c:scaling>
        <c:delete val="1"/>
        <c:axPos val="b"/>
        <c:numFmt formatCode="ge" sourceLinked="1"/>
        <c:majorTickMark val="none"/>
        <c:minorTickMark val="none"/>
        <c:tickLblPos val="none"/>
        <c:crossAx val="118905856"/>
        <c:crosses val="autoZero"/>
        <c:auto val="1"/>
        <c:lblOffset val="100"/>
        <c:baseTimeUnit val="years"/>
      </c:dateAx>
      <c:valAx>
        <c:axId val="11890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0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C8-4641-9B17-DE86C3092464}"/>
            </c:ext>
          </c:extLst>
        </c:ser>
        <c:dLbls>
          <c:showLegendKey val="0"/>
          <c:showVal val="0"/>
          <c:showCatName val="0"/>
          <c:showSerName val="0"/>
          <c:showPercent val="0"/>
          <c:showBubbleSize val="0"/>
        </c:dLbls>
        <c:gapWidth val="150"/>
        <c:axId val="118940416"/>
        <c:axId val="11894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c:ext xmlns:c16="http://schemas.microsoft.com/office/drawing/2014/chart" uri="{C3380CC4-5D6E-409C-BE32-E72D297353CC}">
              <c16:uniqueId val="{00000001-96C8-4641-9B17-DE86C3092464}"/>
            </c:ext>
          </c:extLst>
        </c:ser>
        <c:dLbls>
          <c:showLegendKey val="0"/>
          <c:showVal val="0"/>
          <c:showCatName val="0"/>
          <c:showSerName val="0"/>
          <c:showPercent val="0"/>
          <c:showBubbleSize val="0"/>
        </c:dLbls>
        <c:marker val="1"/>
        <c:smooth val="0"/>
        <c:axId val="118940416"/>
        <c:axId val="118942336"/>
      </c:lineChart>
      <c:dateAx>
        <c:axId val="118940416"/>
        <c:scaling>
          <c:orientation val="minMax"/>
        </c:scaling>
        <c:delete val="1"/>
        <c:axPos val="b"/>
        <c:numFmt formatCode="ge" sourceLinked="1"/>
        <c:majorTickMark val="none"/>
        <c:minorTickMark val="none"/>
        <c:tickLblPos val="none"/>
        <c:crossAx val="118942336"/>
        <c:crosses val="autoZero"/>
        <c:auto val="1"/>
        <c:lblOffset val="100"/>
        <c:baseTimeUnit val="years"/>
      </c:dateAx>
      <c:valAx>
        <c:axId val="11894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4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34.869999999999997</c:v>
                </c:pt>
                <c:pt idx="1">
                  <c:v>38.869999999999997</c:v>
                </c:pt>
                <c:pt idx="2">
                  <c:v>28.04</c:v>
                </c:pt>
                <c:pt idx="3">
                  <c:v>39.49</c:v>
                </c:pt>
                <c:pt idx="4">
                  <c:v>40.43</c:v>
                </c:pt>
              </c:numCache>
            </c:numRef>
          </c:val>
          <c:extLst>
            <c:ext xmlns:c16="http://schemas.microsoft.com/office/drawing/2014/chart" uri="{C3380CC4-5D6E-409C-BE32-E72D297353CC}">
              <c16:uniqueId val="{00000000-3859-41AE-A8A9-339340E745F4}"/>
            </c:ext>
          </c:extLst>
        </c:ser>
        <c:dLbls>
          <c:showLegendKey val="0"/>
          <c:showVal val="0"/>
          <c:showCatName val="0"/>
          <c:showSerName val="0"/>
          <c:showPercent val="0"/>
          <c:showBubbleSize val="0"/>
        </c:dLbls>
        <c:gapWidth val="150"/>
        <c:axId val="119271808"/>
        <c:axId val="11927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c:ext xmlns:c16="http://schemas.microsoft.com/office/drawing/2014/chart" uri="{C3380CC4-5D6E-409C-BE32-E72D297353CC}">
              <c16:uniqueId val="{00000001-3859-41AE-A8A9-339340E745F4}"/>
            </c:ext>
          </c:extLst>
        </c:ser>
        <c:dLbls>
          <c:showLegendKey val="0"/>
          <c:showVal val="0"/>
          <c:showCatName val="0"/>
          <c:showSerName val="0"/>
          <c:showPercent val="0"/>
          <c:showBubbleSize val="0"/>
        </c:dLbls>
        <c:marker val="1"/>
        <c:smooth val="0"/>
        <c:axId val="119271808"/>
        <c:axId val="119273728"/>
      </c:lineChart>
      <c:dateAx>
        <c:axId val="119271808"/>
        <c:scaling>
          <c:orientation val="minMax"/>
        </c:scaling>
        <c:delete val="1"/>
        <c:axPos val="b"/>
        <c:numFmt formatCode="ge" sourceLinked="1"/>
        <c:majorTickMark val="none"/>
        <c:minorTickMark val="none"/>
        <c:tickLblPos val="none"/>
        <c:crossAx val="119273728"/>
        <c:crosses val="autoZero"/>
        <c:auto val="1"/>
        <c:lblOffset val="100"/>
        <c:baseTimeUnit val="years"/>
      </c:dateAx>
      <c:valAx>
        <c:axId val="11927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7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497.41</c:v>
                </c:pt>
                <c:pt idx="1">
                  <c:v>480.17</c:v>
                </c:pt>
                <c:pt idx="2">
                  <c:v>671.97</c:v>
                </c:pt>
                <c:pt idx="3">
                  <c:v>478.56</c:v>
                </c:pt>
                <c:pt idx="4">
                  <c:v>468.36</c:v>
                </c:pt>
              </c:numCache>
            </c:numRef>
          </c:val>
          <c:extLst>
            <c:ext xmlns:c16="http://schemas.microsoft.com/office/drawing/2014/chart" uri="{C3380CC4-5D6E-409C-BE32-E72D297353CC}">
              <c16:uniqueId val="{00000000-D5D8-459E-9D6E-C9C2A9E73109}"/>
            </c:ext>
          </c:extLst>
        </c:ser>
        <c:dLbls>
          <c:showLegendKey val="0"/>
          <c:showVal val="0"/>
          <c:showCatName val="0"/>
          <c:showSerName val="0"/>
          <c:showPercent val="0"/>
          <c:showBubbleSize val="0"/>
        </c:dLbls>
        <c:gapWidth val="150"/>
        <c:axId val="127918080"/>
        <c:axId val="12792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c:ext xmlns:c16="http://schemas.microsoft.com/office/drawing/2014/chart" uri="{C3380CC4-5D6E-409C-BE32-E72D297353CC}">
              <c16:uniqueId val="{00000001-D5D8-459E-9D6E-C9C2A9E73109}"/>
            </c:ext>
          </c:extLst>
        </c:ser>
        <c:dLbls>
          <c:showLegendKey val="0"/>
          <c:showVal val="0"/>
          <c:showCatName val="0"/>
          <c:showSerName val="0"/>
          <c:showPercent val="0"/>
          <c:showBubbleSize val="0"/>
        </c:dLbls>
        <c:marker val="1"/>
        <c:smooth val="0"/>
        <c:axId val="127918080"/>
        <c:axId val="127920000"/>
      </c:lineChart>
      <c:dateAx>
        <c:axId val="127918080"/>
        <c:scaling>
          <c:orientation val="minMax"/>
        </c:scaling>
        <c:delete val="1"/>
        <c:axPos val="b"/>
        <c:numFmt formatCode="ge" sourceLinked="1"/>
        <c:majorTickMark val="none"/>
        <c:minorTickMark val="none"/>
        <c:tickLblPos val="none"/>
        <c:crossAx val="127920000"/>
        <c:crosses val="autoZero"/>
        <c:auto val="1"/>
        <c:lblOffset val="100"/>
        <c:baseTimeUnit val="years"/>
      </c:dateAx>
      <c:valAx>
        <c:axId val="12792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1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兵庫県　市川町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
        <v>121</v>
      </c>
      <c r="AE8" s="50"/>
      <c r="AF8" s="50"/>
      <c r="AG8" s="50"/>
      <c r="AH8" s="50"/>
      <c r="AI8" s="50"/>
      <c r="AJ8" s="50"/>
      <c r="AK8" s="4"/>
      <c r="AL8" s="51">
        <f>データ!S6</f>
        <v>12675</v>
      </c>
      <c r="AM8" s="51"/>
      <c r="AN8" s="51"/>
      <c r="AO8" s="51"/>
      <c r="AP8" s="51"/>
      <c r="AQ8" s="51"/>
      <c r="AR8" s="51"/>
      <c r="AS8" s="51"/>
      <c r="AT8" s="46">
        <f>データ!T6</f>
        <v>82.67</v>
      </c>
      <c r="AU8" s="46"/>
      <c r="AV8" s="46"/>
      <c r="AW8" s="46"/>
      <c r="AX8" s="46"/>
      <c r="AY8" s="46"/>
      <c r="AZ8" s="46"/>
      <c r="BA8" s="46"/>
      <c r="BB8" s="46">
        <f>データ!U6</f>
        <v>153.32</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31.16</v>
      </c>
      <c r="J10" s="46"/>
      <c r="K10" s="46"/>
      <c r="L10" s="46"/>
      <c r="M10" s="46"/>
      <c r="N10" s="46"/>
      <c r="O10" s="46"/>
      <c r="P10" s="46">
        <f>データ!P6</f>
        <v>13.65</v>
      </c>
      <c r="Q10" s="46"/>
      <c r="R10" s="46"/>
      <c r="S10" s="46"/>
      <c r="T10" s="46"/>
      <c r="U10" s="46"/>
      <c r="V10" s="46"/>
      <c r="W10" s="46">
        <f>データ!Q6</f>
        <v>90.81</v>
      </c>
      <c r="X10" s="46"/>
      <c r="Y10" s="46"/>
      <c r="Z10" s="46"/>
      <c r="AA10" s="46"/>
      <c r="AB10" s="46"/>
      <c r="AC10" s="46"/>
      <c r="AD10" s="51">
        <f>データ!R6</f>
        <v>3670</v>
      </c>
      <c r="AE10" s="51"/>
      <c r="AF10" s="51"/>
      <c r="AG10" s="51"/>
      <c r="AH10" s="51"/>
      <c r="AI10" s="51"/>
      <c r="AJ10" s="51"/>
      <c r="AK10" s="2"/>
      <c r="AL10" s="51">
        <f>データ!V6</f>
        <v>1717</v>
      </c>
      <c r="AM10" s="51"/>
      <c r="AN10" s="51"/>
      <c r="AO10" s="51"/>
      <c r="AP10" s="51"/>
      <c r="AQ10" s="51"/>
      <c r="AR10" s="51"/>
      <c r="AS10" s="51"/>
      <c r="AT10" s="46">
        <f>データ!W6</f>
        <v>0.63</v>
      </c>
      <c r="AU10" s="46"/>
      <c r="AV10" s="46"/>
      <c r="AW10" s="46"/>
      <c r="AX10" s="46"/>
      <c r="AY10" s="46"/>
      <c r="AZ10" s="46"/>
      <c r="BA10" s="46"/>
      <c r="BB10" s="46">
        <f>データ!X6</f>
        <v>2725.4</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284424</v>
      </c>
      <c r="D6" s="34">
        <f t="shared" si="3"/>
        <v>46</v>
      </c>
      <c r="E6" s="34">
        <f t="shared" si="3"/>
        <v>17</v>
      </c>
      <c r="F6" s="34">
        <f t="shared" si="3"/>
        <v>5</v>
      </c>
      <c r="G6" s="34">
        <f t="shared" si="3"/>
        <v>0</v>
      </c>
      <c r="H6" s="34" t="str">
        <f t="shared" si="3"/>
        <v>兵庫県　市川町</v>
      </c>
      <c r="I6" s="34" t="str">
        <f t="shared" si="3"/>
        <v>法適用</v>
      </c>
      <c r="J6" s="34" t="str">
        <f t="shared" si="3"/>
        <v>下水道事業</v>
      </c>
      <c r="K6" s="34" t="str">
        <f t="shared" si="3"/>
        <v>農業集落排水</v>
      </c>
      <c r="L6" s="34" t="str">
        <f t="shared" si="3"/>
        <v>F2</v>
      </c>
      <c r="M6" s="34">
        <f t="shared" si="3"/>
        <v>0</v>
      </c>
      <c r="N6" s="35" t="str">
        <f t="shared" si="3"/>
        <v>-</v>
      </c>
      <c r="O6" s="35">
        <f t="shared" si="3"/>
        <v>31.16</v>
      </c>
      <c r="P6" s="35">
        <f t="shared" si="3"/>
        <v>13.65</v>
      </c>
      <c r="Q6" s="35">
        <f t="shared" si="3"/>
        <v>90.81</v>
      </c>
      <c r="R6" s="35">
        <f t="shared" si="3"/>
        <v>3670</v>
      </c>
      <c r="S6" s="35">
        <f t="shared" si="3"/>
        <v>12675</v>
      </c>
      <c r="T6" s="35">
        <f t="shared" si="3"/>
        <v>82.67</v>
      </c>
      <c r="U6" s="35">
        <f t="shared" si="3"/>
        <v>153.32</v>
      </c>
      <c r="V6" s="35">
        <f t="shared" si="3"/>
        <v>1717</v>
      </c>
      <c r="W6" s="35">
        <f t="shared" si="3"/>
        <v>0.63</v>
      </c>
      <c r="X6" s="35">
        <f t="shared" si="3"/>
        <v>2725.4</v>
      </c>
      <c r="Y6" s="36">
        <f>IF(Y7="",NA(),Y7)</f>
        <v>56.79</v>
      </c>
      <c r="Z6" s="36">
        <f t="shared" ref="Z6:AH6" si="4">IF(Z7="",NA(),Z7)</f>
        <v>58.59</v>
      </c>
      <c r="AA6" s="36">
        <f t="shared" si="4"/>
        <v>61.68</v>
      </c>
      <c r="AB6" s="36">
        <f t="shared" si="4"/>
        <v>73.45</v>
      </c>
      <c r="AC6" s="36">
        <f t="shared" si="4"/>
        <v>73.95</v>
      </c>
      <c r="AD6" s="36">
        <f t="shared" si="4"/>
        <v>92.74</v>
      </c>
      <c r="AE6" s="36">
        <f t="shared" si="4"/>
        <v>93.62</v>
      </c>
      <c r="AF6" s="36">
        <f t="shared" si="4"/>
        <v>97.53</v>
      </c>
      <c r="AG6" s="36">
        <f t="shared" si="4"/>
        <v>99.64</v>
      </c>
      <c r="AH6" s="36">
        <f t="shared" si="4"/>
        <v>99.66</v>
      </c>
      <c r="AI6" s="35" t="str">
        <f>IF(AI7="","",IF(AI7="-","【-】","【"&amp;SUBSTITUTE(TEXT(AI7,"#,##0.00"),"-","△")&amp;"】"))</f>
        <v>【99.11】</v>
      </c>
      <c r="AJ6" s="36">
        <f>IF(AJ7="",NA(),AJ7)</f>
        <v>1364.76</v>
      </c>
      <c r="AK6" s="36">
        <f t="shared" ref="AK6:AS6" si="5">IF(AK7="",NA(),AK7)</f>
        <v>1408.56</v>
      </c>
      <c r="AL6" s="36">
        <f t="shared" si="5"/>
        <v>1509.36</v>
      </c>
      <c r="AM6" s="36">
        <f t="shared" si="5"/>
        <v>1696.18</v>
      </c>
      <c r="AN6" s="36">
        <f t="shared" si="5"/>
        <v>1803.82</v>
      </c>
      <c r="AO6" s="36">
        <f t="shared" si="5"/>
        <v>243.13</v>
      </c>
      <c r="AP6" s="36">
        <f t="shared" si="5"/>
        <v>280.08</v>
      </c>
      <c r="AQ6" s="36">
        <f t="shared" si="5"/>
        <v>223.09</v>
      </c>
      <c r="AR6" s="36">
        <f t="shared" si="5"/>
        <v>214.61</v>
      </c>
      <c r="AS6" s="36">
        <f t="shared" si="5"/>
        <v>225.39</v>
      </c>
      <c r="AT6" s="35" t="str">
        <f>IF(AT7="","",IF(AT7="-","【-】","【"&amp;SUBSTITUTE(TEXT(AT7,"#,##0.00"),"-","△")&amp;"】"))</f>
        <v>【206.58】</v>
      </c>
      <c r="AU6" s="36">
        <f>IF(AU7="",NA(),AU7)</f>
        <v>110.51</v>
      </c>
      <c r="AV6" s="36">
        <f t="shared" ref="AV6:BD6" si="6">IF(AV7="",NA(),AV7)</f>
        <v>125.17</v>
      </c>
      <c r="AW6" s="36">
        <f t="shared" si="6"/>
        <v>26.73</v>
      </c>
      <c r="AX6" s="36">
        <f t="shared" si="6"/>
        <v>27.54</v>
      </c>
      <c r="AY6" s="36">
        <f t="shared" si="6"/>
        <v>28.33</v>
      </c>
      <c r="AZ6" s="36">
        <f t="shared" si="6"/>
        <v>162.52000000000001</v>
      </c>
      <c r="BA6" s="36">
        <f t="shared" si="6"/>
        <v>124.2</v>
      </c>
      <c r="BB6" s="36">
        <f t="shared" si="6"/>
        <v>33.03</v>
      </c>
      <c r="BC6" s="36">
        <f t="shared" si="6"/>
        <v>29.45</v>
      </c>
      <c r="BD6" s="36">
        <f t="shared" si="6"/>
        <v>31.84</v>
      </c>
      <c r="BE6" s="35" t="str">
        <f>IF(BE7="","",IF(BE7="-","【-】","【"&amp;SUBSTITUTE(TEXT(BE7,"#,##0.00"),"-","△")&amp;"】"))</f>
        <v>【34.54】</v>
      </c>
      <c r="BF6" s="35">
        <f>IF(BF7="",NA(),BF7)</f>
        <v>0</v>
      </c>
      <c r="BG6" s="35">
        <f t="shared" ref="BG6:BO6" si="7">IF(BG7="",NA(),BG7)</f>
        <v>0</v>
      </c>
      <c r="BH6" s="35">
        <f t="shared" si="7"/>
        <v>0</v>
      </c>
      <c r="BI6" s="35">
        <f t="shared" si="7"/>
        <v>0</v>
      </c>
      <c r="BJ6" s="35">
        <f t="shared" si="7"/>
        <v>0</v>
      </c>
      <c r="BK6" s="36">
        <f t="shared" si="7"/>
        <v>1197.82</v>
      </c>
      <c r="BL6" s="36">
        <f t="shared" si="7"/>
        <v>1126.77</v>
      </c>
      <c r="BM6" s="36">
        <f t="shared" si="7"/>
        <v>1044.8</v>
      </c>
      <c r="BN6" s="36">
        <f t="shared" si="7"/>
        <v>1081.8</v>
      </c>
      <c r="BO6" s="36">
        <f t="shared" si="7"/>
        <v>974.93</v>
      </c>
      <c r="BP6" s="35" t="str">
        <f>IF(BP7="","",IF(BP7="-","【-】","【"&amp;SUBSTITUTE(TEXT(BP7,"#,##0.00"),"-","△")&amp;"】"))</f>
        <v>【914.53】</v>
      </c>
      <c r="BQ6" s="36">
        <f>IF(BQ7="",NA(),BQ7)</f>
        <v>34.869999999999997</v>
      </c>
      <c r="BR6" s="36">
        <f t="shared" ref="BR6:BZ6" si="8">IF(BR7="",NA(),BR7)</f>
        <v>38.869999999999997</v>
      </c>
      <c r="BS6" s="36">
        <f t="shared" si="8"/>
        <v>28.04</v>
      </c>
      <c r="BT6" s="36">
        <f t="shared" si="8"/>
        <v>39.49</v>
      </c>
      <c r="BU6" s="36">
        <f t="shared" si="8"/>
        <v>40.43</v>
      </c>
      <c r="BV6" s="36">
        <f t="shared" si="8"/>
        <v>51.03</v>
      </c>
      <c r="BW6" s="36">
        <f t="shared" si="8"/>
        <v>50.9</v>
      </c>
      <c r="BX6" s="36">
        <f t="shared" si="8"/>
        <v>50.82</v>
      </c>
      <c r="BY6" s="36">
        <f t="shared" si="8"/>
        <v>52.19</v>
      </c>
      <c r="BZ6" s="36">
        <f t="shared" si="8"/>
        <v>55.32</v>
      </c>
      <c r="CA6" s="35" t="str">
        <f>IF(CA7="","",IF(CA7="-","【-】","【"&amp;SUBSTITUTE(TEXT(CA7,"#,##0.00"),"-","△")&amp;"】"))</f>
        <v>【55.73】</v>
      </c>
      <c r="CB6" s="36">
        <f>IF(CB7="",NA(),CB7)</f>
        <v>497.41</v>
      </c>
      <c r="CC6" s="36">
        <f t="shared" ref="CC6:CK6" si="9">IF(CC7="",NA(),CC7)</f>
        <v>480.17</v>
      </c>
      <c r="CD6" s="36">
        <f t="shared" si="9"/>
        <v>671.97</v>
      </c>
      <c r="CE6" s="36">
        <f t="shared" si="9"/>
        <v>478.56</v>
      </c>
      <c r="CF6" s="36">
        <f t="shared" si="9"/>
        <v>468.36</v>
      </c>
      <c r="CG6" s="36">
        <f t="shared" si="9"/>
        <v>289.60000000000002</v>
      </c>
      <c r="CH6" s="36">
        <f t="shared" si="9"/>
        <v>293.27</v>
      </c>
      <c r="CI6" s="36">
        <f t="shared" si="9"/>
        <v>300.52</v>
      </c>
      <c r="CJ6" s="36">
        <f t="shared" si="9"/>
        <v>296.14</v>
      </c>
      <c r="CK6" s="36">
        <f t="shared" si="9"/>
        <v>283.17</v>
      </c>
      <c r="CL6" s="35" t="str">
        <f>IF(CL7="","",IF(CL7="-","【-】","【"&amp;SUBSTITUTE(TEXT(CL7,"#,##0.00"),"-","△")&amp;"】"))</f>
        <v>【276.78】</v>
      </c>
      <c r="CM6" s="35">
        <f>IF(CM7="",NA(),CM7)</f>
        <v>0</v>
      </c>
      <c r="CN6" s="35">
        <f t="shared" ref="CN6:CV6" si="10">IF(CN7="",NA(),CN7)</f>
        <v>0</v>
      </c>
      <c r="CO6" s="36">
        <f t="shared" si="10"/>
        <v>58.57</v>
      </c>
      <c r="CP6" s="36">
        <f t="shared" si="10"/>
        <v>56.47</v>
      </c>
      <c r="CQ6" s="36">
        <f t="shared" si="10"/>
        <v>56.35</v>
      </c>
      <c r="CR6" s="36">
        <f t="shared" si="10"/>
        <v>54.74</v>
      </c>
      <c r="CS6" s="36">
        <f t="shared" si="10"/>
        <v>53.78</v>
      </c>
      <c r="CT6" s="36">
        <f t="shared" si="10"/>
        <v>53.24</v>
      </c>
      <c r="CU6" s="36">
        <f t="shared" si="10"/>
        <v>52.31</v>
      </c>
      <c r="CV6" s="36">
        <f t="shared" si="10"/>
        <v>60.65</v>
      </c>
      <c r="CW6" s="35" t="str">
        <f>IF(CW7="","",IF(CW7="-","【-】","【"&amp;SUBSTITUTE(TEXT(CW7,"#,##0.00"),"-","△")&amp;"】"))</f>
        <v>【59.15】</v>
      </c>
      <c r="CX6" s="36">
        <f>IF(CX7="",NA(),CX7)</f>
        <v>89.38</v>
      </c>
      <c r="CY6" s="36">
        <f t="shared" ref="CY6:DG6" si="11">IF(CY7="",NA(),CY7)</f>
        <v>88.26</v>
      </c>
      <c r="CZ6" s="36">
        <f t="shared" si="11"/>
        <v>88.27</v>
      </c>
      <c r="DA6" s="36">
        <f t="shared" si="11"/>
        <v>87.31</v>
      </c>
      <c r="DB6" s="36">
        <f t="shared" si="11"/>
        <v>89.28</v>
      </c>
      <c r="DC6" s="36">
        <f t="shared" si="11"/>
        <v>83.88</v>
      </c>
      <c r="DD6" s="36">
        <f t="shared" si="11"/>
        <v>84.06</v>
      </c>
      <c r="DE6" s="36">
        <f t="shared" si="11"/>
        <v>84.07</v>
      </c>
      <c r="DF6" s="36">
        <f t="shared" si="11"/>
        <v>84.32</v>
      </c>
      <c r="DG6" s="36">
        <f t="shared" si="11"/>
        <v>84.58</v>
      </c>
      <c r="DH6" s="35" t="str">
        <f>IF(DH7="","",IF(DH7="-","【-】","【"&amp;SUBSTITUTE(TEXT(DH7,"#,##0.00"),"-","△")&amp;"】"))</f>
        <v>【85.01】</v>
      </c>
      <c r="DI6" s="36">
        <f>IF(DI7="",NA(),DI7)</f>
        <v>8.1300000000000008</v>
      </c>
      <c r="DJ6" s="36">
        <f t="shared" ref="DJ6:DR6" si="12">IF(DJ7="",NA(),DJ7)</f>
        <v>9.66</v>
      </c>
      <c r="DK6" s="36">
        <f t="shared" si="12"/>
        <v>29.53</v>
      </c>
      <c r="DL6" s="36">
        <f t="shared" si="12"/>
        <v>32.29</v>
      </c>
      <c r="DM6" s="36">
        <f t="shared" si="12"/>
        <v>35.04</v>
      </c>
      <c r="DN6" s="36">
        <f t="shared" si="12"/>
        <v>9</v>
      </c>
      <c r="DO6" s="36">
        <f t="shared" si="12"/>
        <v>10.11</v>
      </c>
      <c r="DP6" s="36">
        <f t="shared" si="12"/>
        <v>20.68</v>
      </c>
      <c r="DQ6" s="36">
        <f t="shared" si="12"/>
        <v>22.41</v>
      </c>
      <c r="DR6" s="36">
        <f t="shared" si="12"/>
        <v>22.9</v>
      </c>
      <c r="DS6" s="35" t="str">
        <f>IF(DS7="","",IF(DS7="-","【-】","【"&amp;SUBSTITUTE(TEXT(DS7,"#,##0.00"),"-","△")&amp;"】"))</f>
        <v>【22.37】</v>
      </c>
      <c r="DT6" s="35">
        <f>IF(DT7="",NA(),DT7)</f>
        <v>0</v>
      </c>
      <c r="DU6" s="35">
        <f t="shared" ref="DU6:EC6" si="13">IF(DU7="",NA(),DU7)</f>
        <v>0</v>
      </c>
      <c r="DV6" s="35">
        <f t="shared" si="13"/>
        <v>0</v>
      </c>
      <c r="DW6" s="35">
        <f t="shared" si="13"/>
        <v>0</v>
      </c>
      <c r="DX6" s="35">
        <f t="shared" si="13"/>
        <v>0</v>
      </c>
      <c r="DY6" s="36">
        <f t="shared" si="13"/>
        <v>0.09</v>
      </c>
      <c r="DZ6" s="36">
        <f t="shared" si="13"/>
        <v>0.08</v>
      </c>
      <c r="EA6" s="36">
        <f t="shared" si="13"/>
        <v>0.08</v>
      </c>
      <c r="EB6" s="35">
        <f t="shared" si="13"/>
        <v>0</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0.04</v>
      </c>
      <c r="EK6" s="36">
        <f t="shared" si="14"/>
        <v>0.03</v>
      </c>
      <c r="EL6" s="36">
        <f t="shared" si="14"/>
        <v>0.02</v>
      </c>
      <c r="EM6" s="36">
        <f t="shared" si="14"/>
        <v>0.01</v>
      </c>
      <c r="EN6" s="36">
        <f t="shared" si="14"/>
        <v>2.0499999999999998</v>
      </c>
      <c r="EO6" s="35" t="str">
        <f>IF(EO7="","",IF(EO7="-","【-】","【"&amp;SUBSTITUTE(TEXT(EO7,"#,##0.00"),"-","△")&amp;"】"))</f>
        <v>【1.58】</v>
      </c>
    </row>
    <row r="7" spans="1:148" s="37" customFormat="1" x14ac:dyDescent="0.15">
      <c r="A7" s="29"/>
      <c r="B7" s="38">
        <v>2016</v>
      </c>
      <c r="C7" s="38">
        <v>284424</v>
      </c>
      <c r="D7" s="38">
        <v>46</v>
      </c>
      <c r="E7" s="38">
        <v>17</v>
      </c>
      <c r="F7" s="38">
        <v>5</v>
      </c>
      <c r="G7" s="38">
        <v>0</v>
      </c>
      <c r="H7" s="38" t="s">
        <v>108</v>
      </c>
      <c r="I7" s="38" t="s">
        <v>109</v>
      </c>
      <c r="J7" s="38" t="s">
        <v>110</v>
      </c>
      <c r="K7" s="38" t="s">
        <v>111</v>
      </c>
      <c r="L7" s="38" t="s">
        <v>112</v>
      </c>
      <c r="M7" s="38"/>
      <c r="N7" s="39" t="s">
        <v>113</v>
      </c>
      <c r="O7" s="39">
        <v>31.16</v>
      </c>
      <c r="P7" s="39">
        <v>13.65</v>
      </c>
      <c r="Q7" s="39">
        <v>90.81</v>
      </c>
      <c r="R7" s="39">
        <v>3670</v>
      </c>
      <c r="S7" s="39">
        <v>12675</v>
      </c>
      <c r="T7" s="39">
        <v>82.67</v>
      </c>
      <c r="U7" s="39">
        <v>153.32</v>
      </c>
      <c r="V7" s="39">
        <v>1717</v>
      </c>
      <c r="W7" s="39">
        <v>0.63</v>
      </c>
      <c r="X7" s="39">
        <v>2725.4</v>
      </c>
      <c r="Y7" s="39">
        <v>56.79</v>
      </c>
      <c r="Z7" s="39">
        <v>58.59</v>
      </c>
      <c r="AA7" s="39">
        <v>61.68</v>
      </c>
      <c r="AB7" s="39">
        <v>73.45</v>
      </c>
      <c r="AC7" s="39">
        <v>73.95</v>
      </c>
      <c r="AD7" s="39">
        <v>92.74</v>
      </c>
      <c r="AE7" s="39">
        <v>93.62</v>
      </c>
      <c r="AF7" s="39">
        <v>97.53</v>
      </c>
      <c r="AG7" s="39">
        <v>99.64</v>
      </c>
      <c r="AH7" s="39">
        <v>99.66</v>
      </c>
      <c r="AI7" s="39">
        <v>99.11</v>
      </c>
      <c r="AJ7" s="39">
        <v>1364.76</v>
      </c>
      <c r="AK7" s="39">
        <v>1408.56</v>
      </c>
      <c r="AL7" s="39">
        <v>1509.36</v>
      </c>
      <c r="AM7" s="39">
        <v>1696.18</v>
      </c>
      <c r="AN7" s="39">
        <v>1803.82</v>
      </c>
      <c r="AO7" s="39">
        <v>243.13</v>
      </c>
      <c r="AP7" s="39">
        <v>280.08</v>
      </c>
      <c r="AQ7" s="39">
        <v>223.09</v>
      </c>
      <c r="AR7" s="39">
        <v>214.61</v>
      </c>
      <c r="AS7" s="39">
        <v>225.39</v>
      </c>
      <c r="AT7" s="39">
        <v>206.58</v>
      </c>
      <c r="AU7" s="39">
        <v>110.51</v>
      </c>
      <c r="AV7" s="39">
        <v>125.17</v>
      </c>
      <c r="AW7" s="39">
        <v>26.73</v>
      </c>
      <c r="AX7" s="39">
        <v>27.54</v>
      </c>
      <c r="AY7" s="39">
        <v>28.33</v>
      </c>
      <c r="AZ7" s="39">
        <v>162.52000000000001</v>
      </c>
      <c r="BA7" s="39">
        <v>124.2</v>
      </c>
      <c r="BB7" s="39">
        <v>33.03</v>
      </c>
      <c r="BC7" s="39">
        <v>29.45</v>
      </c>
      <c r="BD7" s="39">
        <v>31.84</v>
      </c>
      <c r="BE7" s="39">
        <v>34.54</v>
      </c>
      <c r="BF7" s="39">
        <v>0</v>
      </c>
      <c r="BG7" s="39">
        <v>0</v>
      </c>
      <c r="BH7" s="39">
        <v>0</v>
      </c>
      <c r="BI7" s="39">
        <v>0</v>
      </c>
      <c r="BJ7" s="39">
        <v>0</v>
      </c>
      <c r="BK7" s="39">
        <v>1197.82</v>
      </c>
      <c r="BL7" s="39">
        <v>1126.77</v>
      </c>
      <c r="BM7" s="39">
        <v>1044.8</v>
      </c>
      <c r="BN7" s="39">
        <v>1081.8</v>
      </c>
      <c r="BO7" s="39">
        <v>974.93</v>
      </c>
      <c r="BP7" s="39">
        <v>914.53</v>
      </c>
      <c r="BQ7" s="39">
        <v>34.869999999999997</v>
      </c>
      <c r="BR7" s="39">
        <v>38.869999999999997</v>
      </c>
      <c r="BS7" s="39">
        <v>28.04</v>
      </c>
      <c r="BT7" s="39">
        <v>39.49</v>
      </c>
      <c r="BU7" s="39">
        <v>40.43</v>
      </c>
      <c r="BV7" s="39">
        <v>51.03</v>
      </c>
      <c r="BW7" s="39">
        <v>50.9</v>
      </c>
      <c r="BX7" s="39">
        <v>50.82</v>
      </c>
      <c r="BY7" s="39">
        <v>52.19</v>
      </c>
      <c r="BZ7" s="39">
        <v>55.32</v>
      </c>
      <c r="CA7" s="39">
        <v>55.73</v>
      </c>
      <c r="CB7" s="39">
        <v>497.41</v>
      </c>
      <c r="CC7" s="39">
        <v>480.17</v>
      </c>
      <c r="CD7" s="39">
        <v>671.97</v>
      </c>
      <c r="CE7" s="39">
        <v>478.56</v>
      </c>
      <c r="CF7" s="39">
        <v>468.36</v>
      </c>
      <c r="CG7" s="39">
        <v>289.60000000000002</v>
      </c>
      <c r="CH7" s="39">
        <v>293.27</v>
      </c>
      <c r="CI7" s="39">
        <v>300.52</v>
      </c>
      <c r="CJ7" s="39">
        <v>296.14</v>
      </c>
      <c r="CK7" s="39">
        <v>283.17</v>
      </c>
      <c r="CL7" s="39">
        <v>276.77999999999997</v>
      </c>
      <c r="CM7" s="39">
        <v>0</v>
      </c>
      <c r="CN7" s="39">
        <v>0</v>
      </c>
      <c r="CO7" s="39">
        <v>58.57</v>
      </c>
      <c r="CP7" s="39">
        <v>56.47</v>
      </c>
      <c r="CQ7" s="39">
        <v>56.35</v>
      </c>
      <c r="CR7" s="39">
        <v>54.74</v>
      </c>
      <c r="CS7" s="39">
        <v>53.78</v>
      </c>
      <c r="CT7" s="39">
        <v>53.24</v>
      </c>
      <c r="CU7" s="39">
        <v>52.31</v>
      </c>
      <c r="CV7" s="39">
        <v>60.65</v>
      </c>
      <c r="CW7" s="39">
        <v>59.15</v>
      </c>
      <c r="CX7" s="39">
        <v>89.38</v>
      </c>
      <c r="CY7" s="39">
        <v>88.26</v>
      </c>
      <c r="CZ7" s="39">
        <v>88.27</v>
      </c>
      <c r="DA7" s="39">
        <v>87.31</v>
      </c>
      <c r="DB7" s="39">
        <v>89.28</v>
      </c>
      <c r="DC7" s="39">
        <v>83.88</v>
      </c>
      <c r="DD7" s="39">
        <v>84.06</v>
      </c>
      <c r="DE7" s="39">
        <v>84.07</v>
      </c>
      <c r="DF7" s="39">
        <v>84.32</v>
      </c>
      <c r="DG7" s="39">
        <v>84.58</v>
      </c>
      <c r="DH7" s="39">
        <v>85.01</v>
      </c>
      <c r="DI7" s="39">
        <v>8.1300000000000008</v>
      </c>
      <c r="DJ7" s="39">
        <v>9.66</v>
      </c>
      <c r="DK7" s="39">
        <v>29.53</v>
      </c>
      <c r="DL7" s="39">
        <v>32.29</v>
      </c>
      <c r="DM7" s="39">
        <v>35.04</v>
      </c>
      <c r="DN7" s="39">
        <v>9</v>
      </c>
      <c r="DO7" s="39">
        <v>10.11</v>
      </c>
      <c r="DP7" s="39">
        <v>20.68</v>
      </c>
      <c r="DQ7" s="39">
        <v>22.41</v>
      </c>
      <c r="DR7" s="39">
        <v>22.9</v>
      </c>
      <c r="DS7" s="39">
        <v>22.37</v>
      </c>
      <c r="DT7" s="39">
        <v>0</v>
      </c>
      <c r="DU7" s="39">
        <v>0</v>
      </c>
      <c r="DV7" s="39">
        <v>0</v>
      </c>
      <c r="DW7" s="39">
        <v>0</v>
      </c>
      <c r="DX7" s="39">
        <v>0</v>
      </c>
      <c r="DY7" s="39">
        <v>0.09</v>
      </c>
      <c r="DZ7" s="39">
        <v>0.08</v>
      </c>
      <c r="EA7" s="39">
        <v>0.08</v>
      </c>
      <c r="EB7" s="39">
        <v>0</v>
      </c>
      <c r="EC7" s="39">
        <v>0</v>
      </c>
      <c r="ED7" s="39">
        <v>0</v>
      </c>
      <c r="EE7" s="39">
        <v>0</v>
      </c>
      <c r="EF7" s="39">
        <v>0</v>
      </c>
      <c r="EG7" s="39">
        <v>0</v>
      </c>
      <c r="EH7" s="39">
        <v>0</v>
      </c>
      <c r="EI7" s="39">
        <v>0</v>
      </c>
      <c r="EJ7" s="39">
        <v>0.04</v>
      </c>
      <c r="EK7" s="39">
        <v>0.03</v>
      </c>
      <c r="EL7" s="39">
        <v>0.02</v>
      </c>
      <c r="EM7" s="39">
        <v>0.01</v>
      </c>
      <c r="EN7" s="39">
        <v>2.0499999999999998</v>
      </c>
      <c r="EO7" s="39">
        <v>1.58</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古隅 正広</cp:lastModifiedBy>
  <cp:lastPrinted>2018-02-16T01:53:24Z</cp:lastPrinted>
  <dcterms:created xsi:type="dcterms:W3CDTF">2017-12-25T01:58:45Z</dcterms:created>
  <dcterms:modified xsi:type="dcterms:W3CDTF">2018-02-16T01:53:27Z</dcterms:modified>
  <cp:category/>
</cp:coreProperties>
</file>