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FSV002\backup\12_水道課\02.管理係フォルダ\02.下水道事業\26.地方公営企業法適用\01.県等通知報告\20180201 稲美町(水、下3）\"/>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<sst xmlns="http://schemas.openxmlformats.org/spreadsheetml/2006/main" count="240" uniqueCount="125">
  <si>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</si>
  <si>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</si>
  <si>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</si>
  <si>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</si>
  <si>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</si>
  <si>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</si>
  <si>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</si>
  <si>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</si>
  <si>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</si>
  <si>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</si>
  <si>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</si>
  <si>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</si>
  <si>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</si>
  <si>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</si>
  <si>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</si>
  <si>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</si>
  <si>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</si>
  <si>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</si>
  <si>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</si>
  <si>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</si>
  <si>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</si>
  <si>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</si>
  <si>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</si>
  <si>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</si>
  <si>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</si>
  <si>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</si>
  <si>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</si>
  <si>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</si>
  <si>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</si>
  <si>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</si>
  <si>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</si>
  <si>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</si>
  <si>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</si>
  <si>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</si>
  <si>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</si>
  <si>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</si>
  <si>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</si>
  <si>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</si>
  <si>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</si>
  <si>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</si>
  <si>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</si>
  <si>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</si>
  <si>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</si>
  <si>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</si>
  <si>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</si>
  <si>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</si>
  <si>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</si>
  <si>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</si>
  <si>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</si>
  <si>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</si>
  <si>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</si>
  <si>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</si>
  <si>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</si>
  <si>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</si>
  <si>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</si>
  <si>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</si>
  <si>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</si>
  <si>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</si>
  <si>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</si>
  <si>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</si>
  <si>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</si>
  <si>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</si>
  <si>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</si>
  <si>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</si>
  <si>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</si>
  <si>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</si>
  <si>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</si>
  <si>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</si>
  <si>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</si>
  <si>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</si>
  <si>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</si>
  <si>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</si>
  <si>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</si>
  <si>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</si>
  <si>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</si>
  <si>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</si>
  <si>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</si>
  <si>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</si>
  <si>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</si>
  <si>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</si>
  <si>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</si>
  <si>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</si>
  <si>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</si>
  <si>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</si>
  <si>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</si>
  <si>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</si>
  <si>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</si>
  <si>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</si>
  <si>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</si>
  <si>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</si>
  <si>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</si>
  <si>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</si>
  <si>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</si>
  <si>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</si>
  <si>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</si>
  <si>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</si>
  <si>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</si>
  <si>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</si>
  <si>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</si>
  <si>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</si>
  <si>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</si>
  <si>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</si>
  <si>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</si>
  <si>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</si>
  <si>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</si>
  <si>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</si>
  <si>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</si>
  <si>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</si>
  <si>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</si>
  <si>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稲美町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</si>
  <si>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</si>
  <si>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</si>
  <si>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</si>
  <si>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</si>
  <si>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</si>
  <si>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</si>
  <si>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</si>
  <si>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</si>
  <si>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</si>
  <si>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</si>
  <si>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</si>
  <si>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</si>
  <si>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既設管渠及び施設、機器類に関しては、必要に応じて、清掃作業並びに躯体補強等により維持管理をしながら継続して使用していく方針です。</t>
    <phoneticPr fontId="4"/>
  </si>
  <si>
    <t>施設の維持管理や汚水処理の費用、一般会計からの繰入金で賄っている施設建設のための企業債の償還金が年々増加していることに加えて、使用料による収入も大幅な増加が見込まれないため、引き続き経費節減と効率化に取組み、将来にわたって農業集落排水事業の円滑な運営を図り、衛生的で快適な生活を維持していくため、使用料の改定を検討するとともに、公営企業会計適用やストックマネジメント策定により、農業集落排水事業の健全経営を目指します。</t>
    <rPh sb="72" eb="74">
      <t>オオハバ</t>
    </rPh>
    <rPh sb="75" eb="76">
      <t>ゾウ</t>
    </rPh>
    <rPh sb="76" eb="77">
      <t>カ</t>
    </rPh>
    <rPh sb="78" eb="80">
      <t>ミコ</t>
    </rPh>
    <phoneticPr fontId="4"/>
  </si>
  <si>
    <t xml:space="preserve">①収益的収支比率及び⑤経費回収率については、使用料収入が増加したことにより、増加しました。しかし、今後施設の維持管理費用や、機器類等の更新に要した企業債の償還費用の増加が見込まれるため、収支状況が悪化するおそれがあります。そのためさらなる経費節減に努めつつ、使用料の安定収入を図る必要があると考えられます。
④企業債残高対事業規模比率については、企業債現在高に対する一般会計負担額を見直した結果、平成28年度数値が上昇しています。今後、公営企業会計適用（平成31年度予定）に伴い一般会計負担額の検討を行います。
⑧水洗化率が約94%と高水準である一方、施設利用率は、類似団体において低くなっていることから、施設の高効率化が検討課題となっています。
⑥汚水処理原価については、類似団体比較において低くなっていますが、今後大幅な有収水量の増加が見込まれないことから、汚水処理費が高くなることが予想されます。
</t>
    <rPh sb="51" eb="53">
      <t>シセツ</t>
    </rPh>
    <rPh sb="54" eb="56">
      <t>イジ</t>
    </rPh>
    <rPh sb="56" eb="58">
      <t>カンリ</t>
    </rPh>
    <rPh sb="58" eb="60">
      <t>ヒヨウ</t>
    </rPh>
    <rPh sb="62" eb="66">
      <t>キキルイトウ</t>
    </rPh>
    <rPh sb="67" eb="69">
      <t>コウシン</t>
    </rPh>
    <rPh sb="70" eb="71">
      <t>ヨウ</t>
    </rPh>
    <rPh sb="73" eb="75">
      <t>キギョウ</t>
    </rPh>
    <rPh sb="75" eb="76">
      <t>サイ</t>
    </rPh>
    <rPh sb="77" eb="79">
      <t>ショウカン</t>
    </rPh>
    <rPh sb="79" eb="81">
      <t>ヒヨウ</t>
    </rPh>
    <rPh sb="82" eb="83">
      <t>ゾウ</t>
    </rPh>
    <rPh sb="83" eb="84">
      <t>カ</t>
    </rPh>
    <rPh sb="85" eb="87">
      <t>ミコ</t>
    </rPh>
    <rPh sb="129" eb="132">
      <t>シヨウリョウ</t>
    </rPh>
    <rPh sb="133" eb="135">
      <t>アンテイ</t>
    </rPh>
    <rPh sb="135" eb="137">
      <t>シュウニュウ</t>
    </rPh>
    <rPh sb="138" eb="139">
      <t>ハカ</t>
    </rPh>
    <rPh sb="140" eb="142">
      <t>ヒツヨウ</t>
    </rPh>
    <rPh sb="146" eb="147">
      <t>カンガ</t>
    </rPh>
    <rPh sb="273" eb="275">
      <t>イッポウ</t>
    </rPh>
    <rPh sb="276" eb="278">
      <t>シセツ</t>
    </rPh>
    <rPh sb="278" eb="281">
      <t>リヨウリツ</t>
    </rPh>
    <rPh sb="283" eb="285">
      <t>ルイジ</t>
    </rPh>
    <rPh sb="285" eb="287">
      <t>ダンタイ</t>
    </rPh>
    <rPh sb="303" eb="305">
      <t>シセツ</t>
    </rPh>
    <rPh sb="306" eb="310">
      <t>コウコウリツカ</t>
    </rPh>
    <rPh sb="311" eb="313">
      <t>ケントウ</t>
    </rPh>
    <rPh sb="313" eb="315">
      <t>カダイ</t>
    </rPh>
    <rPh sb="347" eb="348">
      <t>ヒク</t>
    </rPh>
    <rPh sb="359" eb="361">
      <t>オオハバ</t>
    </rPh>
    <rPh sb="367" eb="368">
      <t>ゾウ</t>
    </rPh>
    <rPh sb="368" eb="369">
      <t>カ</t>
    </rPh>
    <rPh sb="370" eb="372">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</si>
</sst>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5505112"/>
        <c:axId val="26550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65505112"/>
        <c:axId val="265506288"/>
      </c:lineChart>
      <c:dateAx>
        <c:axId val="265505112"/>
        <c:scaling>
          <c:orientation val="minMax"/>
        </c:scaling>
        <c:delete val="1"/>
        <c:axPos val="b"/>
        <c:numFmt formatCode="ge" sourceLinked="1"/>
        <c:majorTickMark val="none"/>
        <c:minorTickMark val="none"/>
        <c:tickLblPos val="none"/>
        <c:crossAx val="265506288"/>
        <c:crosses val="autoZero"/>
        <c:auto val="1"/>
        <c:lblOffset val="100"/>
        <c:baseTimeUnit val="years"/>
      </c:dateAx>
      <c:valAx>
        <c:axId val="26550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50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55.68</c:v>
                </c:pt>
                <c:pt idx="1">
                  <c:v>51.58</c:v>
                </c:pt>
                <c:pt idx="2">
                  <c:v>51.16</c:v>
                </c:pt>
                <c:pt idx="3">
                  <c:v>51.84</c:v>
                </c:pt>
                <c:pt idx="4">
                  <c:v>51.89</c:v>
                </c:pt>
              </c:numCache>
            </c:numRef>
          </c:val>
        </c:ser>
        <c:dLbls>
          <c:showLegendKey val="0"/>
          <c:showVal val="0"/>
          <c:showCatName val="0"/>
          <c:showSerName val="0"/>
          <c:showPercent val="0"/>
          <c:showBubbleSize val="0"/>
        </c:dLbls>
        <c:gapWidth val="150"/>
        <c:axId val="266328496"/>
        <c:axId val="26632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66328496"/>
        <c:axId val="266328888"/>
      </c:lineChart>
      <c:dateAx>
        <c:axId val="266328496"/>
        <c:scaling>
          <c:orientation val="minMax"/>
        </c:scaling>
        <c:delete val="1"/>
        <c:axPos val="b"/>
        <c:numFmt formatCode="ge" sourceLinked="1"/>
        <c:majorTickMark val="none"/>
        <c:minorTickMark val="none"/>
        <c:tickLblPos val="none"/>
        <c:crossAx val="266328888"/>
        <c:crosses val="autoZero"/>
        <c:auto val="1"/>
        <c:lblOffset val="100"/>
        <c:baseTimeUnit val="years"/>
      </c:dateAx>
      <c:valAx>
        <c:axId val="26632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32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89.06</c:v>
                </c:pt>
                <c:pt idx="1">
                  <c:v>89.21</c:v>
                </c:pt>
                <c:pt idx="2">
                  <c:v>89.89</c:v>
                </c:pt>
                <c:pt idx="3">
                  <c:v>93.26</c:v>
                </c:pt>
                <c:pt idx="4">
                  <c:v>93.53</c:v>
                </c:pt>
              </c:numCache>
            </c:numRef>
          </c:val>
        </c:ser>
        <c:dLbls>
          <c:showLegendKey val="0"/>
          <c:showVal val="0"/>
          <c:showCatName val="0"/>
          <c:showSerName val="0"/>
          <c:showPercent val="0"/>
          <c:showBubbleSize val="0"/>
        </c:dLbls>
        <c:gapWidth val="150"/>
        <c:axId val="266330064"/>
        <c:axId val="26457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66330064"/>
        <c:axId val="264571616"/>
      </c:lineChart>
      <c:dateAx>
        <c:axId val="266330064"/>
        <c:scaling>
          <c:orientation val="minMax"/>
        </c:scaling>
        <c:delete val="1"/>
        <c:axPos val="b"/>
        <c:numFmt formatCode="ge" sourceLinked="1"/>
        <c:majorTickMark val="none"/>
        <c:minorTickMark val="none"/>
        <c:tickLblPos val="none"/>
        <c:crossAx val="264571616"/>
        <c:crosses val="autoZero"/>
        <c:auto val="1"/>
        <c:lblOffset val="100"/>
        <c:baseTimeUnit val="years"/>
      </c:dateAx>
      <c:valAx>
        <c:axId val="26457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33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47.58</c:v>
                </c:pt>
                <c:pt idx="1">
                  <c:v>47.39</c:v>
                </c:pt>
                <c:pt idx="2">
                  <c:v>46.13</c:v>
                </c:pt>
                <c:pt idx="3">
                  <c:v>45.81</c:v>
                </c:pt>
                <c:pt idx="4">
                  <c:v>49.54</c:v>
                </c:pt>
              </c:numCache>
            </c:numRef>
          </c:val>
        </c:ser>
        <c:dLbls>
          <c:showLegendKey val="0"/>
          <c:showVal val="0"/>
          <c:showCatName val="0"/>
          <c:showSerName val="0"/>
          <c:showPercent val="0"/>
          <c:showBubbleSize val="0"/>
        </c:dLbls>
        <c:gapWidth val="150"/>
        <c:axId val="66509328"/>
        <c:axId val="6651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6509328"/>
        <c:axId val="66511680"/>
      </c:lineChart>
      <c:dateAx>
        <c:axId val="66509328"/>
        <c:scaling>
          <c:orientation val="minMax"/>
        </c:scaling>
        <c:delete val="1"/>
        <c:axPos val="b"/>
        <c:numFmt formatCode="ge" sourceLinked="1"/>
        <c:majorTickMark val="none"/>
        <c:minorTickMark val="none"/>
        <c:tickLblPos val="none"/>
        <c:crossAx val="66511680"/>
        <c:crosses val="autoZero"/>
        <c:auto val="1"/>
        <c:lblOffset val="100"/>
        <c:baseTimeUnit val="years"/>
      </c:dateAx>
      <c:valAx>
        <c:axId val="6651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50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6511288"/>
        <c:axId val="6650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6511288"/>
        <c:axId val="66508936"/>
      </c:lineChart>
      <c:dateAx>
        <c:axId val="66511288"/>
        <c:scaling>
          <c:orientation val="minMax"/>
        </c:scaling>
        <c:delete val="1"/>
        <c:axPos val="b"/>
        <c:numFmt formatCode="ge" sourceLinked="1"/>
        <c:majorTickMark val="none"/>
        <c:minorTickMark val="none"/>
        <c:tickLblPos val="none"/>
        <c:crossAx val="66508936"/>
        <c:crosses val="autoZero"/>
        <c:auto val="1"/>
        <c:lblOffset val="100"/>
        <c:baseTimeUnit val="years"/>
      </c:dateAx>
      <c:valAx>
        <c:axId val="6650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511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3692800"/>
        <c:axId val="26369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3692800"/>
        <c:axId val="263693192"/>
      </c:lineChart>
      <c:dateAx>
        <c:axId val="263692800"/>
        <c:scaling>
          <c:orientation val="minMax"/>
        </c:scaling>
        <c:delete val="1"/>
        <c:axPos val="b"/>
        <c:numFmt formatCode="ge" sourceLinked="1"/>
        <c:majorTickMark val="none"/>
        <c:minorTickMark val="none"/>
        <c:tickLblPos val="none"/>
        <c:crossAx val="263693192"/>
        <c:crosses val="autoZero"/>
        <c:auto val="1"/>
        <c:lblOffset val="100"/>
        <c:baseTimeUnit val="years"/>
      </c:dateAx>
      <c:valAx>
        <c:axId val="26369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69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3694368"/>
        <c:axId val="26369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3694368"/>
        <c:axId val="263694760"/>
      </c:lineChart>
      <c:dateAx>
        <c:axId val="263694368"/>
        <c:scaling>
          <c:orientation val="minMax"/>
        </c:scaling>
        <c:delete val="1"/>
        <c:axPos val="b"/>
        <c:numFmt formatCode="ge" sourceLinked="1"/>
        <c:majorTickMark val="none"/>
        <c:minorTickMark val="none"/>
        <c:tickLblPos val="none"/>
        <c:crossAx val="263694760"/>
        <c:crosses val="autoZero"/>
        <c:auto val="1"/>
        <c:lblOffset val="100"/>
        <c:baseTimeUnit val="years"/>
      </c:dateAx>
      <c:valAx>
        <c:axId val="26369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69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3695936"/>
        <c:axId val="26422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3695936"/>
        <c:axId val="264226544"/>
      </c:lineChart>
      <c:dateAx>
        <c:axId val="263695936"/>
        <c:scaling>
          <c:orientation val="minMax"/>
        </c:scaling>
        <c:delete val="1"/>
        <c:axPos val="b"/>
        <c:numFmt formatCode="ge" sourceLinked="1"/>
        <c:majorTickMark val="none"/>
        <c:minorTickMark val="none"/>
        <c:tickLblPos val="none"/>
        <c:crossAx val="264226544"/>
        <c:crosses val="autoZero"/>
        <c:auto val="1"/>
        <c:lblOffset val="100"/>
        <c:baseTimeUnit val="years"/>
      </c:dateAx>
      <c:valAx>
        <c:axId val="26422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69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233.18</c:v>
                </c:pt>
                <c:pt idx="1">
                  <c:v>0</c:v>
                </c:pt>
                <c:pt idx="2">
                  <c:v>0</c:v>
                </c:pt>
                <c:pt idx="3">
                  <c:v>0</c:v>
                </c:pt>
                <c:pt idx="4" formatCode="#,##0.00;&quot;△&quot;#,##0.00;&quot;-&quot;">
                  <c:v>10157.17</c:v>
                </c:pt>
              </c:numCache>
            </c:numRef>
          </c:val>
        </c:ser>
        <c:dLbls>
          <c:showLegendKey val="0"/>
          <c:showVal val="0"/>
          <c:showCatName val="0"/>
          <c:showSerName val="0"/>
          <c:showPercent val="0"/>
          <c:showBubbleSize val="0"/>
        </c:dLbls>
        <c:gapWidth val="150"/>
        <c:axId val="264227720"/>
        <c:axId val="26422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64227720"/>
        <c:axId val="264228112"/>
      </c:lineChart>
      <c:dateAx>
        <c:axId val="264227720"/>
        <c:scaling>
          <c:orientation val="minMax"/>
        </c:scaling>
        <c:delete val="1"/>
        <c:axPos val="b"/>
        <c:numFmt formatCode="ge" sourceLinked="1"/>
        <c:majorTickMark val="none"/>
        <c:minorTickMark val="none"/>
        <c:tickLblPos val="none"/>
        <c:crossAx val="264228112"/>
        <c:crosses val="autoZero"/>
        <c:auto val="1"/>
        <c:lblOffset val="100"/>
        <c:baseTimeUnit val="years"/>
      </c:dateAx>
      <c:valAx>
        <c:axId val="26422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2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61.31</c:v>
                </c:pt>
                <c:pt idx="1">
                  <c:v>61.81</c:v>
                </c:pt>
                <c:pt idx="2">
                  <c:v>57.04</c:v>
                </c:pt>
                <c:pt idx="3">
                  <c:v>54</c:v>
                </c:pt>
                <c:pt idx="4">
                  <c:v>66.48</c:v>
                </c:pt>
              </c:numCache>
            </c:numRef>
          </c:val>
        </c:ser>
        <c:dLbls>
          <c:showLegendKey val="0"/>
          <c:showVal val="0"/>
          <c:showCatName val="0"/>
          <c:showSerName val="0"/>
          <c:showPercent val="0"/>
          <c:showBubbleSize val="0"/>
        </c:dLbls>
        <c:gapWidth val="150"/>
        <c:axId val="264229288"/>
        <c:axId val="26422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64229288"/>
        <c:axId val="264229680"/>
      </c:lineChart>
      <c:dateAx>
        <c:axId val="264229288"/>
        <c:scaling>
          <c:orientation val="minMax"/>
        </c:scaling>
        <c:delete val="1"/>
        <c:axPos val="b"/>
        <c:numFmt formatCode="ge" sourceLinked="1"/>
        <c:majorTickMark val="none"/>
        <c:minorTickMark val="none"/>
        <c:tickLblPos val="none"/>
        <c:crossAx val="264229680"/>
        <c:crosses val="autoZero"/>
        <c:auto val="1"/>
        <c:lblOffset val="100"/>
        <c:baseTimeUnit val="years"/>
      </c:dateAx>
      <c:valAx>
        <c:axId val="26422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2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151.30000000000001</c:v>
                </c:pt>
                <c:pt idx="2">
                  <c:v>165.96</c:v>
                </c:pt>
                <c:pt idx="3">
                  <c:v>185.67</c:v>
                </c:pt>
                <c:pt idx="4">
                  <c:v>165.11</c:v>
                </c:pt>
              </c:numCache>
            </c:numRef>
          </c:val>
        </c:ser>
        <c:dLbls>
          <c:showLegendKey val="0"/>
          <c:showVal val="0"/>
          <c:showCatName val="0"/>
          <c:showSerName val="0"/>
          <c:showPercent val="0"/>
          <c:showBubbleSize val="0"/>
        </c:dLbls>
        <c:gapWidth val="150"/>
        <c:axId val="266326928"/>
        <c:axId val="26632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66326928"/>
        <c:axId val="266327320"/>
      </c:lineChart>
      <c:dateAx>
        <c:axId val="266326928"/>
        <c:scaling>
          <c:orientation val="minMax"/>
        </c:scaling>
        <c:delete val="1"/>
        <c:axPos val="b"/>
        <c:numFmt formatCode="ge" sourceLinked="1"/>
        <c:majorTickMark val="none"/>
        <c:minorTickMark val="none"/>
        <c:tickLblPos val="none"/>
        <c:crossAx val="266327320"/>
        <c:crosses val="autoZero"/>
        <c:auto val="1"/>
        <c:lblOffset val="100"/>
        <c:baseTimeUnit val="years"/>
      </c:dateAx>
      <c:valAx>
        <c:axId val="26632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32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W13"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兵庫県　稲美町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121</v>
      </c>
      <c r="AE8" s="49"/>
      <c r="AF8" s="49"/>
      <c r="AG8" s="49"/>
      <c r="AH8" s="49"/>
      <c r="AI8" s="49"/>
      <c r="AJ8" s="49"/>
      <c r="AK8" s="4"/>
      <c r="AL8" s="50">
        <f>データ!S6</f>
        <v>31470</v>
      </c>
      <c r="AM8" s="50"/>
      <c r="AN8" s="50"/>
      <c r="AO8" s="50"/>
      <c r="AP8" s="50"/>
      <c r="AQ8" s="50"/>
      <c r="AR8" s="50"/>
      <c r="AS8" s="50"/>
      <c r="AT8" s="45">
        <f>データ!T6</f>
        <v>34.92</v>
      </c>
      <c r="AU8" s="45"/>
      <c r="AV8" s="45"/>
      <c r="AW8" s="45"/>
      <c r="AX8" s="45"/>
      <c r="AY8" s="45"/>
      <c r="AZ8" s="45"/>
      <c r="BA8" s="45"/>
      <c r="BB8" s="45">
        <f>データ!U6</f>
        <v>901.2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15.05</v>
      </c>
      <c r="Q10" s="45"/>
      <c r="R10" s="45"/>
      <c r="S10" s="45"/>
      <c r="T10" s="45"/>
      <c r="U10" s="45"/>
      <c r="V10" s="45"/>
      <c r="W10" s="45">
        <f>データ!Q6</f>
        <v>80.66</v>
      </c>
      <c r="X10" s="45"/>
      <c r="Y10" s="45"/>
      <c r="Z10" s="45"/>
      <c r="AA10" s="45"/>
      <c r="AB10" s="45"/>
      <c r="AC10" s="45"/>
      <c r="AD10" s="50">
        <f>データ!R6</f>
        <v>1970</v>
      </c>
      <c r="AE10" s="50"/>
      <c r="AF10" s="50"/>
      <c r="AG10" s="50"/>
      <c r="AH10" s="50"/>
      <c r="AI10" s="50"/>
      <c r="AJ10" s="50"/>
      <c r="AK10" s="2"/>
      <c r="AL10" s="50">
        <f>データ!V6</f>
        <v>4727</v>
      </c>
      <c r="AM10" s="50"/>
      <c r="AN10" s="50"/>
      <c r="AO10" s="50"/>
      <c r="AP10" s="50"/>
      <c r="AQ10" s="50"/>
      <c r="AR10" s="50"/>
      <c r="AS10" s="50"/>
      <c r="AT10" s="45">
        <f>データ!W6</f>
        <v>1.17</v>
      </c>
      <c r="AU10" s="45"/>
      <c r="AV10" s="45"/>
      <c r="AW10" s="45"/>
      <c r="AX10" s="45"/>
      <c r="AY10" s="45"/>
      <c r="AZ10" s="45"/>
      <c r="BA10" s="45"/>
      <c r="BB10" s="45">
        <f>データ!X6</f>
        <v>4040.17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283819</v>
      </c>
      <c r="D6" s="33">
        <f t="shared" si="3"/>
        <v>47</v>
      </c>
      <c r="E6" s="33">
        <f t="shared" si="3"/>
        <v>17</v>
      </c>
      <c r="F6" s="33">
        <f t="shared" si="3"/>
        <v>5</v>
      </c>
      <c r="G6" s="33">
        <f t="shared" si="3"/>
        <v>0</v>
      </c>
      <c r="H6" s="33" t="str">
        <f t="shared" si="3"/>
        <v>兵庫県　稲美町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15.05</v>
      </c>
      <c r="Q6" s="34">
        <f t="shared" si="3"/>
        <v>80.66</v>
      </c>
      <c r="R6" s="34">
        <f t="shared" si="3"/>
        <v>1970</v>
      </c>
      <c r="S6" s="34">
        <f t="shared" si="3"/>
        <v>31470</v>
      </c>
      <c r="T6" s="34">
        <f t="shared" si="3"/>
        <v>34.92</v>
      </c>
      <c r="U6" s="34">
        <f t="shared" si="3"/>
        <v>901.2</v>
      </c>
      <c r="V6" s="34">
        <f t="shared" si="3"/>
        <v>4727</v>
      </c>
      <c r="W6" s="34">
        <f t="shared" si="3"/>
        <v>1.17</v>
      </c>
      <c r="X6" s="34">
        <f t="shared" si="3"/>
        <v>4040.17</v>
      </c>
      <c r="Y6" s="35">
        <f>IF(Y7="",NA(),Y7)</f>
        <v>47.58</v>
      </c>
      <c r="Z6" s="35">
        <f t="shared" ref="Z6:AH6" si="4">IF(Z7="",NA(),Z7)</f>
        <v>47.39</v>
      </c>
      <c r="AA6" s="35">
        <f t="shared" si="4"/>
        <v>46.13</v>
      </c>
      <c r="AB6" s="35">
        <f t="shared" si="4"/>
        <v>45.81</v>
      </c>
      <c r="AC6" s="35">
        <f t="shared" si="4"/>
        <v>49.54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233.18</v>
      </c>
      <c r="BG6" s="34">
        <f t="shared" ref="BG6:BO6" si="7">IF(BG7="",NA(),BG7)</f>
        <v>0</v>
      </c>
      <c r="BH6" s="34">
        <f t="shared" si="7"/>
        <v>0</v>
      </c>
      <c r="BI6" s="34">
        <f t="shared" si="7"/>
        <v>0</v>
      </c>
      <c r="BJ6" s="35">
        <f t="shared" si="7"/>
        <v>10157.17</v>
      </c>
      <c r="BK6" s="35">
        <f t="shared" si="7"/>
        <v>1197.82</v>
      </c>
      <c r="BL6" s="35">
        <f t="shared" si="7"/>
        <v>1126.77</v>
      </c>
      <c r="BM6" s="35">
        <f t="shared" si="7"/>
        <v>1044.8</v>
      </c>
      <c r="BN6" s="35">
        <f t="shared" si="7"/>
        <v>1081.8</v>
      </c>
      <c r="BO6" s="35">
        <f t="shared" si="7"/>
        <v>974.93</v>
      </c>
      <c r="BP6" s="34" t="str">
        <f>IF(BP7="","",IF(BP7="-","【-】","【"&amp;SUBSTITUTE(TEXT(BP7,"#,##0.00"),"-","△")&amp;"】"))</f>
        <v>【914.53】</v>
      </c>
      <c r="BQ6" s="35">
        <f>IF(BQ7="",NA(),BQ7)</f>
        <v>61.31</v>
      </c>
      <c r="BR6" s="35">
        <f t="shared" ref="BR6:BZ6" si="8">IF(BR7="",NA(),BR7)</f>
        <v>61.81</v>
      </c>
      <c r="BS6" s="35">
        <f t="shared" si="8"/>
        <v>57.04</v>
      </c>
      <c r="BT6" s="35">
        <f t="shared" si="8"/>
        <v>54</v>
      </c>
      <c r="BU6" s="35">
        <f t="shared" si="8"/>
        <v>66.48</v>
      </c>
      <c r="BV6" s="35">
        <f t="shared" si="8"/>
        <v>51.03</v>
      </c>
      <c r="BW6" s="35">
        <f t="shared" si="8"/>
        <v>50.9</v>
      </c>
      <c r="BX6" s="35">
        <f t="shared" si="8"/>
        <v>50.82</v>
      </c>
      <c r="BY6" s="35">
        <f t="shared" si="8"/>
        <v>52.19</v>
      </c>
      <c r="BZ6" s="35">
        <f t="shared" si="8"/>
        <v>55.32</v>
      </c>
      <c r="CA6" s="34" t="str">
        <f>IF(CA7="","",IF(CA7="-","【-】","【"&amp;SUBSTITUTE(TEXT(CA7,"#,##0.00"),"-","△")&amp;"】"))</f>
        <v>【55.73】</v>
      </c>
      <c r="CB6" s="35">
        <f>IF(CB7="",NA(),CB7)</f>
        <v>150</v>
      </c>
      <c r="CC6" s="35">
        <f t="shared" ref="CC6:CK6" si="9">IF(CC7="",NA(),CC7)</f>
        <v>151.30000000000001</v>
      </c>
      <c r="CD6" s="35">
        <f t="shared" si="9"/>
        <v>165.96</v>
      </c>
      <c r="CE6" s="35">
        <f t="shared" si="9"/>
        <v>185.67</v>
      </c>
      <c r="CF6" s="35">
        <f t="shared" si="9"/>
        <v>165.11</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55.68</v>
      </c>
      <c r="CN6" s="35">
        <f t="shared" ref="CN6:CV6" si="10">IF(CN7="",NA(),CN7)</f>
        <v>51.58</v>
      </c>
      <c r="CO6" s="35">
        <f t="shared" si="10"/>
        <v>51.16</v>
      </c>
      <c r="CP6" s="35">
        <f t="shared" si="10"/>
        <v>51.84</v>
      </c>
      <c r="CQ6" s="35">
        <f t="shared" si="10"/>
        <v>51.89</v>
      </c>
      <c r="CR6" s="35">
        <f t="shared" si="10"/>
        <v>54.74</v>
      </c>
      <c r="CS6" s="35">
        <f t="shared" si="10"/>
        <v>53.78</v>
      </c>
      <c r="CT6" s="35">
        <f t="shared" si="10"/>
        <v>53.24</v>
      </c>
      <c r="CU6" s="35">
        <f t="shared" si="10"/>
        <v>52.31</v>
      </c>
      <c r="CV6" s="35">
        <f t="shared" si="10"/>
        <v>60.65</v>
      </c>
      <c r="CW6" s="34" t="str">
        <f>IF(CW7="","",IF(CW7="-","【-】","【"&amp;SUBSTITUTE(TEXT(CW7,"#,##0.00"),"-","△")&amp;"】"))</f>
        <v>【59.15】</v>
      </c>
      <c r="CX6" s="35">
        <f>IF(CX7="",NA(),CX7)</f>
        <v>89.06</v>
      </c>
      <c r="CY6" s="35">
        <f t="shared" ref="CY6:DG6" si="11">IF(CY7="",NA(),CY7)</f>
        <v>89.21</v>
      </c>
      <c r="CZ6" s="35">
        <f t="shared" si="11"/>
        <v>89.89</v>
      </c>
      <c r="DA6" s="35">
        <f t="shared" si="11"/>
        <v>93.26</v>
      </c>
      <c r="DB6" s="35">
        <f t="shared" si="11"/>
        <v>93.53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283819</v>
      </c>
      <c r="D7" s="37">
        <v>47</v>
      </c>
      <c r="E7" s="37">
        <v>17</v>
      </c>
      <c r="F7" s="37">
        <v>5</v>
      </c>
      <c r="G7" s="37">
        <v>0</v>
      </c>
      <c r="H7" s="37" t="s">
        <v>109</v>
      </c>
      <c r="I7" s="37" t="s">
        <v>110</v>
      </c>
      <c r="J7" s="37" t="s">
        <v>111</v>
      </c>
      <c r="K7" s="37" t="s">
        <v>112</v>
      </c>
      <c r="L7" s="37" t="s">
        <v>113</v>
      </c>
      <c r="M7" s="37"/>
      <c r="N7" s="38" t="s">
        <v>114</v>
      </c>
      <c r="O7" s="38" t="s">
        <v>115</v>
      </c>
      <c r="P7" s="38">
        <v>15.05</v>
      </c>
      <c r="Q7" s="38">
        <v>80.66</v>
      </c>
      <c r="R7" s="38">
        <v>1970</v>
      </c>
      <c r="S7" s="38">
        <v>31470</v>
      </c>
      <c r="T7" s="38">
        <v>34.92</v>
      </c>
      <c r="U7" s="38">
        <v>901.2</v>
      </c>
      <c r="V7" s="38">
        <v>4727</v>
      </c>
      <c r="W7" s="38">
        <v>1.17</v>
      </c>
      <c r="X7" s="38">
        <v>4040.17</v>
      </c>
      <c r="Y7" s="38">
        <v>47.58</v>
      </c>
      <c r="Z7" s="38">
        <v>47.39</v>
      </c>
      <c r="AA7" s="38">
        <v>46.13</v>
      </c>
      <c r="AB7" s="38">
        <v>45.81</v>
      </c>
      <c r="AC7" s="38">
        <v>49.54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233.18</v>
      </c>
      <c r="BG7" s="38">
        <v>0</v>
      </c>
      <c r="BH7" s="38">
        <v>0</v>
      </c>
      <c r="BI7" s="38">
        <v>0</v>
      </c>
      <c r="BJ7" s="38">
        <v>10157.17</v>
      </c>
      <c r="BK7" s="38">
        <v>1197.82</v>
      </c>
      <c r="BL7" s="38">
        <v>1126.77</v>
      </c>
      <c r="BM7" s="38">
        <v>1044.8</v>
      </c>
      <c r="BN7" s="38">
        <v>1081.8</v>
      </c>
      <c r="BO7" s="38">
        <v>974.93</v>
      </c>
      <c r="BP7" s="38">
        <v>914.53</v>
      </c>
      <c r="BQ7" s="38">
        <v>61.31</v>
      </c>
      <c r="BR7" s="38">
        <v>61.81</v>
      </c>
      <c r="BS7" s="38">
        <v>57.04</v>
      </c>
      <c r="BT7" s="38">
        <v>54</v>
      </c>
      <c r="BU7" s="38">
        <v>66.48</v>
      </c>
      <c r="BV7" s="38">
        <v>51.03</v>
      </c>
      <c r="BW7" s="38">
        <v>50.9</v>
      </c>
      <c r="BX7" s="38">
        <v>50.82</v>
      </c>
      <c r="BY7" s="38">
        <v>52.19</v>
      </c>
      <c r="BZ7" s="38">
        <v>55.32</v>
      </c>
      <c r="CA7" s="38">
        <v>55.73</v>
      </c>
      <c r="CB7" s="38">
        <v>150</v>
      </c>
      <c r="CC7" s="38">
        <v>151.30000000000001</v>
      </c>
      <c r="CD7" s="38">
        <v>165.96</v>
      </c>
      <c r="CE7" s="38">
        <v>185.67</v>
      </c>
      <c r="CF7" s="38">
        <v>165.11</v>
      </c>
      <c r="CG7" s="38">
        <v>289.60000000000002</v>
      </c>
      <c r="CH7" s="38">
        <v>293.27</v>
      </c>
      <c r="CI7" s="38">
        <v>300.52</v>
      </c>
      <c r="CJ7" s="38">
        <v>296.14</v>
      </c>
      <c r="CK7" s="38">
        <v>283.17</v>
      </c>
      <c r="CL7" s="38">
        <v>276.77999999999997</v>
      </c>
      <c r="CM7" s="38">
        <v>55.68</v>
      </c>
      <c r="CN7" s="38">
        <v>51.58</v>
      </c>
      <c r="CO7" s="38">
        <v>51.16</v>
      </c>
      <c r="CP7" s="38">
        <v>51.84</v>
      </c>
      <c r="CQ7" s="38">
        <v>51.89</v>
      </c>
      <c r="CR7" s="38">
        <v>54.74</v>
      </c>
      <c r="CS7" s="38">
        <v>53.78</v>
      </c>
      <c r="CT7" s="38">
        <v>53.24</v>
      </c>
      <c r="CU7" s="38">
        <v>52.31</v>
      </c>
      <c r="CV7" s="38">
        <v>60.65</v>
      </c>
      <c r="CW7" s="38">
        <v>59.15</v>
      </c>
      <c r="CX7" s="38">
        <v>89.06</v>
      </c>
      <c r="CY7" s="38">
        <v>89.21</v>
      </c>
      <c r="CZ7" s="38">
        <v>89.89</v>
      </c>
      <c r="DA7" s="38">
        <v>93.26</v>
      </c>
      <c r="DB7" s="38">
        <v>93.53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FLJ124</cp:lastModifiedBy>
  <cp:lastPrinted>2018-02-16T06:40:44Z</cp:lastPrinted>
  <dcterms:created xsi:type="dcterms:W3CDTF">2017-12-25T02:30:57Z</dcterms:created>
  <dcterms:modified xsi:type="dcterms:W3CDTF">2018-02-16T06:44:34Z</dcterms:modified>
  <cp:category/>
</cp:coreProperties>
</file>