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768iwasa_j\Desktop\H29.1.26【2月9日(金)〆切】公営企業に係る「経営比較分析表」の分析等について（照会）\決裁\"/>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P10" i="4"/>
  <c r="AT8" i="4"/>
  <c r="W8" i="4"/>
  <c r="P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<sst xmlns="http://schemas.openxmlformats.org/spreadsheetml/2006/main" count="235" uniqueCount="123">
  <si>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</si>
  <si>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</si>
  <si>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</si>
  <si>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</si>
  <si>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</si>
  <si>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</si>
  <si>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</si>
  <si>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</si>
  <si>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</si>
  <si>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</si>
  <si>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</si>
  <si>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</si>
  <si>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</si>
  <si>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</si>
  <si>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</si>
  <si>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</si>
  <si>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</si>
  <si>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</si>
  <si>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</si>
  <si>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</si>
  <si>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</si>
  <si>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</si>
  <si>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</si>
  <si>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</si>
  <si>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</si>
  <si>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</si>
  <si>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</si>
  <si>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</si>
  <si>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</si>
  <si>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</si>
  <si>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</si>
  <si>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</si>
  <si>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</si>
  <si>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</si>
  <si>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</si>
  <si>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</si>
  <si>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</si>
  <si>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</si>
  <si>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</si>
  <si>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</si>
  <si>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</si>
  <si>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</si>
  <si>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</si>
  <si>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</si>
  <si>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</si>
  <si>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</si>
  <si>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</si>
  <si>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</si>
  <si>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</si>
  <si>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</si>
  <si>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</si>
  <si>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</si>
  <si>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</si>
  <si>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</si>
  <si>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</si>
  <si>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</si>
  <si>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</si>
  <si>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</si>
  <si>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</si>
  <si>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</si>
  <si>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</si>
  <si>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</si>
  <si>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</si>
  <si>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</si>
  <si>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</si>
  <si>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</si>
  <si>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</si>
  <si>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</si>
  <si>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</si>
  <si>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</si>
  <si>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</si>
  <si>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</si>
  <si>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</si>
  <si>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</si>
  <si>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</si>
  <si>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</si>
  <si>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</si>
  <si>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</si>
  <si>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</si>
  <si>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</si>
  <si>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</si>
  <si>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</si>
  <si>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</si>
  <si>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</si>
  <si>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</si>
  <si>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</si>
  <si>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</si>
  <si>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</si>
  <si>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</si>
  <si>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</si>
  <si>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</si>
  <si>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</si>
  <si>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</si>
  <si>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</si>
  <si>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</si>
  <si>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</si>
  <si>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</si>
  <si>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</si>
  <si>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</si>
  <si>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</si>
  <si>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</si>
  <si>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</si>
  <si>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</si>
  <si>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</si>
  <si>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</si>
  <si>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</si>
  <si>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</si>
  <si>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</si>
  <si>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加東市</t>
  </si>
  <si>
    <t>法適用</t>
  </si>
  <si>
    <t>下水道事業</t>
  </si>
  <si>
    <t>公共下水道</t>
  </si>
  <si>
    <t>Cd2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</si>
  <si>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</si>
  <si>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</si>
  <si>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</si>
  <si>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</si>
  <si>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</si>
  <si>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</si>
  <si>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</si>
  <si>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xml:space="preserve">①資産全体に対する耐用年数を経過した資産の割合は上昇しているため、ストックマネジメント手法を用いて、計画的に施設の長寿命化を図る必要がある。
②③下水道事業に着手して30年余りしか経過していないため、法定耐用年数を超えた管渠はないが、今後の老朽化に対応するため、長寿命化対策等の事業計画が必要になる。
</t>
    <rPh sb="1" eb="3">
      <t>シサン</t>
    </rPh>
    <rPh sb="3" eb="5">
      <t>ゼンタイ</t>
    </rPh>
    <rPh sb="6" eb="7">
      <t>タイ</t>
    </rPh>
    <rPh sb="9" eb="11">
      <t>タイヨウ</t>
    </rPh>
    <rPh sb="11" eb="13">
      <t>ネンスウ</t>
    </rPh>
    <rPh sb="14" eb="16">
      <t>ケイカ</t>
    </rPh>
    <rPh sb="18" eb="20">
      <t>シサン</t>
    </rPh>
    <rPh sb="21" eb="23">
      <t>ワリアイ</t>
    </rPh>
    <rPh sb="24" eb="26">
      <t>ジョウショウ</t>
    </rPh>
    <rPh sb="43" eb="45">
      <t>シュホウ</t>
    </rPh>
    <rPh sb="46" eb="47">
      <t>モチ</t>
    </rPh>
    <rPh sb="50" eb="53">
      <t>ケイカクテキ</t>
    </rPh>
    <rPh sb="54" eb="56">
      <t>シセツ</t>
    </rPh>
    <rPh sb="57" eb="58">
      <t>チョウ</t>
    </rPh>
    <rPh sb="58" eb="61">
      <t>ジュミョウカ</t>
    </rPh>
    <rPh sb="62" eb="63">
      <t>ハカ</t>
    </rPh>
    <rPh sb="64" eb="66">
      <t>ヒツヨウ</t>
    </rPh>
    <rPh sb="73" eb="76">
      <t>ゲスイドウ</t>
    </rPh>
    <rPh sb="76" eb="78">
      <t>ジギョウ</t>
    </rPh>
    <rPh sb="79" eb="81">
      <t>チャクシュ</t>
    </rPh>
    <rPh sb="85" eb="86">
      <t>ネン</t>
    </rPh>
    <rPh sb="86" eb="87">
      <t>アマ</t>
    </rPh>
    <rPh sb="90" eb="92">
      <t>ケイカ</t>
    </rPh>
    <rPh sb="100" eb="102">
      <t>ホウテイ</t>
    </rPh>
    <rPh sb="102" eb="104">
      <t>タイヨウ</t>
    </rPh>
    <rPh sb="104" eb="106">
      <t>ネンスウ</t>
    </rPh>
    <rPh sb="107" eb="108">
      <t>コ</t>
    </rPh>
    <rPh sb="110" eb="111">
      <t>カン</t>
    </rPh>
    <rPh sb="117" eb="119">
      <t>コンゴ</t>
    </rPh>
    <rPh sb="120" eb="123">
      <t>ロウキュウカ</t>
    </rPh>
    <rPh sb="124" eb="126">
      <t>タイオウ</t>
    </rPh>
    <rPh sb="131" eb="132">
      <t>チョウ</t>
    </rPh>
    <rPh sb="132" eb="135">
      <t>ジュミョウカ</t>
    </rPh>
    <rPh sb="135" eb="137">
      <t>タイサク</t>
    </rPh>
    <rPh sb="137" eb="138">
      <t>トウ</t>
    </rPh>
    <rPh sb="139" eb="141">
      <t>ジギョウ</t>
    </rPh>
    <rPh sb="141" eb="143">
      <t>ケイカク</t>
    </rPh>
    <rPh sb="144" eb="146">
      <t>ヒツヨウ</t>
    </rPh>
    <phoneticPr fontId="4"/>
  </si>
  <si>
    <t>下水道基盤整備が短期間で行われたことにより、その財源である企業債の償還が多大となっており、収益で賄いきれない支出を一般会計からの繰入金で補填している。今後は、将来の人口減少予測や節水意識の向上等による水需要の低下が懸念され、使用料収入の減少が見込まれる。一般会計からの繰入金や使用料体系の見直しを検討するとともに、経費の節減や処理施設の統廃合など事業の効率化を図り、今後の更新投資に備えて財源を確保することが急務である。
今後は、平成28年度策定の加東市下水道事業経営戦略に基づき、下水道を取り巻く条件を考慮した上で、経営の効率化及び健全化を図る。</t>
    <rPh sb="0" eb="3">
      <t>ゲスイドウ</t>
    </rPh>
    <rPh sb="3" eb="5">
      <t>キバン</t>
    </rPh>
    <rPh sb="5" eb="7">
      <t>セイビ</t>
    </rPh>
    <rPh sb="8" eb="11">
      <t>タンキカン</t>
    </rPh>
    <rPh sb="12" eb="13">
      <t>オコナ</t>
    </rPh>
    <rPh sb="24" eb="26">
      <t>ザイゲン</t>
    </rPh>
    <rPh sb="29" eb="31">
      <t>キギョウ</t>
    </rPh>
    <rPh sb="31" eb="32">
      <t>サイ</t>
    </rPh>
    <rPh sb="33" eb="35">
      <t>ショウカン</t>
    </rPh>
    <rPh sb="36" eb="38">
      <t>タダイ</t>
    </rPh>
    <rPh sb="45" eb="47">
      <t>シュウエキ</t>
    </rPh>
    <rPh sb="48" eb="49">
      <t>マカナ</t>
    </rPh>
    <rPh sb="54" eb="56">
      <t>シシュツ</t>
    </rPh>
    <rPh sb="57" eb="59">
      <t>イッパン</t>
    </rPh>
    <rPh sb="59" eb="61">
      <t>カイケイ</t>
    </rPh>
    <rPh sb="64" eb="66">
      <t>クリイレ</t>
    </rPh>
    <rPh sb="66" eb="67">
      <t>キン</t>
    </rPh>
    <rPh sb="68" eb="70">
      <t>ホテン</t>
    </rPh>
    <rPh sb="75" eb="77">
      <t>コンゴ</t>
    </rPh>
    <rPh sb="79" eb="81">
      <t>ショウライ</t>
    </rPh>
    <rPh sb="82" eb="84">
      <t>ジンコウ</t>
    </rPh>
    <rPh sb="84" eb="86">
      <t>ゲンショウ</t>
    </rPh>
    <rPh sb="86" eb="88">
      <t>ヨソク</t>
    </rPh>
    <rPh sb="89" eb="91">
      <t>セッスイ</t>
    </rPh>
    <rPh sb="91" eb="93">
      <t>イシキ</t>
    </rPh>
    <rPh sb="94" eb="96">
      <t>コウジョウ</t>
    </rPh>
    <rPh sb="96" eb="97">
      <t>トウ</t>
    </rPh>
    <rPh sb="100" eb="101">
      <t>ミズ</t>
    </rPh>
    <rPh sb="101" eb="103">
      <t>ジュヨウ</t>
    </rPh>
    <rPh sb="104" eb="106">
      <t>テイカ</t>
    </rPh>
    <rPh sb="107" eb="109">
      <t>ケネン</t>
    </rPh>
    <rPh sb="112" eb="115">
      <t>シヨウリョウ</t>
    </rPh>
    <rPh sb="115" eb="117">
      <t>シュウニュウ</t>
    </rPh>
    <rPh sb="118" eb="120">
      <t>ゲンショウ</t>
    </rPh>
    <rPh sb="121" eb="123">
      <t>ミコ</t>
    </rPh>
    <rPh sb="127" eb="129">
      <t>イッパン</t>
    </rPh>
    <rPh sb="129" eb="131">
      <t>カイケイ</t>
    </rPh>
    <rPh sb="134" eb="136">
      <t>クリイレ</t>
    </rPh>
    <rPh sb="136" eb="137">
      <t>キン</t>
    </rPh>
    <rPh sb="138" eb="141">
      <t>シヨウリョウ</t>
    </rPh>
    <rPh sb="141" eb="143">
      <t>タイケイ</t>
    </rPh>
    <rPh sb="144" eb="146">
      <t>ミナオ</t>
    </rPh>
    <rPh sb="148" eb="150">
      <t>ケントウ</t>
    </rPh>
    <rPh sb="157" eb="159">
      <t>ケイヒ</t>
    </rPh>
    <rPh sb="160" eb="162">
      <t>セツゲン</t>
    </rPh>
    <rPh sb="163" eb="165">
      <t>ショリ</t>
    </rPh>
    <rPh sb="165" eb="167">
      <t>シセツ</t>
    </rPh>
    <rPh sb="168" eb="171">
      <t>トウハイゴウ</t>
    </rPh>
    <rPh sb="173" eb="175">
      <t>ジギョウ</t>
    </rPh>
    <rPh sb="176" eb="179">
      <t>コウリツカ</t>
    </rPh>
    <rPh sb="180" eb="181">
      <t>ハカ</t>
    </rPh>
    <rPh sb="183" eb="185">
      <t>コンゴ</t>
    </rPh>
    <rPh sb="186" eb="188">
      <t>コウシン</t>
    </rPh>
    <rPh sb="188" eb="190">
      <t>トウシ</t>
    </rPh>
    <rPh sb="191" eb="192">
      <t>ソナ</t>
    </rPh>
    <rPh sb="194" eb="196">
      <t>ザイゲン</t>
    </rPh>
    <rPh sb="197" eb="199">
      <t>カクホ</t>
    </rPh>
    <rPh sb="204" eb="206">
      <t>キュウム</t>
    </rPh>
    <rPh sb="211" eb="213">
      <t>コンゴ</t>
    </rPh>
    <rPh sb="215" eb="217">
      <t>ヘイセイ</t>
    </rPh>
    <rPh sb="219" eb="221">
      <t>ネンド</t>
    </rPh>
    <rPh sb="221" eb="223">
      <t>サクテイ</t>
    </rPh>
    <rPh sb="224" eb="227">
      <t>カトウシ</t>
    </rPh>
    <rPh sb="227" eb="230">
      <t>ゲスイドウ</t>
    </rPh>
    <rPh sb="230" eb="232">
      <t>ジギョウ</t>
    </rPh>
    <rPh sb="232" eb="234">
      <t>ケイエイ</t>
    </rPh>
    <rPh sb="234" eb="236">
      <t>センリャク</t>
    </rPh>
    <rPh sb="237" eb="238">
      <t>モト</t>
    </rPh>
    <rPh sb="241" eb="244">
      <t>ゲスイドウ</t>
    </rPh>
    <rPh sb="245" eb="246">
      <t>ト</t>
    </rPh>
    <rPh sb="247" eb="248">
      <t>マ</t>
    </rPh>
    <rPh sb="249" eb="251">
      <t>ジョウケン</t>
    </rPh>
    <rPh sb="252" eb="254">
      <t>コウリョ</t>
    </rPh>
    <rPh sb="256" eb="257">
      <t>ウエ</t>
    </rPh>
    <rPh sb="259" eb="261">
      <t>ケイエイ</t>
    </rPh>
    <rPh sb="262" eb="265">
      <t>コウリツカ</t>
    </rPh>
    <rPh sb="265" eb="266">
      <t>オヨ</t>
    </rPh>
    <rPh sb="267" eb="270">
      <t>ケンゼンカ</t>
    </rPh>
    <rPh sb="271" eb="272">
      <t>ハカ</t>
    </rPh>
    <phoneticPr fontId="4"/>
  </si>
  <si>
    <t>①経常収支比率は100％を超えているが、今後も水洗化率の向上及び維持管理費の節減により事業の効率化を図る必要がある。
②維持管理費の削減や使用料体系の見直しの検討により黒字化を図ることで、累積欠損金を解消する必要がある。
③流動比率は100％を大きく下回っており、一般会計からの繰入金により経営補助を受けている。使用料体系の見直しも検討した上で、更新投資に備えた財源確保が必要である。
④企業債残高は減少傾向にあるが、今後の更新投資を見据えた財源確保が必要である。計画的かつ適正な投資を目指し、併せて使用料体系の見直しを検討する必要がある。
⑤経費回収率は100％を超えており、更なる経費の節減と更新投資等に係る財源確保に努めて、経営の健全化を図る必要がある。
⑥汚水処理原価は類似団体と比較すると低いが、今後も計画的な投資や維持管理費の節減により、一層の効率化を図る必要がある。
⑦施設利用率は全国平均と比較すると低く、今後の事業の統廃合に併せて適切な施設規模を目指す。
⑧水洗化率は上昇しており、未接続調査による現状把握に努めて、引き続き水洗化の啓発を行う。</t>
    <rPh sb="1" eb="3">
      <t>ケイジョウ</t>
    </rPh>
    <rPh sb="3" eb="5">
      <t>シュウシ</t>
    </rPh>
    <rPh sb="5" eb="7">
      <t>ヒリツ</t>
    </rPh>
    <rPh sb="13" eb="14">
      <t>コ</t>
    </rPh>
    <rPh sb="20" eb="22">
      <t>コンゴ</t>
    </rPh>
    <rPh sb="23" eb="26">
      <t>スイセンカ</t>
    </rPh>
    <rPh sb="26" eb="27">
      <t>リツ</t>
    </rPh>
    <rPh sb="28" eb="30">
      <t>コウジョウ</t>
    </rPh>
    <rPh sb="30" eb="31">
      <t>オヨ</t>
    </rPh>
    <rPh sb="32" eb="34">
      <t>イジ</t>
    </rPh>
    <rPh sb="34" eb="37">
      <t>カンリヒ</t>
    </rPh>
    <rPh sb="38" eb="40">
      <t>セツゲン</t>
    </rPh>
    <rPh sb="43" eb="45">
      <t>ジギョウ</t>
    </rPh>
    <rPh sb="46" eb="49">
      <t>コウリツカ</t>
    </rPh>
    <rPh sb="50" eb="51">
      <t>ハカ</t>
    </rPh>
    <rPh sb="52" eb="54">
      <t>ヒツヨウ</t>
    </rPh>
    <rPh sb="60" eb="62">
      <t>イジ</t>
    </rPh>
    <rPh sb="62" eb="65">
      <t>カンリヒ</t>
    </rPh>
    <rPh sb="66" eb="68">
      <t>サクゲン</t>
    </rPh>
    <rPh sb="69" eb="72">
      <t>シヨウリョウ</t>
    </rPh>
    <rPh sb="72" eb="74">
      <t>タイケイ</t>
    </rPh>
    <rPh sb="75" eb="77">
      <t>ミナオ</t>
    </rPh>
    <rPh sb="79" eb="81">
      <t>ケントウ</t>
    </rPh>
    <rPh sb="84" eb="87">
      <t>クロジカ</t>
    </rPh>
    <rPh sb="88" eb="89">
      <t>ハカ</t>
    </rPh>
    <rPh sb="94" eb="96">
      <t>ルイセキ</t>
    </rPh>
    <rPh sb="125" eb="127">
      <t>シタマワ</t>
    </rPh>
    <rPh sb="170" eb="171">
      <t>ウエ</t>
    </rPh>
    <rPh sb="237" eb="239">
      <t>テキセイ</t>
    </rPh>
    <rPh sb="247" eb="248">
      <t>アワ</t>
    </rPh>
    <rPh sb="250" eb="253">
      <t>シヨウリョウ</t>
    </rPh>
    <rPh sb="253" eb="255">
      <t>タイケイ</t>
    </rPh>
    <rPh sb="256" eb="258">
      <t>ミナオ</t>
    </rPh>
    <rPh sb="260" eb="262">
      <t>ケントウ</t>
    </rPh>
    <rPh sb="289" eb="290">
      <t>サラ</t>
    </rPh>
    <rPh sb="304" eb="305">
      <t>カカ</t>
    </rPh>
    <rPh sb="311" eb="312">
      <t>ツト</t>
    </rPh>
    <rPh sb="322" eb="323">
      <t>ハカ</t>
    </rPh>
    <rPh sb="324" eb="326">
      <t>ヒツヨウ</t>
    </rPh>
    <rPh sb="339" eb="341">
      <t>ルイジ</t>
    </rPh>
    <rPh sb="341" eb="343">
      <t>ダンタイ</t>
    </rPh>
    <rPh sb="344" eb="346">
      <t>ヒカク</t>
    </rPh>
    <rPh sb="349" eb="350">
      <t>ヒク</t>
    </rPh>
    <rPh sb="392" eb="394">
      <t>シセツ</t>
    </rPh>
    <rPh sb="394" eb="397">
      <t>リヨウリツ</t>
    </rPh>
    <rPh sb="398" eb="400">
      <t>ゼンコク</t>
    </rPh>
    <rPh sb="400" eb="402">
      <t>ヘイキン</t>
    </rPh>
    <rPh sb="403" eb="405">
      <t>ヒカク</t>
    </rPh>
    <rPh sb="408" eb="409">
      <t>ヒク</t>
    </rPh>
    <rPh sb="411" eb="413">
      <t>コンゴ</t>
    </rPh>
    <rPh sb="414" eb="416">
      <t>ジギョウ</t>
    </rPh>
    <rPh sb="417" eb="420">
      <t>トウハイゴウ</t>
    </rPh>
    <rPh sb="421" eb="422">
      <t>アワ</t>
    </rPh>
    <rPh sb="424" eb="426">
      <t>テキセツ</t>
    </rPh>
    <rPh sb="427" eb="429">
      <t>シセツ</t>
    </rPh>
    <rPh sb="429" eb="431">
      <t>キボ</t>
    </rPh>
    <rPh sb="432" eb="434">
      <t>メザ</t>
    </rPh>
    <rPh sb="438" eb="441">
      <t>スイセンカ</t>
    </rPh>
    <rPh sb="441" eb="442">
      <t>リツ</t>
    </rPh>
    <rPh sb="443" eb="445">
      <t>ジョウショウ</t>
    </rPh>
    <rPh sb="450" eb="453">
      <t>ミセツゾク</t>
    </rPh>
    <rPh sb="453" eb="455">
      <t>チョウサ</t>
    </rPh>
    <rPh sb="458" eb="460">
      <t>ゲンジョウ</t>
    </rPh>
    <rPh sb="460" eb="462">
      <t>ハアク</t>
    </rPh>
    <rPh sb="463" eb="464">
      <t>ツト</t>
    </rPh>
    <rPh sb="467" eb="468">
      <t>ヒ</t>
    </rPh>
    <rPh sb="469" eb="470">
      <t>ツヅ</t>
    </rPh>
    <rPh sb="471" eb="474">
      <t>スイセンカ</t>
    </rPh>
    <rPh sb="475" eb="477">
      <t>ケイハツ</t>
    </rPh>
    <rPh sb="478" eb="47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</si>
</sst>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0.04</c:v>
                </c:pt>
                <c:pt idx="4" formatCode="#,##0.00;&quot;△&quot;#,##0.00;&quot;-&quot;">
                  <c:v>0.04</c:v>
                </c:pt>
              </c:numCache>
            </c:numRef>
          </c:val>
        </c:ser>
        <c:dLbls>
          <c:showLegendKey val="0"/>
          <c:showVal val="0"/>
          <c:showCatName val="0"/>
          <c:showSerName val="0"/>
          <c:showPercent val="0"/>
          <c:showBubbleSize val="0"/>
        </c:dLbls>
        <c:gapWidth val="150"/>
        <c:axId val="255604456"/>
        <c:axId val="255604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ser>
        <c:dLbls>
          <c:showLegendKey val="0"/>
          <c:showVal val="0"/>
          <c:showCatName val="0"/>
          <c:showSerName val="0"/>
          <c:showPercent val="0"/>
          <c:showBubbleSize val="0"/>
        </c:dLbls>
        <c:marker val="1"/>
        <c:smooth val="0"/>
        <c:axId val="255604456"/>
        <c:axId val="255604840"/>
      </c:lineChart>
      <c:dateAx>
        <c:axId val="255604456"/>
        <c:scaling>
          <c:orientation val="minMax"/>
        </c:scaling>
        <c:delete val="1"/>
        <c:axPos val="b"/>
        <c:numFmt formatCode="ge" sourceLinked="1"/>
        <c:majorTickMark val="none"/>
        <c:minorTickMark val="none"/>
        <c:tickLblPos val="none"/>
        <c:crossAx val="255604840"/>
        <c:crosses val="autoZero"/>
        <c:auto val="1"/>
        <c:lblOffset val="100"/>
        <c:baseTimeUnit val="years"/>
      </c:dateAx>
      <c:valAx>
        <c:axId val="255604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604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225.96</c:v>
                </c:pt>
                <c:pt idx="1">
                  <c:v>46.16</c:v>
                </c:pt>
                <c:pt idx="2">
                  <c:v>270.08999999999997</c:v>
                </c:pt>
                <c:pt idx="3">
                  <c:v>49.54</c:v>
                </c:pt>
                <c:pt idx="4">
                  <c:v>49.5</c:v>
                </c:pt>
              </c:numCache>
            </c:numRef>
          </c:val>
        </c:ser>
        <c:dLbls>
          <c:showLegendKey val="0"/>
          <c:showVal val="0"/>
          <c:showCatName val="0"/>
          <c:showSerName val="0"/>
          <c:showPercent val="0"/>
          <c:showBubbleSize val="0"/>
        </c:dLbls>
        <c:gapWidth val="150"/>
        <c:axId val="256631336"/>
        <c:axId val="25663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ser>
        <c:dLbls>
          <c:showLegendKey val="0"/>
          <c:showVal val="0"/>
          <c:showCatName val="0"/>
          <c:showSerName val="0"/>
          <c:showPercent val="0"/>
          <c:showBubbleSize val="0"/>
        </c:dLbls>
        <c:marker val="1"/>
        <c:smooth val="0"/>
        <c:axId val="256631336"/>
        <c:axId val="256631728"/>
      </c:lineChart>
      <c:dateAx>
        <c:axId val="256631336"/>
        <c:scaling>
          <c:orientation val="minMax"/>
        </c:scaling>
        <c:delete val="1"/>
        <c:axPos val="b"/>
        <c:numFmt formatCode="ge" sourceLinked="1"/>
        <c:majorTickMark val="none"/>
        <c:minorTickMark val="none"/>
        <c:tickLblPos val="none"/>
        <c:crossAx val="256631728"/>
        <c:crosses val="autoZero"/>
        <c:auto val="1"/>
        <c:lblOffset val="100"/>
        <c:baseTimeUnit val="years"/>
      </c:dateAx>
      <c:valAx>
        <c:axId val="25663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631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91.97</c:v>
                </c:pt>
                <c:pt idx="1">
                  <c:v>92.94</c:v>
                </c:pt>
                <c:pt idx="2">
                  <c:v>93.38</c:v>
                </c:pt>
                <c:pt idx="3">
                  <c:v>93.91</c:v>
                </c:pt>
                <c:pt idx="4">
                  <c:v>95.17</c:v>
                </c:pt>
              </c:numCache>
            </c:numRef>
          </c:val>
        </c:ser>
        <c:dLbls>
          <c:showLegendKey val="0"/>
          <c:showVal val="0"/>
          <c:showCatName val="0"/>
          <c:showSerName val="0"/>
          <c:showPercent val="0"/>
          <c:showBubbleSize val="0"/>
        </c:dLbls>
        <c:gapWidth val="150"/>
        <c:axId val="256632904"/>
        <c:axId val="25663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ser>
        <c:dLbls>
          <c:showLegendKey val="0"/>
          <c:showVal val="0"/>
          <c:showCatName val="0"/>
          <c:showSerName val="0"/>
          <c:showPercent val="0"/>
          <c:showBubbleSize val="0"/>
        </c:dLbls>
        <c:marker val="1"/>
        <c:smooth val="0"/>
        <c:axId val="256632904"/>
        <c:axId val="256633296"/>
      </c:lineChart>
      <c:dateAx>
        <c:axId val="256632904"/>
        <c:scaling>
          <c:orientation val="minMax"/>
        </c:scaling>
        <c:delete val="1"/>
        <c:axPos val="b"/>
        <c:numFmt formatCode="ge" sourceLinked="1"/>
        <c:majorTickMark val="none"/>
        <c:minorTickMark val="none"/>
        <c:tickLblPos val="none"/>
        <c:crossAx val="256633296"/>
        <c:crosses val="autoZero"/>
        <c:auto val="1"/>
        <c:lblOffset val="100"/>
        <c:baseTimeUnit val="years"/>
      </c:dateAx>
      <c:valAx>
        <c:axId val="25663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63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88.36</c:v>
                </c:pt>
                <c:pt idx="1">
                  <c:v>94.43</c:v>
                </c:pt>
                <c:pt idx="2">
                  <c:v>100.1</c:v>
                </c:pt>
                <c:pt idx="3">
                  <c:v>105.34</c:v>
                </c:pt>
                <c:pt idx="4">
                  <c:v>103.88</c:v>
                </c:pt>
              </c:numCache>
            </c:numRef>
          </c:val>
        </c:ser>
        <c:dLbls>
          <c:showLegendKey val="0"/>
          <c:showVal val="0"/>
          <c:showCatName val="0"/>
          <c:showSerName val="0"/>
          <c:showPercent val="0"/>
          <c:showBubbleSize val="0"/>
        </c:dLbls>
        <c:gapWidth val="150"/>
        <c:axId val="255777736"/>
        <c:axId val="25577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102.09</c:v>
                </c:pt>
                <c:pt idx="1">
                  <c:v>104.18</c:v>
                </c:pt>
                <c:pt idx="2">
                  <c:v>108.69</c:v>
                </c:pt>
                <c:pt idx="3">
                  <c:v>110.8</c:v>
                </c:pt>
                <c:pt idx="4">
                  <c:v>110.07</c:v>
                </c:pt>
              </c:numCache>
            </c:numRef>
          </c:val>
          <c:smooth val="0"/>
        </c:ser>
        <c:dLbls>
          <c:showLegendKey val="0"/>
          <c:showVal val="0"/>
          <c:showCatName val="0"/>
          <c:showSerName val="0"/>
          <c:showPercent val="0"/>
          <c:showBubbleSize val="0"/>
        </c:dLbls>
        <c:marker val="1"/>
        <c:smooth val="0"/>
        <c:axId val="255777736"/>
        <c:axId val="255778120"/>
      </c:lineChart>
      <c:dateAx>
        <c:axId val="255777736"/>
        <c:scaling>
          <c:orientation val="minMax"/>
        </c:scaling>
        <c:delete val="1"/>
        <c:axPos val="b"/>
        <c:numFmt formatCode="ge" sourceLinked="1"/>
        <c:majorTickMark val="none"/>
        <c:minorTickMark val="none"/>
        <c:tickLblPos val="none"/>
        <c:crossAx val="255778120"/>
        <c:crosses val="autoZero"/>
        <c:auto val="1"/>
        <c:lblOffset val="100"/>
        <c:baseTimeUnit val="years"/>
      </c:dateAx>
      <c:valAx>
        <c:axId val="25577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777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8.11</c:v>
                </c:pt>
                <c:pt idx="1">
                  <c:v>9.66</c:v>
                </c:pt>
                <c:pt idx="2">
                  <c:v>18.600000000000001</c:v>
                </c:pt>
                <c:pt idx="3">
                  <c:v>21.73</c:v>
                </c:pt>
                <c:pt idx="4">
                  <c:v>24.27</c:v>
                </c:pt>
              </c:numCache>
            </c:numRef>
          </c:val>
        </c:ser>
        <c:dLbls>
          <c:showLegendKey val="0"/>
          <c:showVal val="0"/>
          <c:showCatName val="0"/>
          <c:showSerName val="0"/>
          <c:showPercent val="0"/>
          <c:showBubbleSize val="0"/>
        </c:dLbls>
        <c:gapWidth val="150"/>
        <c:axId val="255580952"/>
        <c:axId val="25654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12.61</c:v>
                </c:pt>
                <c:pt idx="1">
                  <c:v>14.44</c:v>
                </c:pt>
                <c:pt idx="2">
                  <c:v>21.09</c:v>
                </c:pt>
                <c:pt idx="3">
                  <c:v>22.6</c:v>
                </c:pt>
                <c:pt idx="4">
                  <c:v>26.91</c:v>
                </c:pt>
              </c:numCache>
            </c:numRef>
          </c:val>
          <c:smooth val="0"/>
        </c:ser>
        <c:dLbls>
          <c:showLegendKey val="0"/>
          <c:showVal val="0"/>
          <c:showCatName val="0"/>
          <c:showSerName val="0"/>
          <c:showPercent val="0"/>
          <c:showBubbleSize val="0"/>
        </c:dLbls>
        <c:marker val="1"/>
        <c:smooth val="0"/>
        <c:axId val="255580952"/>
        <c:axId val="256540992"/>
      </c:lineChart>
      <c:dateAx>
        <c:axId val="255580952"/>
        <c:scaling>
          <c:orientation val="minMax"/>
        </c:scaling>
        <c:delete val="1"/>
        <c:axPos val="b"/>
        <c:numFmt formatCode="ge" sourceLinked="1"/>
        <c:majorTickMark val="none"/>
        <c:minorTickMark val="none"/>
        <c:tickLblPos val="none"/>
        <c:crossAx val="256540992"/>
        <c:crosses val="autoZero"/>
        <c:auto val="1"/>
        <c:lblOffset val="100"/>
        <c:baseTimeUnit val="years"/>
      </c:dateAx>
      <c:valAx>
        <c:axId val="25654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580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6605544"/>
        <c:axId val="256607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56605544"/>
        <c:axId val="256607976"/>
      </c:lineChart>
      <c:dateAx>
        <c:axId val="256605544"/>
        <c:scaling>
          <c:orientation val="minMax"/>
        </c:scaling>
        <c:delete val="1"/>
        <c:axPos val="b"/>
        <c:numFmt formatCode="ge" sourceLinked="1"/>
        <c:majorTickMark val="none"/>
        <c:minorTickMark val="none"/>
        <c:tickLblPos val="none"/>
        <c:crossAx val="256607976"/>
        <c:crosses val="autoZero"/>
        <c:auto val="1"/>
        <c:lblOffset val="100"/>
        <c:baseTimeUnit val="years"/>
      </c:dateAx>
      <c:valAx>
        <c:axId val="256607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60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71.25</c:v>
                </c:pt>
                <c:pt idx="1">
                  <c:v>114.55</c:v>
                </c:pt>
                <c:pt idx="2">
                  <c:v>49.1</c:v>
                </c:pt>
                <c:pt idx="3">
                  <c:v>49.23</c:v>
                </c:pt>
                <c:pt idx="4">
                  <c:v>42.15</c:v>
                </c:pt>
              </c:numCache>
            </c:numRef>
          </c:val>
        </c:ser>
        <c:dLbls>
          <c:showLegendKey val="0"/>
          <c:showVal val="0"/>
          <c:showCatName val="0"/>
          <c:showSerName val="0"/>
          <c:showPercent val="0"/>
          <c:showBubbleSize val="0"/>
        </c:dLbls>
        <c:gapWidth val="150"/>
        <c:axId val="256262152"/>
        <c:axId val="25626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100.29</c:v>
                </c:pt>
                <c:pt idx="1">
                  <c:v>95.59</c:v>
                </c:pt>
                <c:pt idx="2">
                  <c:v>29.24</c:v>
                </c:pt>
                <c:pt idx="3">
                  <c:v>31.45</c:v>
                </c:pt>
                <c:pt idx="4">
                  <c:v>31.4</c:v>
                </c:pt>
              </c:numCache>
            </c:numRef>
          </c:val>
          <c:smooth val="0"/>
        </c:ser>
        <c:dLbls>
          <c:showLegendKey val="0"/>
          <c:showVal val="0"/>
          <c:showCatName val="0"/>
          <c:showSerName val="0"/>
          <c:showPercent val="0"/>
          <c:showBubbleSize val="0"/>
        </c:dLbls>
        <c:marker val="1"/>
        <c:smooth val="0"/>
        <c:axId val="256262152"/>
        <c:axId val="256262544"/>
      </c:lineChart>
      <c:dateAx>
        <c:axId val="256262152"/>
        <c:scaling>
          <c:orientation val="minMax"/>
        </c:scaling>
        <c:delete val="1"/>
        <c:axPos val="b"/>
        <c:numFmt formatCode="ge" sourceLinked="1"/>
        <c:majorTickMark val="none"/>
        <c:minorTickMark val="none"/>
        <c:tickLblPos val="none"/>
        <c:crossAx val="256262544"/>
        <c:crosses val="autoZero"/>
        <c:auto val="1"/>
        <c:lblOffset val="100"/>
        <c:baseTimeUnit val="years"/>
      </c:dateAx>
      <c:valAx>
        <c:axId val="25626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26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159.91999999999999</c:v>
                </c:pt>
                <c:pt idx="1">
                  <c:v>225.08</c:v>
                </c:pt>
                <c:pt idx="2">
                  <c:v>39.630000000000003</c:v>
                </c:pt>
                <c:pt idx="3">
                  <c:v>39.369999999999997</c:v>
                </c:pt>
                <c:pt idx="4">
                  <c:v>35.6</c:v>
                </c:pt>
              </c:numCache>
            </c:numRef>
          </c:val>
        </c:ser>
        <c:dLbls>
          <c:showLegendKey val="0"/>
          <c:showVal val="0"/>
          <c:showCatName val="0"/>
          <c:showSerName val="0"/>
          <c:showPercent val="0"/>
          <c:showBubbleSize val="0"/>
        </c:dLbls>
        <c:gapWidth val="150"/>
        <c:axId val="256276104"/>
        <c:axId val="25627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372.33</c:v>
                </c:pt>
                <c:pt idx="1">
                  <c:v>318.06</c:v>
                </c:pt>
                <c:pt idx="2">
                  <c:v>68.510000000000005</c:v>
                </c:pt>
                <c:pt idx="3">
                  <c:v>70.16</c:v>
                </c:pt>
                <c:pt idx="4">
                  <c:v>79.709999999999994</c:v>
                </c:pt>
              </c:numCache>
            </c:numRef>
          </c:val>
          <c:smooth val="0"/>
        </c:ser>
        <c:dLbls>
          <c:showLegendKey val="0"/>
          <c:showVal val="0"/>
          <c:showCatName val="0"/>
          <c:showSerName val="0"/>
          <c:showPercent val="0"/>
          <c:showBubbleSize val="0"/>
        </c:dLbls>
        <c:marker val="1"/>
        <c:smooth val="0"/>
        <c:axId val="256276104"/>
        <c:axId val="256276496"/>
      </c:lineChart>
      <c:dateAx>
        <c:axId val="256276104"/>
        <c:scaling>
          <c:orientation val="minMax"/>
        </c:scaling>
        <c:delete val="1"/>
        <c:axPos val="b"/>
        <c:numFmt formatCode="ge" sourceLinked="1"/>
        <c:majorTickMark val="none"/>
        <c:minorTickMark val="none"/>
        <c:tickLblPos val="none"/>
        <c:crossAx val="256276496"/>
        <c:crosses val="autoZero"/>
        <c:auto val="1"/>
        <c:lblOffset val="100"/>
        <c:baseTimeUnit val="years"/>
      </c:dateAx>
      <c:valAx>
        <c:axId val="25627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27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1098.76</c:v>
                </c:pt>
                <c:pt idx="1">
                  <c:v>1006.93</c:v>
                </c:pt>
                <c:pt idx="2">
                  <c:v>866.01</c:v>
                </c:pt>
                <c:pt idx="3">
                  <c:v>748.87</c:v>
                </c:pt>
                <c:pt idx="4">
                  <c:v>707.53</c:v>
                </c:pt>
              </c:numCache>
            </c:numRef>
          </c:val>
        </c:ser>
        <c:dLbls>
          <c:showLegendKey val="0"/>
          <c:showVal val="0"/>
          <c:showCatName val="0"/>
          <c:showSerName val="0"/>
          <c:showPercent val="0"/>
          <c:showBubbleSize val="0"/>
        </c:dLbls>
        <c:gapWidth val="150"/>
        <c:axId val="256428728"/>
        <c:axId val="25642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ser>
        <c:dLbls>
          <c:showLegendKey val="0"/>
          <c:showVal val="0"/>
          <c:showCatName val="0"/>
          <c:showSerName val="0"/>
          <c:showPercent val="0"/>
          <c:showBubbleSize val="0"/>
        </c:dLbls>
        <c:marker val="1"/>
        <c:smooth val="0"/>
        <c:axId val="256428728"/>
        <c:axId val="256429120"/>
      </c:lineChart>
      <c:dateAx>
        <c:axId val="256428728"/>
        <c:scaling>
          <c:orientation val="minMax"/>
        </c:scaling>
        <c:delete val="1"/>
        <c:axPos val="b"/>
        <c:numFmt formatCode="ge" sourceLinked="1"/>
        <c:majorTickMark val="none"/>
        <c:minorTickMark val="none"/>
        <c:tickLblPos val="none"/>
        <c:crossAx val="256429120"/>
        <c:crosses val="autoZero"/>
        <c:auto val="1"/>
        <c:lblOffset val="100"/>
        <c:baseTimeUnit val="years"/>
      </c:dateAx>
      <c:valAx>
        <c:axId val="25642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42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85.8</c:v>
                </c:pt>
                <c:pt idx="1">
                  <c:v>91.23</c:v>
                </c:pt>
                <c:pt idx="2">
                  <c:v>91.18</c:v>
                </c:pt>
                <c:pt idx="3">
                  <c:v>106.42</c:v>
                </c:pt>
                <c:pt idx="4">
                  <c:v>106.85</c:v>
                </c:pt>
              </c:numCache>
            </c:numRef>
          </c:val>
        </c:ser>
        <c:dLbls>
          <c:showLegendKey val="0"/>
          <c:showVal val="0"/>
          <c:showCatName val="0"/>
          <c:showSerName val="0"/>
          <c:showPercent val="0"/>
          <c:showBubbleSize val="0"/>
        </c:dLbls>
        <c:gapWidth val="150"/>
        <c:axId val="256430296"/>
        <c:axId val="25643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ser>
        <c:dLbls>
          <c:showLegendKey val="0"/>
          <c:showVal val="0"/>
          <c:showCatName val="0"/>
          <c:showSerName val="0"/>
          <c:showPercent val="0"/>
          <c:showBubbleSize val="0"/>
        </c:dLbls>
        <c:marker val="1"/>
        <c:smooth val="0"/>
        <c:axId val="256430296"/>
        <c:axId val="256430688"/>
      </c:lineChart>
      <c:dateAx>
        <c:axId val="256430296"/>
        <c:scaling>
          <c:orientation val="minMax"/>
        </c:scaling>
        <c:delete val="1"/>
        <c:axPos val="b"/>
        <c:numFmt formatCode="ge" sourceLinked="1"/>
        <c:majorTickMark val="none"/>
        <c:minorTickMark val="none"/>
        <c:tickLblPos val="none"/>
        <c:crossAx val="256430688"/>
        <c:crosses val="autoZero"/>
        <c:auto val="1"/>
        <c:lblOffset val="100"/>
        <c:baseTimeUnit val="years"/>
      </c:dateAx>
      <c:valAx>
        <c:axId val="25643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43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235.5</c:v>
                </c:pt>
                <c:pt idx="1">
                  <c:v>226.09</c:v>
                </c:pt>
                <c:pt idx="2">
                  <c:v>228.11</c:v>
                </c:pt>
                <c:pt idx="3">
                  <c:v>194.09</c:v>
                </c:pt>
                <c:pt idx="4">
                  <c:v>192.35</c:v>
                </c:pt>
              </c:numCache>
            </c:numRef>
          </c:val>
        </c:ser>
        <c:dLbls>
          <c:showLegendKey val="0"/>
          <c:showVal val="0"/>
          <c:showCatName val="0"/>
          <c:showSerName val="0"/>
          <c:showPercent val="0"/>
          <c:showBubbleSize val="0"/>
        </c:dLbls>
        <c:gapWidth val="150"/>
        <c:axId val="256431864"/>
        <c:axId val="25643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ser>
        <c:dLbls>
          <c:showLegendKey val="0"/>
          <c:showVal val="0"/>
          <c:showCatName val="0"/>
          <c:showSerName val="0"/>
          <c:showPercent val="0"/>
          <c:showBubbleSize val="0"/>
        </c:dLbls>
        <c:marker val="1"/>
        <c:smooth val="0"/>
        <c:axId val="256431864"/>
        <c:axId val="256432256"/>
      </c:lineChart>
      <c:dateAx>
        <c:axId val="256431864"/>
        <c:scaling>
          <c:orientation val="minMax"/>
        </c:scaling>
        <c:delete val="1"/>
        <c:axPos val="b"/>
        <c:numFmt formatCode="ge" sourceLinked="1"/>
        <c:majorTickMark val="none"/>
        <c:minorTickMark val="none"/>
        <c:tickLblPos val="none"/>
        <c:crossAx val="256432256"/>
        <c:crosses val="autoZero"/>
        <c:auto val="1"/>
        <c:lblOffset val="100"/>
        <c:baseTimeUnit val="years"/>
      </c:dateAx>
      <c:valAx>
        <c:axId val="25643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43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16" zoomScale="90" zoomScaleNormal="9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加東市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
        <v>119</v>
      </c>
      <c r="AE8" s="50"/>
      <c r="AF8" s="50"/>
      <c r="AG8" s="50"/>
      <c r="AH8" s="50"/>
      <c r="AI8" s="50"/>
      <c r="AJ8" s="50"/>
      <c r="AK8" s="4"/>
      <c r="AL8" s="51">
        <f>データ!S6</f>
        <v>40329</v>
      </c>
      <c r="AM8" s="51"/>
      <c r="AN8" s="51"/>
      <c r="AO8" s="51"/>
      <c r="AP8" s="51"/>
      <c r="AQ8" s="51"/>
      <c r="AR8" s="51"/>
      <c r="AS8" s="51"/>
      <c r="AT8" s="46">
        <f>データ!T6</f>
        <v>157.55000000000001</v>
      </c>
      <c r="AU8" s="46"/>
      <c r="AV8" s="46"/>
      <c r="AW8" s="46"/>
      <c r="AX8" s="46"/>
      <c r="AY8" s="46"/>
      <c r="AZ8" s="46"/>
      <c r="BA8" s="46"/>
      <c r="BB8" s="46">
        <f>データ!U6</f>
        <v>255.98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56.48</v>
      </c>
      <c r="J10" s="46"/>
      <c r="K10" s="46"/>
      <c r="L10" s="46"/>
      <c r="M10" s="46"/>
      <c r="N10" s="46"/>
      <c r="O10" s="46"/>
      <c r="P10" s="46">
        <f>データ!P6</f>
        <v>60.48</v>
      </c>
      <c r="Q10" s="46"/>
      <c r="R10" s="46"/>
      <c r="S10" s="46"/>
      <c r="T10" s="46"/>
      <c r="U10" s="46"/>
      <c r="V10" s="46"/>
      <c r="W10" s="46">
        <f>データ!Q6</f>
        <v>87.26</v>
      </c>
      <c r="X10" s="46"/>
      <c r="Y10" s="46"/>
      <c r="Z10" s="46"/>
      <c r="AA10" s="46"/>
      <c r="AB10" s="46"/>
      <c r="AC10" s="46"/>
      <c r="AD10" s="51">
        <f>データ!R6</f>
        <v>2829</v>
      </c>
      <c r="AE10" s="51"/>
      <c r="AF10" s="51"/>
      <c r="AG10" s="51"/>
      <c r="AH10" s="51"/>
      <c r="AI10" s="51"/>
      <c r="AJ10" s="51"/>
      <c r="AK10" s="2"/>
      <c r="AL10" s="51">
        <f>データ!V6</f>
        <v>24307</v>
      </c>
      <c r="AM10" s="51"/>
      <c r="AN10" s="51"/>
      <c r="AO10" s="51"/>
      <c r="AP10" s="51"/>
      <c r="AQ10" s="51"/>
      <c r="AR10" s="51"/>
      <c r="AS10" s="51"/>
      <c r="AT10" s="46">
        <f>データ!W6</f>
        <v>10.44</v>
      </c>
      <c r="AU10" s="46"/>
      <c r="AV10" s="46"/>
      <c r="AW10" s="46"/>
      <c r="AX10" s="46"/>
      <c r="AY10" s="46"/>
      <c r="AZ10" s="46"/>
      <c r="BA10" s="46"/>
      <c r="BB10" s="46">
        <f>データ!X6</f>
        <v>2328.2600000000002</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121</v>
      </c>
      <c r="BM66" s="78"/>
      <c r="BN66" s="78"/>
      <c r="BO66" s="78"/>
      <c r="BP66" s="78"/>
      <c r="BQ66" s="78"/>
      <c r="BR66" s="78"/>
      <c r="BS66" s="78"/>
      <c r="BT66" s="78"/>
      <c r="BU66" s="78"/>
      <c r="BV66" s="78"/>
      <c r="BW66" s="78"/>
      <c r="BX66" s="78"/>
      <c r="BY66" s="78"/>
      <c r="BZ66" s="7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282286</v>
      </c>
      <c r="D6" s="34">
        <f t="shared" si="3"/>
        <v>46</v>
      </c>
      <c r="E6" s="34">
        <f t="shared" si="3"/>
        <v>17</v>
      </c>
      <c r="F6" s="34">
        <f t="shared" si="3"/>
        <v>1</v>
      </c>
      <c r="G6" s="34">
        <f t="shared" si="3"/>
        <v>0</v>
      </c>
      <c r="H6" s="34" t="str">
        <f t="shared" si="3"/>
        <v>兵庫県　加東市</v>
      </c>
      <c r="I6" s="34" t="str">
        <f t="shared" si="3"/>
        <v>法適用</v>
      </c>
      <c r="J6" s="34" t="str">
        <f t="shared" si="3"/>
        <v>下水道事業</v>
      </c>
      <c r="K6" s="34" t="str">
        <f t="shared" si="3"/>
        <v>公共下水道</v>
      </c>
      <c r="L6" s="34" t="str">
        <f t="shared" si="3"/>
        <v>Cd2</v>
      </c>
      <c r="M6" s="34">
        <f t="shared" si="3"/>
        <v>0</v>
      </c>
      <c r="N6" s="35" t="str">
        <f t="shared" si="3"/>
        <v>-</v>
      </c>
      <c r="O6" s="35">
        <f t="shared" si="3"/>
        <v>56.48</v>
      </c>
      <c r="P6" s="35">
        <f t="shared" si="3"/>
        <v>60.48</v>
      </c>
      <c r="Q6" s="35">
        <f t="shared" si="3"/>
        <v>87.26</v>
      </c>
      <c r="R6" s="35">
        <f t="shared" si="3"/>
        <v>2829</v>
      </c>
      <c r="S6" s="35">
        <f t="shared" si="3"/>
        <v>40329</v>
      </c>
      <c r="T6" s="35">
        <f t="shared" si="3"/>
        <v>157.55000000000001</v>
      </c>
      <c r="U6" s="35">
        <f t="shared" si="3"/>
        <v>255.98</v>
      </c>
      <c r="V6" s="35">
        <f t="shared" si="3"/>
        <v>24307</v>
      </c>
      <c r="W6" s="35">
        <f t="shared" si="3"/>
        <v>10.44</v>
      </c>
      <c r="X6" s="35">
        <f t="shared" si="3"/>
        <v>2328.2600000000002</v>
      </c>
      <c r="Y6" s="36">
        <f>IF(Y7="",NA(),Y7)</f>
        <v>88.36</v>
      </c>
      <c r="Z6" s="36">
        <f t="shared" ref="Z6:AH6" si="4">IF(Z7="",NA(),Z7)</f>
        <v>94.43</v>
      </c>
      <c r="AA6" s="36">
        <f t="shared" si="4"/>
        <v>100.1</v>
      </c>
      <c r="AB6" s="36">
        <f t="shared" si="4"/>
        <v>105.34</v>
      </c>
      <c r="AC6" s="36">
        <f t="shared" si="4"/>
        <v>103.88</v>
      </c>
      <c r="AD6" s="36">
        <f t="shared" si="4"/>
        <v>102.09</v>
      </c>
      <c r="AE6" s="36">
        <f t="shared" si="4"/>
        <v>104.18</v>
      </c>
      <c r="AF6" s="36">
        <f t="shared" si="4"/>
        <v>108.69</v>
      </c>
      <c r="AG6" s="36">
        <f t="shared" si="4"/>
        <v>110.8</v>
      </c>
      <c r="AH6" s="36">
        <f t="shared" si="4"/>
        <v>110.07</v>
      </c>
      <c r="AI6" s="35" t="str">
        <f>IF(AI7="","",IF(AI7="-","【-】","【"&amp;SUBSTITUTE(TEXT(AI7,"#,##0.00"),"-","△")&amp;"】"))</f>
        <v>【108.57】</v>
      </c>
      <c r="AJ6" s="36">
        <f>IF(AJ7="",NA(),AJ7)</f>
        <v>71.25</v>
      </c>
      <c r="AK6" s="36">
        <f t="shared" ref="AK6:AS6" si="5">IF(AK7="",NA(),AK7)</f>
        <v>114.55</v>
      </c>
      <c r="AL6" s="36">
        <f t="shared" si="5"/>
        <v>49.1</v>
      </c>
      <c r="AM6" s="36">
        <f t="shared" si="5"/>
        <v>49.23</v>
      </c>
      <c r="AN6" s="36">
        <f t="shared" si="5"/>
        <v>42.15</v>
      </c>
      <c r="AO6" s="36">
        <f t="shared" si="5"/>
        <v>100.29</v>
      </c>
      <c r="AP6" s="36">
        <f t="shared" si="5"/>
        <v>95.59</v>
      </c>
      <c r="AQ6" s="36">
        <f t="shared" si="5"/>
        <v>29.24</v>
      </c>
      <c r="AR6" s="36">
        <f t="shared" si="5"/>
        <v>31.45</v>
      </c>
      <c r="AS6" s="36">
        <f t="shared" si="5"/>
        <v>31.4</v>
      </c>
      <c r="AT6" s="35" t="str">
        <f>IF(AT7="","",IF(AT7="-","【-】","【"&amp;SUBSTITUTE(TEXT(AT7,"#,##0.00"),"-","△")&amp;"】"))</f>
        <v>【4.38】</v>
      </c>
      <c r="AU6" s="36">
        <f>IF(AU7="",NA(),AU7)</f>
        <v>159.91999999999999</v>
      </c>
      <c r="AV6" s="36">
        <f t="shared" ref="AV6:BD6" si="6">IF(AV7="",NA(),AV7)</f>
        <v>225.08</v>
      </c>
      <c r="AW6" s="36">
        <f t="shared" si="6"/>
        <v>39.630000000000003</v>
      </c>
      <c r="AX6" s="36">
        <f t="shared" si="6"/>
        <v>39.369999999999997</v>
      </c>
      <c r="AY6" s="36">
        <f t="shared" si="6"/>
        <v>35.6</v>
      </c>
      <c r="AZ6" s="36">
        <f t="shared" si="6"/>
        <v>372.33</v>
      </c>
      <c r="BA6" s="36">
        <f t="shared" si="6"/>
        <v>318.06</v>
      </c>
      <c r="BB6" s="36">
        <f t="shared" si="6"/>
        <v>68.510000000000005</v>
      </c>
      <c r="BC6" s="36">
        <f t="shared" si="6"/>
        <v>70.16</v>
      </c>
      <c r="BD6" s="36">
        <f t="shared" si="6"/>
        <v>79.709999999999994</v>
      </c>
      <c r="BE6" s="35" t="str">
        <f>IF(BE7="","",IF(BE7="-","【-】","【"&amp;SUBSTITUTE(TEXT(BE7,"#,##0.00"),"-","△")&amp;"】"))</f>
        <v>【59.95】</v>
      </c>
      <c r="BF6" s="36">
        <f>IF(BF7="",NA(),BF7)</f>
        <v>1098.76</v>
      </c>
      <c r="BG6" s="36">
        <f t="shared" ref="BG6:BO6" si="7">IF(BG7="",NA(),BG7)</f>
        <v>1006.93</v>
      </c>
      <c r="BH6" s="36">
        <f t="shared" si="7"/>
        <v>866.01</v>
      </c>
      <c r="BI6" s="36">
        <f t="shared" si="7"/>
        <v>748.87</v>
      </c>
      <c r="BJ6" s="36">
        <f t="shared" si="7"/>
        <v>707.53</v>
      </c>
      <c r="BK6" s="36">
        <f t="shared" si="7"/>
        <v>1309.43</v>
      </c>
      <c r="BL6" s="36">
        <f t="shared" si="7"/>
        <v>1306.92</v>
      </c>
      <c r="BM6" s="36">
        <f t="shared" si="7"/>
        <v>1203.71</v>
      </c>
      <c r="BN6" s="36">
        <f t="shared" si="7"/>
        <v>1162.3599999999999</v>
      </c>
      <c r="BO6" s="36">
        <f t="shared" si="7"/>
        <v>1047.6500000000001</v>
      </c>
      <c r="BP6" s="35" t="str">
        <f>IF(BP7="","",IF(BP7="-","【-】","【"&amp;SUBSTITUTE(TEXT(BP7,"#,##0.00"),"-","△")&amp;"】"))</f>
        <v>【728.30】</v>
      </c>
      <c r="BQ6" s="36">
        <f>IF(BQ7="",NA(),BQ7)</f>
        <v>85.8</v>
      </c>
      <c r="BR6" s="36">
        <f t="shared" ref="BR6:BZ6" si="8">IF(BR7="",NA(),BR7)</f>
        <v>91.23</v>
      </c>
      <c r="BS6" s="36">
        <f t="shared" si="8"/>
        <v>91.18</v>
      </c>
      <c r="BT6" s="36">
        <f t="shared" si="8"/>
        <v>106.42</v>
      </c>
      <c r="BU6" s="36">
        <f t="shared" si="8"/>
        <v>106.85</v>
      </c>
      <c r="BV6" s="36">
        <f t="shared" si="8"/>
        <v>67.59</v>
      </c>
      <c r="BW6" s="36">
        <f t="shared" si="8"/>
        <v>68.510000000000005</v>
      </c>
      <c r="BX6" s="36">
        <f t="shared" si="8"/>
        <v>69.739999999999995</v>
      </c>
      <c r="BY6" s="36">
        <f t="shared" si="8"/>
        <v>68.209999999999994</v>
      </c>
      <c r="BZ6" s="36">
        <f t="shared" si="8"/>
        <v>74.040000000000006</v>
      </c>
      <c r="CA6" s="35" t="str">
        <f>IF(CA7="","",IF(CA7="-","【-】","【"&amp;SUBSTITUTE(TEXT(CA7,"#,##0.00"),"-","△")&amp;"】"))</f>
        <v>【100.04】</v>
      </c>
      <c r="CB6" s="36">
        <f>IF(CB7="",NA(),CB7)</f>
        <v>235.5</v>
      </c>
      <c r="CC6" s="36">
        <f t="shared" ref="CC6:CK6" si="9">IF(CC7="",NA(),CC7)</f>
        <v>226.09</v>
      </c>
      <c r="CD6" s="36">
        <f t="shared" si="9"/>
        <v>228.11</v>
      </c>
      <c r="CE6" s="36">
        <f t="shared" si="9"/>
        <v>194.09</v>
      </c>
      <c r="CF6" s="36">
        <f t="shared" si="9"/>
        <v>192.35</v>
      </c>
      <c r="CG6" s="36">
        <f t="shared" si="9"/>
        <v>251.88</v>
      </c>
      <c r="CH6" s="36">
        <f t="shared" si="9"/>
        <v>247.43</v>
      </c>
      <c r="CI6" s="36">
        <f t="shared" si="9"/>
        <v>248.89</v>
      </c>
      <c r="CJ6" s="36">
        <f t="shared" si="9"/>
        <v>250.84</v>
      </c>
      <c r="CK6" s="36">
        <f t="shared" si="9"/>
        <v>235.61</v>
      </c>
      <c r="CL6" s="35" t="str">
        <f>IF(CL7="","",IF(CL7="-","【-】","【"&amp;SUBSTITUTE(TEXT(CL7,"#,##0.00"),"-","△")&amp;"】"))</f>
        <v>【137.82】</v>
      </c>
      <c r="CM6" s="36">
        <f>IF(CM7="",NA(),CM7)</f>
        <v>225.96</v>
      </c>
      <c r="CN6" s="36">
        <f t="shared" ref="CN6:CV6" si="10">IF(CN7="",NA(),CN7)</f>
        <v>46.16</v>
      </c>
      <c r="CO6" s="36">
        <f t="shared" si="10"/>
        <v>270.08999999999997</v>
      </c>
      <c r="CP6" s="36">
        <f t="shared" si="10"/>
        <v>49.54</v>
      </c>
      <c r="CQ6" s="36">
        <f t="shared" si="10"/>
        <v>49.5</v>
      </c>
      <c r="CR6" s="36">
        <f t="shared" si="10"/>
        <v>49.29</v>
      </c>
      <c r="CS6" s="36">
        <f t="shared" si="10"/>
        <v>50.32</v>
      </c>
      <c r="CT6" s="36">
        <f t="shared" si="10"/>
        <v>49.89</v>
      </c>
      <c r="CU6" s="36">
        <f t="shared" si="10"/>
        <v>49.39</v>
      </c>
      <c r="CV6" s="36">
        <f t="shared" si="10"/>
        <v>49.25</v>
      </c>
      <c r="CW6" s="35" t="str">
        <f>IF(CW7="","",IF(CW7="-","【-】","【"&amp;SUBSTITUTE(TEXT(CW7,"#,##0.00"),"-","△")&amp;"】"))</f>
        <v>【60.09】</v>
      </c>
      <c r="CX6" s="36">
        <f>IF(CX7="",NA(),CX7)</f>
        <v>91.97</v>
      </c>
      <c r="CY6" s="36">
        <f t="shared" ref="CY6:DG6" si="11">IF(CY7="",NA(),CY7)</f>
        <v>92.94</v>
      </c>
      <c r="CZ6" s="36">
        <f t="shared" si="11"/>
        <v>93.38</v>
      </c>
      <c r="DA6" s="36">
        <f t="shared" si="11"/>
        <v>93.91</v>
      </c>
      <c r="DB6" s="36">
        <f t="shared" si="11"/>
        <v>95.17</v>
      </c>
      <c r="DC6" s="36">
        <f t="shared" si="11"/>
        <v>84.31</v>
      </c>
      <c r="DD6" s="36">
        <f t="shared" si="11"/>
        <v>84.57</v>
      </c>
      <c r="DE6" s="36">
        <f t="shared" si="11"/>
        <v>84.73</v>
      </c>
      <c r="DF6" s="36">
        <f t="shared" si="11"/>
        <v>83.96</v>
      </c>
      <c r="DG6" s="36">
        <f t="shared" si="11"/>
        <v>84.12</v>
      </c>
      <c r="DH6" s="35" t="str">
        <f>IF(DH7="","",IF(DH7="-","【-】","【"&amp;SUBSTITUTE(TEXT(DH7,"#,##0.00"),"-","△")&amp;"】"))</f>
        <v>【94.90】</v>
      </c>
      <c r="DI6" s="36">
        <f>IF(DI7="",NA(),DI7)</f>
        <v>8.11</v>
      </c>
      <c r="DJ6" s="36">
        <f t="shared" ref="DJ6:DR6" si="12">IF(DJ7="",NA(),DJ7)</f>
        <v>9.66</v>
      </c>
      <c r="DK6" s="36">
        <f t="shared" si="12"/>
        <v>18.600000000000001</v>
      </c>
      <c r="DL6" s="36">
        <f t="shared" si="12"/>
        <v>21.73</v>
      </c>
      <c r="DM6" s="36">
        <f t="shared" si="12"/>
        <v>24.27</v>
      </c>
      <c r="DN6" s="36">
        <f t="shared" si="12"/>
        <v>12.61</v>
      </c>
      <c r="DO6" s="36">
        <f t="shared" si="12"/>
        <v>14.44</v>
      </c>
      <c r="DP6" s="36">
        <f t="shared" si="12"/>
        <v>21.09</v>
      </c>
      <c r="DQ6" s="36">
        <f t="shared" si="12"/>
        <v>22.6</v>
      </c>
      <c r="DR6" s="36">
        <f t="shared" si="12"/>
        <v>26.91</v>
      </c>
      <c r="DS6" s="35" t="str">
        <f>IF(DS7="","",IF(DS7="-","【-】","【"&amp;SUBSTITUTE(TEXT(DS7,"#,##0.00"),"-","△")&amp;"】"))</f>
        <v>【37.36】</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【4.96】</v>
      </c>
      <c r="EE6" s="35">
        <f>IF(EE7="",NA(),EE7)</f>
        <v>0</v>
      </c>
      <c r="EF6" s="35">
        <f t="shared" ref="EF6:EN6" si="14">IF(EF7="",NA(),EF7)</f>
        <v>0</v>
      </c>
      <c r="EG6" s="35">
        <f t="shared" si="14"/>
        <v>0</v>
      </c>
      <c r="EH6" s="36">
        <f t="shared" si="14"/>
        <v>0.04</v>
      </c>
      <c r="EI6" s="36">
        <f t="shared" si="14"/>
        <v>0.04</v>
      </c>
      <c r="EJ6" s="36">
        <f t="shared" si="14"/>
        <v>7.0000000000000007E-2</v>
      </c>
      <c r="EK6" s="36">
        <f t="shared" si="14"/>
        <v>0.14000000000000001</v>
      </c>
      <c r="EL6" s="36">
        <f t="shared" si="14"/>
        <v>0.03</v>
      </c>
      <c r="EM6" s="36">
        <f t="shared" si="14"/>
        <v>0.15</v>
      </c>
      <c r="EN6" s="36">
        <f t="shared" si="14"/>
        <v>0.1</v>
      </c>
      <c r="EO6" s="35" t="str">
        <f>IF(EO7="","",IF(EO7="-","【-】","【"&amp;SUBSTITUTE(TEXT(EO7,"#,##0.00"),"-","△")&amp;"】"))</f>
        <v>【0.27】</v>
      </c>
    </row>
    <row r="7" spans="1:148" s="37" customFormat="1">
      <c r="A7" s="29"/>
      <c r="B7" s="38">
        <v>2016</v>
      </c>
      <c r="C7" s="38">
        <v>282286</v>
      </c>
      <c r="D7" s="38">
        <v>46</v>
      </c>
      <c r="E7" s="38">
        <v>17</v>
      </c>
      <c r="F7" s="38">
        <v>1</v>
      </c>
      <c r="G7" s="38">
        <v>0</v>
      </c>
      <c r="H7" s="38" t="s">
        <v>108</v>
      </c>
      <c r="I7" s="38" t="s">
        <v>109</v>
      </c>
      <c r="J7" s="38" t="s">
        <v>110</v>
      </c>
      <c r="K7" s="38" t="s">
        <v>111</v>
      </c>
      <c r="L7" s="38" t="s">
        <v>112</v>
      </c>
      <c r="M7" s="38"/>
      <c r="N7" s="39" t="s">
        <v>113</v>
      </c>
      <c r="O7" s="39">
        <v>56.48</v>
      </c>
      <c r="P7" s="39">
        <v>60.48</v>
      </c>
      <c r="Q7" s="39">
        <v>87.26</v>
      </c>
      <c r="R7" s="39">
        <v>2829</v>
      </c>
      <c r="S7" s="39">
        <v>40329</v>
      </c>
      <c r="T7" s="39">
        <v>157.55000000000001</v>
      </c>
      <c r="U7" s="39">
        <v>255.98</v>
      </c>
      <c r="V7" s="39">
        <v>24307</v>
      </c>
      <c r="W7" s="39">
        <v>10.44</v>
      </c>
      <c r="X7" s="39">
        <v>2328.2600000000002</v>
      </c>
      <c r="Y7" s="39">
        <v>88.36</v>
      </c>
      <c r="Z7" s="39">
        <v>94.43</v>
      </c>
      <c r="AA7" s="39">
        <v>100.1</v>
      </c>
      <c r="AB7" s="39">
        <v>105.34</v>
      </c>
      <c r="AC7" s="39">
        <v>103.88</v>
      </c>
      <c r="AD7" s="39">
        <v>102.09</v>
      </c>
      <c r="AE7" s="39">
        <v>104.18</v>
      </c>
      <c r="AF7" s="39">
        <v>108.69</v>
      </c>
      <c r="AG7" s="39">
        <v>110.8</v>
      </c>
      <c r="AH7" s="39">
        <v>110.07</v>
      </c>
      <c r="AI7" s="39">
        <v>108.57</v>
      </c>
      <c r="AJ7" s="39">
        <v>71.25</v>
      </c>
      <c r="AK7" s="39">
        <v>114.55</v>
      </c>
      <c r="AL7" s="39">
        <v>49.1</v>
      </c>
      <c r="AM7" s="39">
        <v>49.23</v>
      </c>
      <c r="AN7" s="39">
        <v>42.15</v>
      </c>
      <c r="AO7" s="39">
        <v>100.29</v>
      </c>
      <c r="AP7" s="39">
        <v>95.59</v>
      </c>
      <c r="AQ7" s="39">
        <v>29.24</v>
      </c>
      <c r="AR7" s="39">
        <v>31.45</v>
      </c>
      <c r="AS7" s="39">
        <v>31.4</v>
      </c>
      <c r="AT7" s="39">
        <v>4.38</v>
      </c>
      <c r="AU7" s="39">
        <v>159.91999999999999</v>
      </c>
      <c r="AV7" s="39">
        <v>225.08</v>
      </c>
      <c r="AW7" s="39">
        <v>39.630000000000003</v>
      </c>
      <c r="AX7" s="39">
        <v>39.369999999999997</v>
      </c>
      <c r="AY7" s="39">
        <v>35.6</v>
      </c>
      <c r="AZ7" s="39">
        <v>372.33</v>
      </c>
      <c r="BA7" s="39">
        <v>318.06</v>
      </c>
      <c r="BB7" s="39">
        <v>68.510000000000005</v>
      </c>
      <c r="BC7" s="39">
        <v>70.16</v>
      </c>
      <c r="BD7" s="39">
        <v>79.709999999999994</v>
      </c>
      <c r="BE7" s="39">
        <v>59.95</v>
      </c>
      <c r="BF7" s="39">
        <v>1098.76</v>
      </c>
      <c r="BG7" s="39">
        <v>1006.93</v>
      </c>
      <c r="BH7" s="39">
        <v>866.01</v>
      </c>
      <c r="BI7" s="39">
        <v>748.87</v>
      </c>
      <c r="BJ7" s="39">
        <v>707.53</v>
      </c>
      <c r="BK7" s="39">
        <v>1309.43</v>
      </c>
      <c r="BL7" s="39">
        <v>1306.92</v>
      </c>
      <c r="BM7" s="39">
        <v>1203.71</v>
      </c>
      <c r="BN7" s="39">
        <v>1162.3599999999999</v>
      </c>
      <c r="BO7" s="39">
        <v>1047.6500000000001</v>
      </c>
      <c r="BP7" s="39">
        <v>728.3</v>
      </c>
      <c r="BQ7" s="39">
        <v>85.8</v>
      </c>
      <c r="BR7" s="39">
        <v>91.23</v>
      </c>
      <c r="BS7" s="39">
        <v>91.18</v>
      </c>
      <c r="BT7" s="39">
        <v>106.42</v>
      </c>
      <c r="BU7" s="39">
        <v>106.85</v>
      </c>
      <c r="BV7" s="39">
        <v>67.59</v>
      </c>
      <c r="BW7" s="39">
        <v>68.510000000000005</v>
      </c>
      <c r="BX7" s="39">
        <v>69.739999999999995</v>
      </c>
      <c r="BY7" s="39">
        <v>68.209999999999994</v>
      </c>
      <c r="BZ7" s="39">
        <v>74.040000000000006</v>
      </c>
      <c r="CA7" s="39">
        <v>100.04</v>
      </c>
      <c r="CB7" s="39">
        <v>235.5</v>
      </c>
      <c r="CC7" s="39">
        <v>226.09</v>
      </c>
      <c r="CD7" s="39">
        <v>228.11</v>
      </c>
      <c r="CE7" s="39">
        <v>194.09</v>
      </c>
      <c r="CF7" s="39">
        <v>192.35</v>
      </c>
      <c r="CG7" s="39">
        <v>251.88</v>
      </c>
      <c r="CH7" s="39">
        <v>247.43</v>
      </c>
      <c r="CI7" s="39">
        <v>248.89</v>
      </c>
      <c r="CJ7" s="39">
        <v>250.84</v>
      </c>
      <c r="CK7" s="39">
        <v>235.61</v>
      </c>
      <c r="CL7" s="39">
        <v>137.82</v>
      </c>
      <c r="CM7" s="39">
        <v>225.96</v>
      </c>
      <c r="CN7" s="39">
        <v>46.16</v>
      </c>
      <c r="CO7" s="39">
        <v>270.08999999999997</v>
      </c>
      <c r="CP7" s="39">
        <v>49.54</v>
      </c>
      <c r="CQ7" s="39">
        <v>49.5</v>
      </c>
      <c r="CR7" s="39">
        <v>49.29</v>
      </c>
      <c r="CS7" s="39">
        <v>50.32</v>
      </c>
      <c r="CT7" s="39">
        <v>49.89</v>
      </c>
      <c r="CU7" s="39">
        <v>49.39</v>
      </c>
      <c r="CV7" s="39">
        <v>49.25</v>
      </c>
      <c r="CW7" s="39">
        <v>60.09</v>
      </c>
      <c r="CX7" s="39">
        <v>91.97</v>
      </c>
      <c r="CY7" s="39">
        <v>92.94</v>
      </c>
      <c r="CZ7" s="39">
        <v>93.38</v>
      </c>
      <c r="DA7" s="39">
        <v>93.91</v>
      </c>
      <c r="DB7" s="39">
        <v>95.17</v>
      </c>
      <c r="DC7" s="39">
        <v>84.31</v>
      </c>
      <c r="DD7" s="39">
        <v>84.57</v>
      </c>
      <c r="DE7" s="39">
        <v>84.73</v>
      </c>
      <c r="DF7" s="39">
        <v>83.96</v>
      </c>
      <c r="DG7" s="39">
        <v>84.12</v>
      </c>
      <c r="DH7" s="39">
        <v>94.9</v>
      </c>
      <c r="DI7" s="39">
        <v>8.11</v>
      </c>
      <c r="DJ7" s="39">
        <v>9.66</v>
      </c>
      <c r="DK7" s="39">
        <v>18.600000000000001</v>
      </c>
      <c r="DL7" s="39">
        <v>21.73</v>
      </c>
      <c r="DM7" s="39">
        <v>24.27</v>
      </c>
      <c r="DN7" s="39">
        <v>12.61</v>
      </c>
      <c r="DO7" s="39">
        <v>14.44</v>
      </c>
      <c r="DP7" s="39">
        <v>21.09</v>
      </c>
      <c r="DQ7" s="39">
        <v>22.6</v>
      </c>
      <c r="DR7" s="39">
        <v>26.91</v>
      </c>
      <c r="DS7" s="39">
        <v>37.36</v>
      </c>
      <c r="DT7" s="39">
        <v>0</v>
      </c>
      <c r="DU7" s="39">
        <v>0</v>
      </c>
      <c r="DV7" s="39">
        <v>0</v>
      </c>
      <c r="DW7" s="39">
        <v>0</v>
      </c>
      <c r="DX7" s="39">
        <v>0</v>
      </c>
      <c r="DY7" s="39">
        <v>0</v>
      </c>
      <c r="DZ7" s="39">
        <v>0</v>
      </c>
      <c r="EA7" s="39">
        <v>0</v>
      </c>
      <c r="EB7" s="39">
        <v>0</v>
      </c>
      <c r="EC7" s="39">
        <v>0</v>
      </c>
      <c r="ED7" s="39">
        <v>4.96</v>
      </c>
      <c r="EE7" s="39">
        <v>0</v>
      </c>
      <c r="EF7" s="39">
        <v>0</v>
      </c>
      <c r="EG7" s="39">
        <v>0</v>
      </c>
      <c r="EH7" s="39">
        <v>0.04</v>
      </c>
      <c r="EI7" s="39">
        <v>0.04</v>
      </c>
      <c r="EJ7" s="39">
        <v>7.0000000000000007E-2</v>
      </c>
      <c r="EK7" s="39">
        <v>0.14000000000000001</v>
      </c>
      <c r="EL7" s="39">
        <v>0.03</v>
      </c>
      <c r="EM7" s="39">
        <v>0.15</v>
      </c>
      <c r="EN7" s="39">
        <v>0.1</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2018-02-08T01:45:16Z</cp:lastPrinted>
  <dcterms:created xsi:type="dcterms:W3CDTF">2017-12-25T01:52:44Z</dcterms:created>
  <dcterms:modified xsi:type="dcterms:W3CDTF">2018-02-08T02:07:28Z</dcterms:modified>
  <cp:category/>
</cp:coreProperties>
</file>