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C:\Users\277\Desktop\20180126130142_Fw 【2月9日(金)〆切】公営企業に係る「経営比較分析表」の分析等について（照会）\"/>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T8" i="4"/>
  <c r="AL8" i="4"/>
  <c r="P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<sst xmlns="http://schemas.openxmlformats.org/spreadsheetml/2006/main" count="232" uniqueCount="120">
  <si>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</si>
  <si>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</si>
  <si>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</si>
  <si>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</si>
  <si>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</si>
  <si>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</si>
  <si>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</si>
  <si>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</si>
  <si>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</si>
  <si>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</si>
  <si>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</si>
  <si>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</si>
  <si>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</si>
  <si>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</si>
  <si>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</si>
  <si>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</si>
  <si>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</si>
  <si>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</si>
  <si>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</si>
  <si>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</si>
  <si>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</si>
  <si>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</si>
  <si>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</si>
  <si>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</si>
  <si>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</si>
  <si>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</si>
  <si>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</si>
  <si>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</si>
  <si>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</si>
  <si>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</si>
  <si>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</si>
  <si>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</si>
  <si>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</si>
  <si>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</si>
  <si>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</si>
  <si>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</si>
  <si>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</si>
  <si>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</si>
  <si>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</si>
  <si>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</si>
  <si>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</si>
  <si>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</si>
  <si>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</si>
  <si>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</si>
  <si>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</si>
  <si>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</si>
  <si>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</si>
  <si>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</si>
  <si>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</si>
  <si>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</si>
  <si>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</si>
  <si>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</si>
  <si>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</si>
  <si>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</si>
  <si>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</si>
  <si>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</si>
  <si>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</si>
  <si>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</si>
  <si>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</si>
  <si>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</si>
  <si>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</si>
  <si>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</si>
  <si>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</si>
  <si>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</si>
  <si>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</si>
  <si>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</si>
  <si>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</si>
  <si>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</si>
  <si>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</si>
  <si>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</si>
  <si>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</si>
  <si>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</si>
  <si>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</si>
  <si>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</si>
  <si>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</si>
  <si>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</si>
  <si>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</si>
  <si>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</si>
  <si>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</si>
  <si>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</si>
  <si>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</si>
  <si>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</si>
  <si>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</si>
  <si>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</si>
  <si>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</si>
  <si>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</si>
  <si>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</si>
  <si>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</si>
  <si>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</si>
  <si>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</si>
  <si>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</si>
  <si>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</si>
  <si>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</si>
  <si>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</si>
  <si>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</si>
  <si>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</si>
  <si>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</si>
  <si>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</si>
  <si>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</si>
  <si>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</si>
  <si>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</si>
  <si>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</si>
  <si>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</si>
  <si>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</si>
  <si>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</si>
  <si>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朝来市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</si>
  <si>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</si>
  <si>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</si>
  <si>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</si>
  <si>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</si>
  <si>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</si>
  <si>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</si>
  <si>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</si>
  <si>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</si>
  <si>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</si>
  <si>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</si>
  <si>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路経年化率については、平成５年～１２年前後に下水道の面整備に併せ布設替えをした結果、全国平均に比較して低い。しかしながら、浄水場などの基幹構造物や導・送・配水本管などの基幹管路は昭和４０年から５０年度に建設されたものがほとんどであるため有形固定資産減価償却率は全国平均よりも高くなっている。このため、今後においては、基幹構造物や基幹管路の更新計画を策定する必要がある。</t>
    <rPh sb="1" eb="3">
      <t>カンロ</t>
    </rPh>
    <rPh sb="3" eb="5">
      <t>ケイネン</t>
    </rPh>
    <rPh sb="5" eb="6">
      <t>カ</t>
    </rPh>
    <rPh sb="6" eb="7">
      <t>リツ</t>
    </rPh>
    <rPh sb="13" eb="15">
      <t>ヘイセイ</t>
    </rPh>
    <rPh sb="16" eb="17">
      <t>ネン</t>
    </rPh>
    <rPh sb="20" eb="21">
      <t>ネン</t>
    </rPh>
    <rPh sb="21" eb="23">
      <t>ゼンゴ</t>
    </rPh>
    <rPh sb="24" eb="27">
      <t>ゲスイドウ</t>
    </rPh>
    <rPh sb="28" eb="29">
      <t>メン</t>
    </rPh>
    <rPh sb="29" eb="31">
      <t>セイビ</t>
    </rPh>
    <rPh sb="32" eb="33">
      <t>アワ</t>
    </rPh>
    <rPh sb="34" eb="36">
      <t>フセツ</t>
    </rPh>
    <rPh sb="36" eb="37">
      <t>ガ</t>
    </rPh>
    <rPh sb="41" eb="43">
      <t>ケッカ</t>
    </rPh>
    <rPh sb="44" eb="46">
      <t>ゼンコク</t>
    </rPh>
    <rPh sb="46" eb="48">
      <t>ヘイキン</t>
    </rPh>
    <rPh sb="49" eb="51">
      <t>ヒカク</t>
    </rPh>
    <rPh sb="53" eb="54">
      <t>ヒク</t>
    </rPh>
    <rPh sb="63" eb="66">
      <t>ジョウスイジョウ</t>
    </rPh>
    <rPh sb="69" eb="71">
      <t>キカン</t>
    </rPh>
    <rPh sb="71" eb="74">
      <t>コウゾウブツ</t>
    </rPh>
    <rPh sb="95" eb="96">
      <t>ネン</t>
    </rPh>
    <rPh sb="100" eb="102">
      <t>ネンド</t>
    </rPh>
    <rPh sb="103" eb="105">
      <t>ケンセツ</t>
    </rPh>
    <rPh sb="120" eb="122">
      <t>ユウケイ</t>
    </rPh>
    <rPh sb="122" eb="124">
      <t>コテイ</t>
    </rPh>
    <rPh sb="124" eb="126">
      <t>シサン</t>
    </rPh>
    <rPh sb="126" eb="128">
      <t>ゲンカ</t>
    </rPh>
    <rPh sb="128" eb="130">
      <t>ショウキャク</t>
    </rPh>
    <rPh sb="130" eb="131">
      <t>リツ</t>
    </rPh>
    <rPh sb="132" eb="134">
      <t>ゼンコク</t>
    </rPh>
    <rPh sb="134" eb="136">
      <t>ヘイキン</t>
    </rPh>
    <rPh sb="139" eb="140">
      <t>タカ</t>
    </rPh>
    <rPh sb="152" eb="154">
      <t>コンゴ</t>
    </rPh>
    <rPh sb="160" eb="162">
      <t>キカン</t>
    </rPh>
    <rPh sb="162" eb="165">
      <t>コウゾウブツ</t>
    </rPh>
    <rPh sb="166" eb="168">
      <t>キカン</t>
    </rPh>
    <rPh sb="168" eb="170">
      <t>カンロ</t>
    </rPh>
    <rPh sb="171" eb="173">
      <t>コウシン</t>
    </rPh>
    <rPh sb="173" eb="175">
      <t>ケイカク</t>
    </rPh>
    <rPh sb="176" eb="178">
      <t>サクテイ</t>
    </rPh>
    <rPh sb="180" eb="182">
      <t>ヒツヨウ</t>
    </rPh>
    <phoneticPr fontId="7"/>
  </si>
  <si>
    <t>自治体職員</t>
    <rPh sb="0" eb="3">
      <t>ジチタイ</t>
    </rPh>
    <rPh sb="3" eb="5">
      <t>ショクイン</t>
    </rPh>
    <phoneticPr fontId="4"/>
  </si>
  <si>
    <t>　本市の水道事業は、市民や企業の節水意識が高まるなか、料金収入の伸びを期待できない状況にある一方で、水道施設の更新（耐震化）など収益に直結しない設備投資が必要となってきており、引き続き厳しい状況にあるのが現状である。この厳しい状況を少しでも改善する方策としては、水道事業の収益性の向上のため、漏水に対する早期修繕及び有収率の詳細な分析を踏まえた老朽管の計画的更新等による有収率の向上や、施設維持管理の適正化による運転経費の抑制など、経営の効率化によるコスト削減を推進し、健全経営に努めていくとともに、将来にわたって水道事業を維持・継続していくためにも、投資と財源確保の均衡を考慮しながら、経営戦略を策定し計画的に実施していくものとする。</t>
    <rPh sb="10" eb="12">
      <t>シミン</t>
    </rPh>
    <rPh sb="13" eb="15">
      <t>キギョウ</t>
    </rPh>
    <rPh sb="16" eb="18">
      <t>セッスイ</t>
    </rPh>
    <rPh sb="18" eb="20">
      <t>イシキ</t>
    </rPh>
    <rPh sb="21" eb="22">
      <t>タカ</t>
    </rPh>
    <rPh sb="27" eb="29">
      <t>リョウキン</t>
    </rPh>
    <rPh sb="29" eb="31">
      <t>シュウニュウ</t>
    </rPh>
    <rPh sb="32" eb="33">
      <t>ノ</t>
    </rPh>
    <rPh sb="35" eb="37">
      <t>キタイ</t>
    </rPh>
    <rPh sb="41" eb="43">
      <t>ジョウキョウ</t>
    </rPh>
    <rPh sb="46" eb="48">
      <t>イッポウ</t>
    </rPh>
    <rPh sb="50" eb="52">
      <t>スイドウ</t>
    </rPh>
    <rPh sb="52" eb="54">
      <t>シセツ</t>
    </rPh>
    <rPh sb="55" eb="57">
      <t>コウシン</t>
    </rPh>
    <rPh sb="58" eb="61">
      <t>タイシンカ</t>
    </rPh>
    <rPh sb="64" eb="66">
      <t>シュウエキ</t>
    </rPh>
    <rPh sb="67" eb="69">
      <t>チョッケツ</t>
    </rPh>
    <rPh sb="72" eb="74">
      <t>セツビ</t>
    </rPh>
    <rPh sb="74" eb="76">
      <t>トウシ</t>
    </rPh>
    <rPh sb="77" eb="79">
      <t>ヒツヨウ</t>
    </rPh>
    <rPh sb="88" eb="89">
      <t>ヒ</t>
    </rPh>
    <rPh sb="90" eb="91">
      <t>ツヅ</t>
    </rPh>
    <rPh sb="92" eb="93">
      <t>キビ</t>
    </rPh>
    <rPh sb="95" eb="97">
      <t>ジョウキョウ</t>
    </rPh>
    <rPh sb="102" eb="104">
      <t>ゲンジョウ</t>
    </rPh>
    <rPh sb="110" eb="111">
      <t>キビ</t>
    </rPh>
    <rPh sb="113" eb="115">
      <t>ジョウキョウ</t>
    </rPh>
    <rPh sb="116" eb="117">
      <t>スコ</t>
    </rPh>
    <rPh sb="120" eb="122">
      <t>カイゼン</t>
    </rPh>
    <rPh sb="124" eb="126">
      <t>ホウサク</t>
    </rPh>
    <rPh sb="131" eb="133">
      <t>スイドウ</t>
    </rPh>
    <rPh sb="133" eb="135">
      <t>ジギョウ</t>
    </rPh>
    <rPh sb="136" eb="139">
      <t>シュウエキセイ</t>
    </rPh>
    <rPh sb="140" eb="142">
      <t>コウジョウ</t>
    </rPh>
    <rPh sb="146" eb="148">
      <t>ロウスイ</t>
    </rPh>
    <rPh sb="149" eb="150">
      <t>タイ</t>
    </rPh>
    <rPh sb="152" eb="154">
      <t>ソウキ</t>
    </rPh>
    <rPh sb="154" eb="156">
      <t>シュウゼン</t>
    </rPh>
    <rPh sb="156" eb="157">
      <t>オヨ</t>
    </rPh>
    <rPh sb="158" eb="160">
      <t>ユウシュウ</t>
    </rPh>
    <rPh sb="160" eb="161">
      <t>リツ</t>
    </rPh>
    <rPh sb="162" eb="164">
      <t>ショウサイ</t>
    </rPh>
    <rPh sb="165" eb="167">
      <t>ブンセキ</t>
    </rPh>
    <rPh sb="168" eb="169">
      <t>フ</t>
    </rPh>
    <rPh sb="172" eb="174">
      <t>ロウキュウ</t>
    </rPh>
    <rPh sb="174" eb="175">
      <t>カン</t>
    </rPh>
    <rPh sb="176" eb="179">
      <t>ケイカクテキ</t>
    </rPh>
    <rPh sb="179" eb="181">
      <t>コウシン</t>
    </rPh>
    <rPh sb="181" eb="182">
      <t>ナド</t>
    </rPh>
    <rPh sb="185" eb="187">
      <t>ユウシュウ</t>
    </rPh>
    <rPh sb="187" eb="188">
      <t>リツ</t>
    </rPh>
    <rPh sb="189" eb="191">
      <t>コウジョウ</t>
    </rPh>
    <rPh sb="193" eb="195">
      <t>シセツ</t>
    </rPh>
    <rPh sb="195" eb="197">
      <t>イジ</t>
    </rPh>
    <rPh sb="197" eb="199">
      <t>カンリ</t>
    </rPh>
    <rPh sb="200" eb="203">
      <t>テキセイカ</t>
    </rPh>
    <rPh sb="206" eb="208">
      <t>ウンテン</t>
    </rPh>
    <rPh sb="208" eb="210">
      <t>ケイヒ</t>
    </rPh>
    <rPh sb="211" eb="213">
      <t>ヨクセイ</t>
    </rPh>
    <rPh sb="216" eb="218">
      <t>ケイエイ</t>
    </rPh>
    <rPh sb="219" eb="222">
      <t>コウリツカ</t>
    </rPh>
    <rPh sb="228" eb="230">
      <t>サクゲン</t>
    </rPh>
    <rPh sb="231" eb="233">
      <t>スイシン</t>
    </rPh>
    <rPh sb="235" eb="237">
      <t>ケンゼン</t>
    </rPh>
    <rPh sb="237" eb="239">
      <t>ケイエイ</t>
    </rPh>
    <rPh sb="240" eb="241">
      <t>ツト</t>
    </rPh>
    <rPh sb="250" eb="252">
      <t>ショウライ</t>
    </rPh>
    <rPh sb="257" eb="259">
      <t>スイドウ</t>
    </rPh>
    <rPh sb="259" eb="261">
      <t>ジギョウ</t>
    </rPh>
    <rPh sb="262" eb="264">
      <t>イジ</t>
    </rPh>
    <rPh sb="265" eb="267">
      <t>ケイゾク</t>
    </rPh>
    <rPh sb="276" eb="278">
      <t>トウシ</t>
    </rPh>
    <rPh sb="279" eb="281">
      <t>ザイゲン</t>
    </rPh>
    <rPh sb="281" eb="283">
      <t>カクホ</t>
    </rPh>
    <rPh sb="284" eb="286">
      <t>キンコウ</t>
    </rPh>
    <rPh sb="287" eb="289">
      <t>コウリョ</t>
    </rPh>
    <rPh sb="294" eb="296">
      <t>ケイエイ</t>
    </rPh>
    <rPh sb="299" eb="301">
      <t>サクテイ</t>
    </rPh>
    <rPh sb="302" eb="305">
      <t>ケイカクテキ</t>
    </rPh>
    <rPh sb="306" eb="308">
      <t>ジッシ</t>
    </rPh>
    <phoneticPr fontId="7"/>
  </si>
  <si>
    <t>　本市の水道事業は、人口減少に伴う給水人口の減少や節水意識の浸透、事業活動の減少などによって、料金収入に直結する有収水量は減少傾向にあり、今後も給水収益の伸びを期待できない状況である。
　また、本市の特徴として、給水収益に対し、過去の設備投資に起因する費用負担が多額である点が挙げられる。本市の場合、広大な市域に人口の張り付きの少ない給水区域が点在しており、複数の浄水場や長い距離の水道管が必要となるが、その減価償却及び維持管理等による固定的経費が給水コストを押し上げ、収益性を阻害する要因となっている。
　数値が低い施設の利用率については、給水区域が点在している地域条件並びに人口減少等による使用水量の減少によることが考えられる。更新にあわせ施設の統廃合等も考えられるが、多額の費用が必要となるため、今後は経営戦略等に基づき検討する必要がある。</t>
    <rPh sb="340" eb="342">
      <t>ヒヨウ</t>
    </rPh>
    <rPh sb="351" eb="353">
      <t>コンゴ</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</si>
</sst>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7.0000000000000007E-2</c:v>
                </c:pt>
                <c:pt idx="4" formatCode="#,##0.00;&quot;△&quot;#,##0.00;&quot;-&quot;">
                  <c:v>0.09</c:v>
                </c:pt>
              </c:numCache>
            </c:numRef>
          </c:val>
          <c:extLst>
            <c:ext xmlns:c16="http://schemas.microsoft.com/office/drawing/2014/chart" uri="{C3380CC4-5D6E-409C-BE32-E72D297353CC}">
              <c16:uniqueId val="{00000000-C336-46E4-8CAF-CD22CADD2E5E}"/>
            </c:ext>
          </c:extLst>
        </c:ser>
        <c:dLbls>
          <c:showLegendKey val="0"/>
          <c:showVal val="0"/>
          <c:showCatName val="0"/>
          <c:showSerName val="0"/>
          <c:showPercent val="0"/>
          <c:showBubbleSize val="0"/>
        </c:dLbls>
        <c:gapWidth val="150"/>
        <c:axId val="89209088"/>
        <c:axId val="89223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C336-46E4-8CAF-CD22CADD2E5E}"/>
            </c:ext>
          </c:extLst>
        </c:ser>
        <c:dLbls>
          <c:showLegendKey val="0"/>
          <c:showVal val="0"/>
          <c:showCatName val="0"/>
          <c:showSerName val="0"/>
          <c:showPercent val="0"/>
          <c:showBubbleSize val="0"/>
        </c:dLbls>
        <c:marker val="1"/>
        <c:smooth val="0"/>
        <c:axId val="89209088"/>
        <c:axId val="89223552"/>
      </c:lineChart>
      <c:dateAx>
        <c:axId val="89209088"/>
        <c:scaling>
          <c:orientation val="minMax"/>
        </c:scaling>
        <c:delete val="1"/>
        <c:axPos val="b"/>
        <c:numFmt formatCode="ge" sourceLinked="1"/>
        <c:majorTickMark val="none"/>
        <c:minorTickMark val="none"/>
        <c:tickLblPos val="none"/>
        <c:crossAx val="89223552"/>
        <c:crosses val="autoZero"/>
        <c:auto val="1"/>
        <c:lblOffset val="100"/>
        <c:baseTimeUnit val="years"/>
      </c:dateAx>
      <c:valAx>
        <c:axId val="8922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0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54.18</c:v>
                </c:pt>
                <c:pt idx="1">
                  <c:v>50.07</c:v>
                </c:pt>
                <c:pt idx="2">
                  <c:v>48.38</c:v>
                </c:pt>
                <c:pt idx="3">
                  <c:v>48.68</c:v>
                </c:pt>
                <c:pt idx="4">
                  <c:v>49.36</c:v>
                </c:pt>
              </c:numCache>
            </c:numRef>
          </c:val>
          <c:extLst>
            <c:ext xmlns:c16="http://schemas.microsoft.com/office/drawing/2014/chart" uri="{C3380CC4-5D6E-409C-BE32-E72D297353CC}">
              <c16:uniqueId val="{00000000-643A-450B-B6D6-354906B2776F}"/>
            </c:ext>
          </c:extLst>
        </c:ser>
        <c:dLbls>
          <c:showLegendKey val="0"/>
          <c:showVal val="0"/>
          <c:showCatName val="0"/>
          <c:showSerName val="0"/>
          <c:showPercent val="0"/>
          <c:showBubbleSize val="0"/>
        </c:dLbls>
        <c:gapWidth val="150"/>
        <c:axId val="90008960"/>
        <c:axId val="9002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643A-450B-B6D6-354906B2776F}"/>
            </c:ext>
          </c:extLst>
        </c:ser>
        <c:dLbls>
          <c:showLegendKey val="0"/>
          <c:showVal val="0"/>
          <c:showCatName val="0"/>
          <c:showSerName val="0"/>
          <c:showPercent val="0"/>
          <c:showBubbleSize val="0"/>
        </c:dLbls>
        <c:marker val="1"/>
        <c:smooth val="0"/>
        <c:axId val="90008960"/>
        <c:axId val="90027520"/>
      </c:lineChart>
      <c:dateAx>
        <c:axId val="90008960"/>
        <c:scaling>
          <c:orientation val="minMax"/>
        </c:scaling>
        <c:delete val="1"/>
        <c:axPos val="b"/>
        <c:numFmt formatCode="ge" sourceLinked="1"/>
        <c:majorTickMark val="none"/>
        <c:minorTickMark val="none"/>
        <c:tickLblPos val="none"/>
        <c:crossAx val="90027520"/>
        <c:crosses val="autoZero"/>
        <c:auto val="1"/>
        <c:lblOffset val="100"/>
        <c:baseTimeUnit val="years"/>
      </c:dateAx>
      <c:valAx>
        <c:axId val="9002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0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84.07</c:v>
                </c:pt>
                <c:pt idx="1">
                  <c:v>85.6</c:v>
                </c:pt>
                <c:pt idx="2">
                  <c:v>85.42</c:v>
                </c:pt>
                <c:pt idx="3">
                  <c:v>85.5</c:v>
                </c:pt>
                <c:pt idx="4">
                  <c:v>85.05</c:v>
                </c:pt>
              </c:numCache>
            </c:numRef>
          </c:val>
          <c:extLst>
            <c:ext xmlns:c16="http://schemas.microsoft.com/office/drawing/2014/chart" uri="{C3380CC4-5D6E-409C-BE32-E72D297353CC}">
              <c16:uniqueId val="{00000000-9418-495B-83BE-29839D97224C}"/>
            </c:ext>
          </c:extLst>
        </c:ser>
        <c:dLbls>
          <c:showLegendKey val="0"/>
          <c:showVal val="0"/>
          <c:showCatName val="0"/>
          <c:showSerName val="0"/>
          <c:showPercent val="0"/>
          <c:showBubbleSize val="0"/>
        </c:dLbls>
        <c:gapWidth val="150"/>
        <c:axId val="90041344"/>
        <c:axId val="9208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9418-495B-83BE-29839D97224C}"/>
            </c:ext>
          </c:extLst>
        </c:ser>
        <c:dLbls>
          <c:showLegendKey val="0"/>
          <c:showVal val="0"/>
          <c:showCatName val="0"/>
          <c:showSerName val="0"/>
          <c:showPercent val="0"/>
          <c:showBubbleSize val="0"/>
        </c:dLbls>
        <c:marker val="1"/>
        <c:smooth val="0"/>
        <c:axId val="90041344"/>
        <c:axId val="92087424"/>
      </c:lineChart>
      <c:dateAx>
        <c:axId val="90041344"/>
        <c:scaling>
          <c:orientation val="minMax"/>
        </c:scaling>
        <c:delete val="1"/>
        <c:axPos val="b"/>
        <c:numFmt formatCode="ge" sourceLinked="1"/>
        <c:majorTickMark val="none"/>
        <c:minorTickMark val="none"/>
        <c:tickLblPos val="none"/>
        <c:crossAx val="92087424"/>
        <c:crosses val="autoZero"/>
        <c:auto val="1"/>
        <c:lblOffset val="100"/>
        <c:baseTimeUnit val="years"/>
      </c:dateAx>
      <c:valAx>
        <c:axId val="9208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106.34</c:v>
                </c:pt>
                <c:pt idx="1">
                  <c:v>105.25</c:v>
                </c:pt>
                <c:pt idx="2">
                  <c:v>102.55</c:v>
                </c:pt>
                <c:pt idx="3">
                  <c:v>110.39</c:v>
                </c:pt>
                <c:pt idx="4">
                  <c:v>114.17</c:v>
                </c:pt>
              </c:numCache>
            </c:numRef>
          </c:val>
          <c:extLst>
            <c:ext xmlns:c16="http://schemas.microsoft.com/office/drawing/2014/chart" uri="{C3380CC4-5D6E-409C-BE32-E72D297353CC}">
              <c16:uniqueId val="{00000000-2887-4EFE-AD4A-22078CF30ECA}"/>
            </c:ext>
          </c:extLst>
        </c:ser>
        <c:dLbls>
          <c:showLegendKey val="0"/>
          <c:showVal val="0"/>
          <c:showCatName val="0"/>
          <c:showSerName val="0"/>
          <c:showPercent val="0"/>
          <c:showBubbleSize val="0"/>
        </c:dLbls>
        <c:gapWidth val="150"/>
        <c:axId val="89233280"/>
        <c:axId val="8923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2887-4EFE-AD4A-22078CF30ECA}"/>
            </c:ext>
          </c:extLst>
        </c:ser>
        <c:dLbls>
          <c:showLegendKey val="0"/>
          <c:showVal val="0"/>
          <c:showCatName val="0"/>
          <c:showSerName val="0"/>
          <c:showPercent val="0"/>
          <c:showBubbleSize val="0"/>
        </c:dLbls>
        <c:marker val="1"/>
        <c:smooth val="0"/>
        <c:axId val="89233280"/>
        <c:axId val="89239552"/>
      </c:lineChart>
      <c:dateAx>
        <c:axId val="89233280"/>
        <c:scaling>
          <c:orientation val="minMax"/>
        </c:scaling>
        <c:delete val="1"/>
        <c:axPos val="b"/>
        <c:numFmt formatCode="ge" sourceLinked="1"/>
        <c:majorTickMark val="none"/>
        <c:minorTickMark val="none"/>
        <c:tickLblPos val="none"/>
        <c:crossAx val="89239552"/>
        <c:crosses val="autoZero"/>
        <c:auto val="1"/>
        <c:lblOffset val="100"/>
        <c:baseTimeUnit val="years"/>
      </c:dateAx>
      <c:valAx>
        <c:axId val="89239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23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38.200000000000003</c:v>
                </c:pt>
                <c:pt idx="1">
                  <c:v>37.6</c:v>
                </c:pt>
                <c:pt idx="2">
                  <c:v>48.89</c:v>
                </c:pt>
                <c:pt idx="3">
                  <c:v>50.94</c:v>
                </c:pt>
                <c:pt idx="4">
                  <c:v>52.87</c:v>
                </c:pt>
              </c:numCache>
            </c:numRef>
          </c:val>
          <c:extLst>
            <c:ext xmlns:c16="http://schemas.microsoft.com/office/drawing/2014/chart" uri="{C3380CC4-5D6E-409C-BE32-E72D297353CC}">
              <c16:uniqueId val="{00000000-6401-4438-B351-FE94FCAEF4CD}"/>
            </c:ext>
          </c:extLst>
        </c:ser>
        <c:dLbls>
          <c:showLegendKey val="0"/>
          <c:showVal val="0"/>
          <c:showCatName val="0"/>
          <c:showSerName val="0"/>
          <c:showPercent val="0"/>
          <c:showBubbleSize val="0"/>
        </c:dLbls>
        <c:gapWidth val="150"/>
        <c:axId val="89462272"/>
        <c:axId val="8946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6401-4438-B351-FE94FCAEF4CD}"/>
            </c:ext>
          </c:extLst>
        </c:ser>
        <c:dLbls>
          <c:showLegendKey val="0"/>
          <c:showVal val="0"/>
          <c:showCatName val="0"/>
          <c:showSerName val="0"/>
          <c:showPercent val="0"/>
          <c:showBubbleSize val="0"/>
        </c:dLbls>
        <c:marker val="1"/>
        <c:smooth val="0"/>
        <c:axId val="89462272"/>
        <c:axId val="89464192"/>
      </c:lineChart>
      <c:dateAx>
        <c:axId val="89462272"/>
        <c:scaling>
          <c:orientation val="minMax"/>
        </c:scaling>
        <c:delete val="1"/>
        <c:axPos val="b"/>
        <c:numFmt formatCode="ge" sourceLinked="1"/>
        <c:majorTickMark val="none"/>
        <c:minorTickMark val="none"/>
        <c:tickLblPos val="none"/>
        <c:crossAx val="89464192"/>
        <c:crosses val="autoZero"/>
        <c:auto val="1"/>
        <c:lblOffset val="100"/>
        <c:baseTimeUnit val="years"/>
      </c:dateAx>
      <c:valAx>
        <c:axId val="8946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6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4.3899999999999997</c:v>
                </c:pt>
                <c:pt idx="1">
                  <c:v>4.92</c:v>
                </c:pt>
                <c:pt idx="2">
                  <c:v>5.0599999999999996</c:v>
                </c:pt>
                <c:pt idx="3">
                  <c:v>6.34</c:v>
                </c:pt>
                <c:pt idx="4">
                  <c:v>6.45</c:v>
                </c:pt>
              </c:numCache>
            </c:numRef>
          </c:val>
          <c:extLst>
            <c:ext xmlns:c16="http://schemas.microsoft.com/office/drawing/2014/chart" uri="{C3380CC4-5D6E-409C-BE32-E72D297353CC}">
              <c16:uniqueId val="{00000000-2EAD-433C-96A0-9EACA38B62E7}"/>
            </c:ext>
          </c:extLst>
        </c:ser>
        <c:dLbls>
          <c:showLegendKey val="0"/>
          <c:showVal val="0"/>
          <c:showCatName val="0"/>
          <c:showSerName val="0"/>
          <c:showPercent val="0"/>
          <c:showBubbleSize val="0"/>
        </c:dLbls>
        <c:gapWidth val="150"/>
        <c:axId val="89498752"/>
        <c:axId val="8950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2EAD-433C-96A0-9EACA38B62E7}"/>
            </c:ext>
          </c:extLst>
        </c:ser>
        <c:dLbls>
          <c:showLegendKey val="0"/>
          <c:showVal val="0"/>
          <c:showCatName val="0"/>
          <c:showSerName val="0"/>
          <c:showPercent val="0"/>
          <c:showBubbleSize val="0"/>
        </c:dLbls>
        <c:marker val="1"/>
        <c:smooth val="0"/>
        <c:axId val="89498752"/>
        <c:axId val="89500672"/>
      </c:lineChart>
      <c:dateAx>
        <c:axId val="89498752"/>
        <c:scaling>
          <c:orientation val="minMax"/>
        </c:scaling>
        <c:delete val="1"/>
        <c:axPos val="b"/>
        <c:numFmt formatCode="ge" sourceLinked="1"/>
        <c:majorTickMark val="none"/>
        <c:minorTickMark val="none"/>
        <c:tickLblPos val="none"/>
        <c:crossAx val="89500672"/>
        <c:crosses val="autoZero"/>
        <c:auto val="1"/>
        <c:lblOffset val="100"/>
        <c:baseTimeUnit val="years"/>
      </c:dateAx>
      <c:valAx>
        <c:axId val="8950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9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AA-4420-AC84-A4D5F9F5F67C}"/>
            </c:ext>
          </c:extLst>
        </c:ser>
        <c:dLbls>
          <c:showLegendKey val="0"/>
          <c:showVal val="0"/>
          <c:showCatName val="0"/>
          <c:showSerName val="0"/>
          <c:showPercent val="0"/>
          <c:showBubbleSize val="0"/>
        </c:dLbls>
        <c:gapWidth val="150"/>
        <c:axId val="89793664"/>
        <c:axId val="8979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68AA-4420-AC84-A4D5F9F5F67C}"/>
            </c:ext>
          </c:extLst>
        </c:ser>
        <c:dLbls>
          <c:showLegendKey val="0"/>
          <c:showVal val="0"/>
          <c:showCatName val="0"/>
          <c:showSerName val="0"/>
          <c:showPercent val="0"/>
          <c:showBubbleSize val="0"/>
        </c:dLbls>
        <c:marker val="1"/>
        <c:smooth val="0"/>
        <c:axId val="89793664"/>
        <c:axId val="89795584"/>
      </c:lineChart>
      <c:dateAx>
        <c:axId val="89793664"/>
        <c:scaling>
          <c:orientation val="minMax"/>
        </c:scaling>
        <c:delete val="1"/>
        <c:axPos val="b"/>
        <c:numFmt formatCode="ge" sourceLinked="1"/>
        <c:majorTickMark val="none"/>
        <c:minorTickMark val="none"/>
        <c:tickLblPos val="none"/>
        <c:crossAx val="89795584"/>
        <c:crosses val="autoZero"/>
        <c:auto val="1"/>
        <c:lblOffset val="100"/>
        <c:baseTimeUnit val="years"/>
      </c:dateAx>
      <c:valAx>
        <c:axId val="89795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7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360.98</c:v>
                </c:pt>
                <c:pt idx="1">
                  <c:v>470.63</c:v>
                </c:pt>
                <c:pt idx="2">
                  <c:v>2090.85</c:v>
                </c:pt>
                <c:pt idx="3">
                  <c:v>447.38</c:v>
                </c:pt>
                <c:pt idx="4">
                  <c:v>514.83000000000004</c:v>
                </c:pt>
              </c:numCache>
            </c:numRef>
          </c:val>
          <c:extLst>
            <c:ext xmlns:c16="http://schemas.microsoft.com/office/drawing/2014/chart" uri="{C3380CC4-5D6E-409C-BE32-E72D297353CC}">
              <c16:uniqueId val="{00000000-F3C5-4082-B2AF-15A5402F109B}"/>
            </c:ext>
          </c:extLst>
        </c:ser>
        <c:dLbls>
          <c:showLegendKey val="0"/>
          <c:showVal val="0"/>
          <c:showCatName val="0"/>
          <c:showSerName val="0"/>
          <c:showPercent val="0"/>
          <c:showBubbleSize val="0"/>
        </c:dLbls>
        <c:gapWidth val="150"/>
        <c:axId val="89809664"/>
        <c:axId val="8981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F3C5-4082-B2AF-15A5402F109B}"/>
            </c:ext>
          </c:extLst>
        </c:ser>
        <c:dLbls>
          <c:showLegendKey val="0"/>
          <c:showVal val="0"/>
          <c:showCatName val="0"/>
          <c:showSerName val="0"/>
          <c:showPercent val="0"/>
          <c:showBubbleSize val="0"/>
        </c:dLbls>
        <c:marker val="1"/>
        <c:smooth val="0"/>
        <c:axId val="89809664"/>
        <c:axId val="89811584"/>
      </c:lineChart>
      <c:dateAx>
        <c:axId val="89809664"/>
        <c:scaling>
          <c:orientation val="minMax"/>
        </c:scaling>
        <c:delete val="1"/>
        <c:axPos val="b"/>
        <c:numFmt formatCode="ge" sourceLinked="1"/>
        <c:majorTickMark val="none"/>
        <c:minorTickMark val="none"/>
        <c:tickLblPos val="none"/>
        <c:crossAx val="89811584"/>
        <c:crosses val="autoZero"/>
        <c:auto val="1"/>
        <c:lblOffset val="100"/>
        <c:baseTimeUnit val="years"/>
      </c:dateAx>
      <c:valAx>
        <c:axId val="89811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0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677.73</c:v>
                </c:pt>
                <c:pt idx="1">
                  <c:v>710.32</c:v>
                </c:pt>
                <c:pt idx="2">
                  <c:v>688.78</c:v>
                </c:pt>
                <c:pt idx="3">
                  <c:v>649.16</c:v>
                </c:pt>
                <c:pt idx="4">
                  <c:v>604.67999999999995</c:v>
                </c:pt>
              </c:numCache>
            </c:numRef>
          </c:val>
          <c:extLst>
            <c:ext xmlns:c16="http://schemas.microsoft.com/office/drawing/2014/chart" uri="{C3380CC4-5D6E-409C-BE32-E72D297353CC}">
              <c16:uniqueId val="{00000000-A622-47B7-B0A6-6A34D3BBAA65}"/>
            </c:ext>
          </c:extLst>
        </c:ser>
        <c:dLbls>
          <c:showLegendKey val="0"/>
          <c:showVal val="0"/>
          <c:showCatName val="0"/>
          <c:showSerName val="0"/>
          <c:showPercent val="0"/>
          <c:showBubbleSize val="0"/>
        </c:dLbls>
        <c:gapWidth val="150"/>
        <c:axId val="89842048"/>
        <c:axId val="8984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A622-47B7-B0A6-6A34D3BBAA65}"/>
            </c:ext>
          </c:extLst>
        </c:ser>
        <c:dLbls>
          <c:showLegendKey val="0"/>
          <c:showVal val="0"/>
          <c:showCatName val="0"/>
          <c:showSerName val="0"/>
          <c:showPercent val="0"/>
          <c:showBubbleSize val="0"/>
        </c:dLbls>
        <c:marker val="1"/>
        <c:smooth val="0"/>
        <c:axId val="89842048"/>
        <c:axId val="89843968"/>
      </c:lineChart>
      <c:dateAx>
        <c:axId val="89842048"/>
        <c:scaling>
          <c:orientation val="minMax"/>
        </c:scaling>
        <c:delete val="1"/>
        <c:axPos val="b"/>
        <c:numFmt formatCode="ge" sourceLinked="1"/>
        <c:majorTickMark val="none"/>
        <c:minorTickMark val="none"/>
        <c:tickLblPos val="none"/>
        <c:crossAx val="89843968"/>
        <c:crosses val="autoZero"/>
        <c:auto val="1"/>
        <c:lblOffset val="100"/>
        <c:baseTimeUnit val="years"/>
      </c:dateAx>
      <c:valAx>
        <c:axId val="89843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8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102.1</c:v>
                </c:pt>
                <c:pt idx="1">
                  <c:v>100.1</c:v>
                </c:pt>
                <c:pt idx="2">
                  <c:v>97.57</c:v>
                </c:pt>
                <c:pt idx="3">
                  <c:v>105.88</c:v>
                </c:pt>
                <c:pt idx="4">
                  <c:v>110.6</c:v>
                </c:pt>
              </c:numCache>
            </c:numRef>
          </c:val>
          <c:extLst>
            <c:ext xmlns:c16="http://schemas.microsoft.com/office/drawing/2014/chart" uri="{C3380CC4-5D6E-409C-BE32-E72D297353CC}">
              <c16:uniqueId val="{00000000-D2E6-43AB-A02C-2E1DE36065BB}"/>
            </c:ext>
          </c:extLst>
        </c:ser>
        <c:dLbls>
          <c:showLegendKey val="0"/>
          <c:showVal val="0"/>
          <c:showCatName val="0"/>
          <c:showSerName val="0"/>
          <c:showPercent val="0"/>
          <c:showBubbleSize val="0"/>
        </c:dLbls>
        <c:gapWidth val="150"/>
        <c:axId val="89952256"/>
        <c:axId val="8995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D2E6-43AB-A02C-2E1DE36065BB}"/>
            </c:ext>
          </c:extLst>
        </c:ser>
        <c:dLbls>
          <c:showLegendKey val="0"/>
          <c:showVal val="0"/>
          <c:showCatName val="0"/>
          <c:showSerName val="0"/>
          <c:showPercent val="0"/>
          <c:showBubbleSize val="0"/>
        </c:dLbls>
        <c:marker val="1"/>
        <c:smooth val="0"/>
        <c:axId val="89952256"/>
        <c:axId val="89954176"/>
      </c:lineChart>
      <c:dateAx>
        <c:axId val="89952256"/>
        <c:scaling>
          <c:orientation val="minMax"/>
        </c:scaling>
        <c:delete val="1"/>
        <c:axPos val="b"/>
        <c:numFmt formatCode="ge" sourceLinked="1"/>
        <c:majorTickMark val="none"/>
        <c:minorTickMark val="none"/>
        <c:tickLblPos val="none"/>
        <c:crossAx val="89954176"/>
        <c:crosses val="autoZero"/>
        <c:auto val="1"/>
        <c:lblOffset val="100"/>
        <c:baseTimeUnit val="years"/>
      </c:dateAx>
      <c:valAx>
        <c:axId val="899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155.66</c:v>
                </c:pt>
                <c:pt idx="1">
                  <c:v>159.46</c:v>
                </c:pt>
                <c:pt idx="2">
                  <c:v>165.99</c:v>
                </c:pt>
                <c:pt idx="3">
                  <c:v>151.04</c:v>
                </c:pt>
                <c:pt idx="4">
                  <c:v>144.72999999999999</c:v>
                </c:pt>
              </c:numCache>
            </c:numRef>
          </c:val>
          <c:extLst>
            <c:ext xmlns:c16="http://schemas.microsoft.com/office/drawing/2014/chart" uri="{C3380CC4-5D6E-409C-BE32-E72D297353CC}">
              <c16:uniqueId val="{00000000-67FA-4874-97EE-BFF7927B4395}"/>
            </c:ext>
          </c:extLst>
        </c:ser>
        <c:dLbls>
          <c:showLegendKey val="0"/>
          <c:showVal val="0"/>
          <c:showCatName val="0"/>
          <c:showSerName val="0"/>
          <c:showPercent val="0"/>
          <c:showBubbleSize val="0"/>
        </c:dLbls>
        <c:gapWidth val="150"/>
        <c:axId val="89976192"/>
        <c:axId val="8998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67FA-4874-97EE-BFF7927B4395}"/>
            </c:ext>
          </c:extLst>
        </c:ser>
        <c:dLbls>
          <c:showLegendKey val="0"/>
          <c:showVal val="0"/>
          <c:showCatName val="0"/>
          <c:showSerName val="0"/>
          <c:showPercent val="0"/>
          <c:showBubbleSize val="0"/>
        </c:dLbls>
        <c:marker val="1"/>
        <c:smooth val="0"/>
        <c:axId val="89976192"/>
        <c:axId val="89986560"/>
      </c:lineChart>
      <c:dateAx>
        <c:axId val="89976192"/>
        <c:scaling>
          <c:orientation val="minMax"/>
        </c:scaling>
        <c:delete val="1"/>
        <c:axPos val="b"/>
        <c:numFmt formatCode="ge" sourceLinked="1"/>
        <c:majorTickMark val="none"/>
        <c:minorTickMark val="none"/>
        <c:tickLblPos val="none"/>
        <c:crossAx val="89986560"/>
        <c:crosses val="autoZero"/>
        <c:auto val="1"/>
        <c:lblOffset val="100"/>
        <c:baseTimeUnit val="years"/>
      </c:dateAx>
      <c:valAx>
        <c:axId val="8998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0" zoomScaleNormal="100" workbookViewId="0">
      <selection activeCell="CA26" sqref="CA2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兵庫県　朝来市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117</v>
      </c>
      <c r="AE8" s="84"/>
      <c r="AF8" s="84"/>
      <c r="AG8" s="84"/>
      <c r="AH8" s="84"/>
      <c r="AI8" s="84"/>
      <c r="AJ8" s="84"/>
      <c r="AK8" s="5"/>
      <c r="AL8" s="71">
        <f>データ!$R$6</f>
        <v>31481</v>
      </c>
      <c r="AM8" s="71"/>
      <c r="AN8" s="71"/>
      <c r="AO8" s="71"/>
      <c r="AP8" s="71"/>
      <c r="AQ8" s="71"/>
      <c r="AR8" s="71"/>
      <c r="AS8" s="71"/>
      <c r="AT8" s="67">
        <f>データ!$S$6</f>
        <v>403.06</v>
      </c>
      <c r="AU8" s="68"/>
      <c r="AV8" s="68"/>
      <c r="AW8" s="68"/>
      <c r="AX8" s="68"/>
      <c r="AY8" s="68"/>
      <c r="AZ8" s="68"/>
      <c r="BA8" s="68"/>
      <c r="BB8" s="70">
        <f>データ!$T$6</f>
        <v>78.099999999999994</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62.57</v>
      </c>
      <c r="J10" s="68"/>
      <c r="K10" s="68"/>
      <c r="L10" s="68"/>
      <c r="M10" s="68"/>
      <c r="N10" s="68"/>
      <c r="O10" s="69"/>
      <c r="P10" s="70">
        <f>データ!$P$6</f>
        <v>95.96</v>
      </c>
      <c r="Q10" s="70"/>
      <c r="R10" s="70"/>
      <c r="S10" s="70"/>
      <c r="T10" s="70"/>
      <c r="U10" s="70"/>
      <c r="V10" s="70"/>
      <c r="W10" s="71">
        <f>データ!$Q$6</f>
        <v>3070</v>
      </c>
      <c r="X10" s="71"/>
      <c r="Y10" s="71"/>
      <c r="Z10" s="71"/>
      <c r="AA10" s="71"/>
      <c r="AB10" s="71"/>
      <c r="AC10" s="71"/>
      <c r="AD10" s="2"/>
      <c r="AE10" s="2"/>
      <c r="AF10" s="2"/>
      <c r="AG10" s="2"/>
      <c r="AH10" s="5"/>
      <c r="AI10" s="5"/>
      <c r="AJ10" s="5"/>
      <c r="AK10" s="5"/>
      <c r="AL10" s="71">
        <f>データ!$U$6</f>
        <v>30389</v>
      </c>
      <c r="AM10" s="71"/>
      <c r="AN10" s="71"/>
      <c r="AO10" s="71"/>
      <c r="AP10" s="71"/>
      <c r="AQ10" s="71"/>
      <c r="AR10" s="71"/>
      <c r="AS10" s="71"/>
      <c r="AT10" s="67">
        <f>データ!$V$6</f>
        <v>50.32</v>
      </c>
      <c r="AU10" s="68"/>
      <c r="AV10" s="68"/>
      <c r="AW10" s="68"/>
      <c r="AX10" s="68"/>
      <c r="AY10" s="68"/>
      <c r="AZ10" s="68"/>
      <c r="BA10" s="68"/>
      <c r="BB10" s="70">
        <f>データ!$W$6</f>
        <v>603.91</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282251</v>
      </c>
      <c r="D6" s="34">
        <f t="shared" si="3"/>
        <v>46</v>
      </c>
      <c r="E6" s="34">
        <f t="shared" si="3"/>
        <v>1</v>
      </c>
      <c r="F6" s="34">
        <f t="shared" si="3"/>
        <v>0</v>
      </c>
      <c r="G6" s="34">
        <f t="shared" si="3"/>
        <v>1</v>
      </c>
      <c r="H6" s="34" t="str">
        <f t="shared" si="3"/>
        <v>兵庫県　朝来市</v>
      </c>
      <c r="I6" s="34" t="str">
        <f t="shared" si="3"/>
        <v>法適用</v>
      </c>
      <c r="J6" s="34" t="str">
        <f t="shared" si="3"/>
        <v>水道事業</v>
      </c>
      <c r="K6" s="34" t="str">
        <f t="shared" si="3"/>
        <v>末端給水事業</v>
      </c>
      <c r="L6" s="34" t="str">
        <f t="shared" si="3"/>
        <v>A5</v>
      </c>
      <c r="M6" s="34">
        <f t="shared" si="3"/>
        <v>0</v>
      </c>
      <c r="N6" s="35" t="str">
        <f t="shared" si="3"/>
        <v>-</v>
      </c>
      <c r="O6" s="35">
        <f t="shared" si="3"/>
        <v>62.57</v>
      </c>
      <c r="P6" s="35">
        <f t="shared" si="3"/>
        <v>95.96</v>
      </c>
      <c r="Q6" s="35">
        <f t="shared" si="3"/>
        <v>3070</v>
      </c>
      <c r="R6" s="35">
        <f t="shared" si="3"/>
        <v>31481</v>
      </c>
      <c r="S6" s="35">
        <f t="shared" si="3"/>
        <v>403.06</v>
      </c>
      <c r="T6" s="35">
        <f t="shared" si="3"/>
        <v>78.099999999999994</v>
      </c>
      <c r="U6" s="35">
        <f t="shared" si="3"/>
        <v>30389</v>
      </c>
      <c r="V6" s="35">
        <f t="shared" si="3"/>
        <v>50.32</v>
      </c>
      <c r="W6" s="35">
        <f t="shared" si="3"/>
        <v>603.91</v>
      </c>
      <c r="X6" s="36">
        <f>IF(X7="",NA(),X7)</f>
        <v>106.34</v>
      </c>
      <c r="Y6" s="36">
        <f t="shared" ref="Y6:AG6" si="4">IF(Y7="",NA(),Y7)</f>
        <v>105.25</v>
      </c>
      <c r="Z6" s="36">
        <f t="shared" si="4"/>
        <v>102.55</v>
      </c>
      <c r="AA6" s="36">
        <f t="shared" si="4"/>
        <v>110.39</v>
      </c>
      <c r="AB6" s="36">
        <f t="shared" si="4"/>
        <v>114.17</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360.98</v>
      </c>
      <c r="AU6" s="36">
        <f t="shared" ref="AU6:BC6" si="6">IF(AU7="",NA(),AU7)</f>
        <v>470.63</v>
      </c>
      <c r="AV6" s="36">
        <f t="shared" si="6"/>
        <v>2090.85</v>
      </c>
      <c r="AW6" s="36">
        <f t="shared" si="6"/>
        <v>447.38</v>
      </c>
      <c r="AX6" s="36">
        <f t="shared" si="6"/>
        <v>514.83000000000004</v>
      </c>
      <c r="AY6" s="36">
        <f t="shared" si="6"/>
        <v>852.01</v>
      </c>
      <c r="AZ6" s="36">
        <f t="shared" si="6"/>
        <v>909.68</v>
      </c>
      <c r="BA6" s="36">
        <f t="shared" si="6"/>
        <v>382.09</v>
      </c>
      <c r="BB6" s="36">
        <f t="shared" si="6"/>
        <v>371.31</v>
      </c>
      <c r="BC6" s="36">
        <f t="shared" si="6"/>
        <v>377.63</v>
      </c>
      <c r="BD6" s="35" t="str">
        <f>IF(BD7="","",IF(BD7="-","【-】","【"&amp;SUBSTITUTE(TEXT(BD7,"#,##0.00"),"-","△")&amp;"】"))</f>
        <v>【262.87】</v>
      </c>
      <c r="BE6" s="36">
        <f>IF(BE7="",NA(),BE7)</f>
        <v>677.73</v>
      </c>
      <c r="BF6" s="36">
        <f t="shared" ref="BF6:BN6" si="7">IF(BF7="",NA(),BF7)</f>
        <v>710.32</v>
      </c>
      <c r="BG6" s="36">
        <f t="shared" si="7"/>
        <v>688.78</v>
      </c>
      <c r="BH6" s="36">
        <f t="shared" si="7"/>
        <v>649.16</v>
      </c>
      <c r="BI6" s="36">
        <f t="shared" si="7"/>
        <v>604.67999999999995</v>
      </c>
      <c r="BJ6" s="36">
        <f t="shared" si="7"/>
        <v>391.4</v>
      </c>
      <c r="BK6" s="36">
        <f t="shared" si="7"/>
        <v>382.65</v>
      </c>
      <c r="BL6" s="36">
        <f t="shared" si="7"/>
        <v>385.06</v>
      </c>
      <c r="BM6" s="36">
        <f t="shared" si="7"/>
        <v>373.09</v>
      </c>
      <c r="BN6" s="36">
        <f t="shared" si="7"/>
        <v>364.71</v>
      </c>
      <c r="BO6" s="35" t="str">
        <f>IF(BO7="","",IF(BO7="-","【-】","【"&amp;SUBSTITUTE(TEXT(BO7,"#,##0.00"),"-","△")&amp;"】"))</f>
        <v>【270.87】</v>
      </c>
      <c r="BP6" s="36">
        <f>IF(BP7="",NA(),BP7)</f>
        <v>102.1</v>
      </c>
      <c r="BQ6" s="36">
        <f t="shared" ref="BQ6:BY6" si="8">IF(BQ7="",NA(),BQ7)</f>
        <v>100.1</v>
      </c>
      <c r="BR6" s="36">
        <f t="shared" si="8"/>
        <v>97.57</v>
      </c>
      <c r="BS6" s="36">
        <f t="shared" si="8"/>
        <v>105.88</v>
      </c>
      <c r="BT6" s="36">
        <f t="shared" si="8"/>
        <v>110.6</v>
      </c>
      <c r="BU6" s="36">
        <f t="shared" si="8"/>
        <v>95.91</v>
      </c>
      <c r="BV6" s="36">
        <f t="shared" si="8"/>
        <v>96.1</v>
      </c>
      <c r="BW6" s="36">
        <f t="shared" si="8"/>
        <v>99.07</v>
      </c>
      <c r="BX6" s="36">
        <f t="shared" si="8"/>
        <v>99.99</v>
      </c>
      <c r="BY6" s="36">
        <f t="shared" si="8"/>
        <v>100.65</v>
      </c>
      <c r="BZ6" s="35" t="str">
        <f>IF(BZ7="","",IF(BZ7="-","【-】","【"&amp;SUBSTITUTE(TEXT(BZ7,"#,##0.00"),"-","△")&amp;"】"))</f>
        <v>【105.59】</v>
      </c>
      <c r="CA6" s="36">
        <f>IF(CA7="",NA(),CA7)</f>
        <v>155.66</v>
      </c>
      <c r="CB6" s="36">
        <f t="shared" ref="CB6:CJ6" si="9">IF(CB7="",NA(),CB7)</f>
        <v>159.46</v>
      </c>
      <c r="CC6" s="36">
        <f t="shared" si="9"/>
        <v>165.99</v>
      </c>
      <c r="CD6" s="36">
        <f t="shared" si="9"/>
        <v>151.04</v>
      </c>
      <c r="CE6" s="36">
        <f t="shared" si="9"/>
        <v>144.72999999999999</v>
      </c>
      <c r="CF6" s="36">
        <f t="shared" si="9"/>
        <v>179.29</v>
      </c>
      <c r="CG6" s="36">
        <f t="shared" si="9"/>
        <v>178.39</v>
      </c>
      <c r="CH6" s="36">
        <f t="shared" si="9"/>
        <v>173.03</v>
      </c>
      <c r="CI6" s="36">
        <f t="shared" si="9"/>
        <v>171.15</v>
      </c>
      <c r="CJ6" s="36">
        <f t="shared" si="9"/>
        <v>170.19</v>
      </c>
      <c r="CK6" s="35" t="str">
        <f>IF(CK7="","",IF(CK7="-","【-】","【"&amp;SUBSTITUTE(TEXT(CK7,"#,##0.00"),"-","△")&amp;"】"))</f>
        <v>【163.27】</v>
      </c>
      <c r="CL6" s="36">
        <f>IF(CL7="",NA(),CL7)</f>
        <v>54.18</v>
      </c>
      <c r="CM6" s="36">
        <f t="shared" ref="CM6:CU6" si="10">IF(CM7="",NA(),CM7)</f>
        <v>50.07</v>
      </c>
      <c r="CN6" s="36">
        <f t="shared" si="10"/>
        <v>48.38</v>
      </c>
      <c r="CO6" s="36">
        <f t="shared" si="10"/>
        <v>48.68</v>
      </c>
      <c r="CP6" s="36">
        <f t="shared" si="10"/>
        <v>49.36</v>
      </c>
      <c r="CQ6" s="36">
        <f t="shared" si="10"/>
        <v>59.09</v>
      </c>
      <c r="CR6" s="36">
        <f t="shared" si="10"/>
        <v>59.23</v>
      </c>
      <c r="CS6" s="36">
        <f t="shared" si="10"/>
        <v>58.58</v>
      </c>
      <c r="CT6" s="36">
        <f t="shared" si="10"/>
        <v>58.53</v>
      </c>
      <c r="CU6" s="36">
        <f t="shared" si="10"/>
        <v>59.01</v>
      </c>
      <c r="CV6" s="35" t="str">
        <f>IF(CV7="","",IF(CV7="-","【-】","【"&amp;SUBSTITUTE(TEXT(CV7,"#,##0.00"),"-","△")&amp;"】"))</f>
        <v>【59.94】</v>
      </c>
      <c r="CW6" s="36">
        <f>IF(CW7="",NA(),CW7)</f>
        <v>84.07</v>
      </c>
      <c r="CX6" s="36">
        <f t="shared" ref="CX6:DF6" si="11">IF(CX7="",NA(),CX7)</f>
        <v>85.6</v>
      </c>
      <c r="CY6" s="36">
        <f t="shared" si="11"/>
        <v>85.42</v>
      </c>
      <c r="CZ6" s="36">
        <f t="shared" si="11"/>
        <v>85.5</v>
      </c>
      <c r="DA6" s="36">
        <f t="shared" si="11"/>
        <v>85.05</v>
      </c>
      <c r="DB6" s="36">
        <f t="shared" si="11"/>
        <v>85.4</v>
      </c>
      <c r="DC6" s="36">
        <f t="shared" si="11"/>
        <v>85.53</v>
      </c>
      <c r="DD6" s="36">
        <f t="shared" si="11"/>
        <v>85.23</v>
      </c>
      <c r="DE6" s="36">
        <f t="shared" si="11"/>
        <v>85.26</v>
      </c>
      <c r="DF6" s="36">
        <f t="shared" si="11"/>
        <v>85.37</v>
      </c>
      <c r="DG6" s="35" t="str">
        <f>IF(DG7="","",IF(DG7="-","【-】","【"&amp;SUBSTITUTE(TEXT(DG7,"#,##0.00"),"-","△")&amp;"】"))</f>
        <v>【90.22】</v>
      </c>
      <c r="DH6" s="36">
        <f>IF(DH7="",NA(),DH7)</f>
        <v>38.200000000000003</v>
      </c>
      <c r="DI6" s="36">
        <f t="shared" ref="DI6:DQ6" si="12">IF(DI7="",NA(),DI7)</f>
        <v>37.6</v>
      </c>
      <c r="DJ6" s="36">
        <f t="shared" si="12"/>
        <v>48.89</v>
      </c>
      <c r="DK6" s="36">
        <f t="shared" si="12"/>
        <v>50.94</v>
      </c>
      <c r="DL6" s="36">
        <f t="shared" si="12"/>
        <v>52.87</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4.3899999999999997</v>
      </c>
      <c r="DT6" s="36">
        <f t="shared" ref="DT6:EB6" si="13">IF(DT7="",NA(),DT7)</f>
        <v>4.92</v>
      </c>
      <c r="DU6" s="36">
        <f t="shared" si="13"/>
        <v>5.0599999999999996</v>
      </c>
      <c r="DV6" s="36">
        <f t="shared" si="13"/>
        <v>6.34</v>
      </c>
      <c r="DW6" s="36">
        <f t="shared" si="13"/>
        <v>6.45</v>
      </c>
      <c r="DX6" s="36">
        <f t="shared" si="13"/>
        <v>7.8</v>
      </c>
      <c r="DY6" s="36">
        <f t="shared" si="13"/>
        <v>8.39</v>
      </c>
      <c r="DZ6" s="36">
        <f t="shared" si="13"/>
        <v>10.09</v>
      </c>
      <c r="EA6" s="36">
        <f t="shared" si="13"/>
        <v>10.54</v>
      </c>
      <c r="EB6" s="36">
        <f t="shared" si="13"/>
        <v>12.03</v>
      </c>
      <c r="EC6" s="35" t="str">
        <f>IF(EC7="","",IF(EC7="-","【-】","【"&amp;SUBSTITUTE(TEXT(EC7,"#,##0.00"),"-","△")&amp;"】"))</f>
        <v>【15.00】</v>
      </c>
      <c r="ED6" s="35">
        <f>IF(ED7="",NA(),ED7)</f>
        <v>0</v>
      </c>
      <c r="EE6" s="35">
        <f t="shared" ref="EE6:EM6" si="14">IF(EE7="",NA(),EE7)</f>
        <v>0</v>
      </c>
      <c r="EF6" s="35">
        <f t="shared" si="14"/>
        <v>0</v>
      </c>
      <c r="EG6" s="36">
        <f t="shared" si="14"/>
        <v>7.0000000000000007E-2</v>
      </c>
      <c r="EH6" s="36">
        <f t="shared" si="14"/>
        <v>0.09</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282251</v>
      </c>
      <c r="D7" s="38">
        <v>46</v>
      </c>
      <c r="E7" s="38">
        <v>1</v>
      </c>
      <c r="F7" s="38">
        <v>0</v>
      </c>
      <c r="G7" s="38">
        <v>1</v>
      </c>
      <c r="H7" s="38" t="s">
        <v>105</v>
      </c>
      <c r="I7" s="38" t="s">
        <v>106</v>
      </c>
      <c r="J7" s="38" t="s">
        <v>107</v>
      </c>
      <c r="K7" s="38" t="s">
        <v>108</v>
      </c>
      <c r="L7" s="38" t="s">
        <v>109</v>
      </c>
      <c r="M7" s="38"/>
      <c r="N7" s="39" t="s">
        <v>110</v>
      </c>
      <c r="O7" s="39">
        <v>62.57</v>
      </c>
      <c r="P7" s="39">
        <v>95.96</v>
      </c>
      <c r="Q7" s="39">
        <v>3070</v>
      </c>
      <c r="R7" s="39">
        <v>31481</v>
      </c>
      <c r="S7" s="39">
        <v>403.06</v>
      </c>
      <c r="T7" s="39">
        <v>78.099999999999994</v>
      </c>
      <c r="U7" s="39">
        <v>30389</v>
      </c>
      <c r="V7" s="39">
        <v>50.32</v>
      </c>
      <c r="W7" s="39">
        <v>603.91</v>
      </c>
      <c r="X7" s="39">
        <v>106.34</v>
      </c>
      <c r="Y7" s="39">
        <v>105.25</v>
      </c>
      <c r="Z7" s="39">
        <v>102.55</v>
      </c>
      <c r="AA7" s="39">
        <v>110.39</v>
      </c>
      <c r="AB7" s="39">
        <v>114.17</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360.98</v>
      </c>
      <c r="AU7" s="39">
        <v>470.63</v>
      </c>
      <c r="AV7" s="39">
        <v>2090.85</v>
      </c>
      <c r="AW7" s="39">
        <v>447.38</v>
      </c>
      <c r="AX7" s="39">
        <v>514.83000000000004</v>
      </c>
      <c r="AY7" s="39">
        <v>852.01</v>
      </c>
      <c r="AZ7" s="39">
        <v>909.68</v>
      </c>
      <c r="BA7" s="39">
        <v>382.09</v>
      </c>
      <c r="BB7" s="39">
        <v>371.31</v>
      </c>
      <c r="BC7" s="39">
        <v>377.63</v>
      </c>
      <c r="BD7" s="39">
        <v>262.87</v>
      </c>
      <c r="BE7" s="39">
        <v>677.73</v>
      </c>
      <c r="BF7" s="39">
        <v>710.32</v>
      </c>
      <c r="BG7" s="39">
        <v>688.78</v>
      </c>
      <c r="BH7" s="39">
        <v>649.16</v>
      </c>
      <c r="BI7" s="39">
        <v>604.67999999999995</v>
      </c>
      <c r="BJ7" s="39">
        <v>391.4</v>
      </c>
      <c r="BK7" s="39">
        <v>382.65</v>
      </c>
      <c r="BL7" s="39">
        <v>385.06</v>
      </c>
      <c r="BM7" s="39">
        <v>373.09</v>
      </c>
      <c r="BN7" s="39">
        <v>364.71</v>
      </c>
      <c r="BO7" s="39">
        <v>270.87</v>
      </c>
      <c r="BP7" s="39">
        <v>102.1</v>
      </c>
      <c r="BQ7" s="39">
        <v>100.1</v>
      </c>
      <c r="BR7" s="39">
        <v>97.57</v>
      </c>
      <c r="BS7" s="39">
        <v>105.88</v>
      </c>
      <c r="BT7" s="39">
        <v>110.6</v>
      </c>
      <c r="BU7" s="39">
        <v>95.91</v>
      </c>
      <c r="BV7" s="39">
        <v>96.1</v>
      </c>
      <c r="BW7" s="39">
        <v>99.07</v>
      </c>
      <c r="BX7" s="39">
        <v>99.99</v>
      </c>
      <c r="BY7" s="39">
        <v>100.65</v>
      </c>
      <c r="BZ7" s="39">
        <v>105.59</v>
      </c>
      <c r="CA7" s="39">
        <v>155.66</v>
      </c>
      <c r="CB7" s="39">
        <v>159.46</v>
      </c>
      <c r="CC7" s="39">
        <v>165.99</v>
      </c>
      <c r="CD7" s="39">
        <v>151.04</v>
      </c>
      <c r="CE7" s="39">
        <v>144.72999999999999</v>
      </c>
      <c r="CF7" s="39">
        <v>179.29</v>
      </c>
      <c r="CG7" s="39">
        <v>178.39</v>
      </c>
      <c r="CH7" s="39">
        <v>173.03</v>
      </c>
      <c r="CI7" s="39">
        <v>171.15</v>
      </c>
      <c r="CJ7" s="39">
        <v>170.19</v>
      </c>
      <c r="CK7" s="39">
        <v>163.27000000000001</v>
      </c>
      <c r="CL7" s="39">
        <v>54.18</v>
      </c>
      <c r="CM7" s="39">
        <v>50.07</v>
      </c>
      <c r="CN7" s="39">
        <v>48.38</v>
      </c>
      <c r="CO7" s="39">
        <v>48.68</v>
      </c>
      <c r="CP7" s="39">
        <v>49.36</v>
      </c>
      <c r="CQ7" s="39">
        <v>59.09</v>
      </c>
      <c r="CR7" s="39">
        <v>59.23</v>
      </c>
      <c r="CS7" s="39">
        <v>58.58</v>
      </c>
      <c r="CT7" s="39">
        <v>58.53</v>
      </c>
      <c r="CU7" s="39">
        <v>59.01</v>
      </c>
      <c r="CV7" s="39">
        <v>59.94</v>
      </c>
      <c r="CW7" s="39">
        <v>84.07</v>
      </c>
      <c r="CX7" s="39">
        <v>85.6</v>
      </c>
      <c r="CY7" s="39">
        <v>85.42</v>
      </c>
      <c r="CZ7" s="39">
        <v>85.5</v>
      </c>
      <c r="DA7" s="39">
        <v>85.05</v>
      </c>
      <c r="DB7" s="39">
        <v>85.4</v>
      </c>
      <c r="DC7" s="39">
        <v>85.53</v>
      </c>
      <c r="DD7" s="39">
        <v>85.23</v>
      </c>
      <c r="DE7" s="39">
        <v>85.26</v>
      </c>
      <c r="DF7" s="39">
        <v>85.37</v>
      </c>
      <c r="DG7" s="39">
        <v>90.22</v>
      </c>
      <c r="DH7" s="39">
        <v>38.200000000000003</v>
      </c>
      <c r="DI7" s="39">
        <v>37.6</v>
      </c>
      <c r="DJ7" s="39">
        <v>48.89</v>
      </c>
      <c r="DK7" s="39">
        <v>50.94</v>
      </c>
      <c r="DL7" s="39">
        <v>52.87</v>
      </c>
      <c r="DM7" s="39">
        <v>36.36</v>
      </c>
      <c r="DN7" s="39">
        <v>37.340000000000003</v>
      </c>
      <c r="DO7" s="39">
        <v>44.31</v>
      </c>
      <c r="DP7" s="39">
        <v>45.75</v>
      </c>
      <c r="DQ7" s="39">
        <v>46.9</v>
      </c>
      <c r="DR7" s="39">
        <v>47.91</v>
      </c>
      <c r="DS7" s="39">
        <v>4.3899999999999997</v>
      </c>
      <c r="DT7" s="39">
        <v>4.92</v>
      </c>
      <c r="DU7" s="39">
        <v>5.0599999999999996</v>
      </c>
      <c r="DV7" s="39">
        <v>6.34</v>
      </c>
      <c r="DW7" s="39">
        <v>6.45</v>
      </c>
      <c r="DX7" s="39">
        <v>7.8</v>
      </c>
      <c r="DY7" s="39">
        <v>8.39</v>
      </c>
      <c r="DZ7" s="39">
        <v>10.09</v>
      </c>
      <c r="EA7" s="39">
        <v>10.54</v>
      </c>
      <c r="EB7" s="39">
        <v>12.03</v>
      </c>
      <c r="EC7" s="39">
        <v>15</v>
      </c>
      <c r="ED7" s="39">
        <v>0</v>
      </c>
      <c r="EE7" s="39">
        <v>0</v>
      </c>
      <c r="EF7" s="39">
        <v>0</v>
      </c>
      <c r="EG7" s="39">
        <v>7.0000000000000007E-2</v>
      </c>
      <c r="EH7" s="39">
        <v>0.09</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敏和</cp:lastModifiedBy>
  <cp:lastPrinted>2018-02-06T05:46:40Z</cp:lastPrinted>
  <dcterms:created xsi:type="dcterms:W3CDTF">2017-12-25T01:32:33Z</dcterms:created>
  <dcterms:modified xsi:type="dcterms:W3CDTF">2018-02-06T05:55:24Z</dcterms:modified>
  <cp:category/>
</cp:coreProperties>
</file>