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経営総務係\総務係\04.決算統計\平成28年度\H28公営企業経営比較分析\24 南あわじ市（下3）\"/>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AD10" i="4" s="1"/>
  <c r="Q6" i="5"/>
  <c r="P6" i="5"/>
  <c r="O6" i="5"/>
  <c r="I10" i="4" s="1"/>
  <c r="N6" i="5"/>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AL10" i="4"/>
  <c r="W10" i="4"/>
  <c r="P10" i="4"/>
  <c r="B10" i="4"/>
  <c r="BB8" i="4"/>
  <c r="AT8" i="4"/>
  <c r="W8" i="4"/>
  <c r="P8" i="4"/>
  <c r="B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<sst xmlns="http://schemas.openxmlformats.org/spreadsheetml/2006/main" count="235" uniqueCount="123">
  <si>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</si>
  <si>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</si>
  <si>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</si>
  <si>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</si>
  <si>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</si>
  <si>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</si>
  <si>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</si>
  <si>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</si>
  <si>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</si>
  <si>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</si>
  <si>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</si>
  <si>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</si>
  <si>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</si>
  <si>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</si>
  <si>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</si>
  <si>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</si>
  <si>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</si>
  <si>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</si>
  <si>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</si>
  <si>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</si>
  <si>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</si>
  <si>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</si>
  <si>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</si>
  <si>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</si>
  <si>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</si>
  <si>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</si>
  <si>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</si>
  <si>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</si>
  <si>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</si>
  <si>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</si>
  <si>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</si>
  <si>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</si>
  <si>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</si>
  <si>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</si>
  <si>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</si>
  <si>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</si>
  <si>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</si>
  <si>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</si>
  <si>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</si>
  <si>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</si>
  <si>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</si>
  <si>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</si>
  <si>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</si>
  <si>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</si>
  <si>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</si>
  <si>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</si>
  <si>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</si>
  <si>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</si>
  <si>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</si>
  <si>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</si>
  <si>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</si>
  <si>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</si>
  <si>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</si>
  <si>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</si>
  <si>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</si>
  <si>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</si>
  <si>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</si>
  <si>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</si>
  <si>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</si>
  <si>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</si>
  <si>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</si>
  <si>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</si>
  <si>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</si>
  <si>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</si>
  <si>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</si>
  <si>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</si>
  <si>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</si>
  <si>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</si>
  <si>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</si>
  <si>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</si>
  <si>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</si>
  <si>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</si>
  <si>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</si>
  <si>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</si>
  <si>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</si>
  <si>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</si>
  <si>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</si>
  <si>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</si>
  <si>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</si>
  <si>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</si>
  <si>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</si>
  <si>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</si>
  <si>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</si>
  <si>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</si>
  <si>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</si>
  <si>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</si>
  <si>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</si>
  <si>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</si>
  <si>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</si>
  <si>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</si>
  <si>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</si>
  <si>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</si>
  <si>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</si>
  <si>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</si>
  <si>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</si>
  <si>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</si>
  <si>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</si>
  <si>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</si>
  <si>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</si>
  <si>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</si>
  <si>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</si>
  <si>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</si>
  <si>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</si>
  <si>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</si>
  <si>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</si>
  <si>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</si>
  <si>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</si>
  <si>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</si>
  <si>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南あわじ市</t>
  </si>
  <si>
    <t>法適用</t>
  </si>
  <si>
    <t>下水道事業</t>
  </si>
  <si>
    <t>漁業集落排水</t>
  </si>
  <si>
    <t>H2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</si>
  <si>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</si>
  <si>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</si>
  <si>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</si>
  <si>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</si>
  <si>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</si>
  <si>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</si>
  <si>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平成4年度から建設事業を開始しているため、管渠等の老朽化は未だ見受けられないものの、本格的な人口減少社会の到来による使用料収入の減少が予測され、将来的な投資余力は減退の方向にある。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phoneticPr fontId="7"/>
  </si>
  <si>
    <t>　持続可能な下水道事業を構築するためには、使用料水準の見直しによる経営基盤の強化、施設維持管理の効率化による有効利用が必要である。
　①使用料水準の見直し：消費税増税といった市民負担の増加に加え、過疎化と高齢化が進行する現状を考慮すると、使用料金の値上げは非常に困難である。しかし、自主財源を確保するためには避けては通れない問題であることから、今後の『経営戦略』の重要な検討課題である。
　②施設維持管理の効率化：『下水道事業統廃合基本計画』に基づき、平成28年度より処理区の統廃合を開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33" eb="35">
      <t>ケイエイ</t>
    </rPh>
    <rPh sb="35" eb="37">
      <t>キバン</t>
    </rPh>
    <rPh sb="38" eb="40">
      <t>キョウカ</t>
    </rPh>
    <rPh sb="54" eb="56">
      <t>ユウコウ</t>
    </rPh>
    <rPh sb="56" eb="58">
      <t>リヨウ</t>
    </rPh>
    <rPh sb="68" eb="70">
      <t>シヨウ</t>
    </rPh>
    <rPh sb="92" eb="94">
      <t>ゾウカ</t>
    </rPh>
    <rPh sb="95" eb="96">
      <t>クワ</t>
    </rPh>
    <rPh sb="119" eb="121">
      <t>シヨウ</t>
    </rPh>
    <rPh sb="141" eb="143">
      <t>ジシュ</t>
    </rPh>
    <rPh sb="143" eb="145">
      <t>ザイゲン</t>
    </rPh>
    <rPh sb="146" eb="148">
      <t>カクホ</t>
    </rPh>
    <rPh sb="172" eb="174">
      <t>コンゴ</t>
    </rPh>
    <rPh sb="176" eb="178">
      <t>ケイエイ</t>
    </rPh>
    <rPh sb="178" eb="180">
      <t>センリャク</t>
    </rPh>
    <rPh sb="196" eb="198">
      <t>シセツ</t>
    </rPh>
    <rPh sb="198" eb="200">
      <t>イジ</t>
    </rPh>
    <rPh sb="200" eb="202">
      <t>カンリ</t>
    </rPh>
    <rPh sb="203" eb="206">
      <t>コウリツカ</t>
    </rPh>
    <rPh sb="242" eb="244">
      <t>カイシ</t>
    </rPh>
    <rPh sb="258" eb="260">
      <t>シュホウ</t>
    </rPh>
    <rPh sb="263" eb="264">
      <t>チョウ</t>
    </rPh>
    <rPh sb="264" eb="267">
      <t>ジュミョウカ</t>
    </rPh>
    <rPh sb="267" eb="269">
      <t>タイサク</t>
    </rPh>
    <rPh sb="270" eb="271">
      <t>オコナ</t>
    </rPh>
    <rPh sb="278" eb="281">
      <t>コウリツテキ</t>
    </rPh>
    <rPh sb="282" eb="284">
      <t>イジ</t>
    </rPh>
    <rPh sb="284" eb="286">
      <t>カンリ</t>
    </rPh>
    <rPh sb="287" eb="289">
      <t>メザ</t>
    </rPh>
    <phoneticPr fontId="7"/>
  </si>
  <si>
    <t>非設置</t>
    <rPh sb="0" eb="1">
      <t>ヒ</t>
    </rPh>
    <rPh sb="1" eb="3">
      <t>セッチ</t>
    </rPh>
    <phoneticPr fontId="4"/>
  </si>
  <si>
    <t>　漁業集落排水事業においては、平成20年度に全ての整備事業が完了していることから、新規接続及び使用料収入が伸び悩んでいる状態である。
　経費回収率については平成28年度実施の統廃合により漁業集落の一部が公共に統合されたこと等により平成28年度は26.15％となり、前年度より3.0％良化している。
　汚水処理原価606.58円/㎥についても、統廃合により前年度より良化しているが、それでも使用料単価158.63円/㎥に対して約3.8倍のコストが掛かっており、この差が財源の不足となっており一般会計補助金の繰出金に依存している状態である。　　　
　平成28年度の施設利用率が21.37%と前年度より悪化していることを見ると地理的要因による多大な施設投資経費に見合うだけの有収水量が無いこと、又、将来の人口推計等によっても使用料収入の増加は見込めないため、経営基盤の強化として既存施設の有効利用、並びに人口規模に応じた施設のダウンサイジング等による将来の維持管理費削減、施設更新費用の縮小を図ることにより、今後の経営戦略において、使用料単価と汚水処理原価との差の縮小により自主財源率を高め、将来の施設更新が充分に可能な下水道事業を構築する必要がある。</t>
    <rPh sb="1" eb="3">
      <t>ギョギョウ</t>
    </rPh>
    <rPh sb="7" eb="9">
      <t>ジギョウ</t>
    </rPh>
    <rPh sb="15" eb="17">
      <t>ヘイセイ</t>
    </rPh>
    <rPh sb="19" eb="21">
      <t>ネンド</t>
    </rPh>
    <rPh sb="22" eb="23">
      <t>スベ</t>
    </rPh>
    <rPh sb="25" eb="27">
      <t>セイビ</t>
    </rPh>
    <rPh sb="27" eb="29">
      <t>ジギョウ</t>
    </rPh>
    <rPh sb="30" eb="32">
      <t>カンリョウ</t>
    </rPh>
    <rPh sb="41" eb="43">
      <t>シンキ</t>
    </rPh>
    <rPh sb="43" eb="45">
      <t>セツゾク</t>
    </rPh>
    <rPh sb="45" eb="46">
      <t>オヨ</t>
    </rPh>
    <rPh sb="47" eb="50">
      <t>シヨウリョウ</t>
    </rPh>
    <rPh sb="50" eb="52">
      <t>シュウニュウ</t>
    </rPh>
    <rPh sb="53" eb="54">
      <t>ノ</t>
    </rPh>
    <rPh sb="55" eb="56">
      <t>ナヤ</t>
    </rPh>
    <rPh sb="60" eb="62">
      <t>ジョウタイ</t>
    </rPh>
    <rPh sb="68" eb="70">
      <t>ケイヒ</t>
    </rPh>
    <rPh sb="70" eb="72">
      <t>カイシュウ</t>
    </rPh>
    <rPh sb="72" eb="73">
      <t>リツ</t>
    </rPh>
    <rPh sb="78" eb="80">
      <t>ヘイセイ</t>
    </rPh>
    <rPh sb="82" eb="84">
      <t>ネンド</t>
    </rPh>
    <rPh sb="84" eb="86">
      <t>ジッシ</t>
    </rPh>
    <rPh sb="87" eb="90">
      <t>トウハイゴウ</t>
    </rPh>
    <rPh sb="93" eb="95">
      <t>ギョギョウ</t>
    </rPh>
    <rPh sb="95" eb="97">
      <t>シュウラク</t>
    </rPh>
    <rPh sb="98" eb="100">
      <t>イチブ</t>
    </rPh>
    <rPh sb="101" eb="103">
      <t>コウキョウ</t>
    </rPh>
    <rPh sb="104" eb="106">
      <t>トウゴウ</t>
    </rPh>
    <rPh sb="111" eb="112">
      <t>トウ</t>
    </rPh>
    <rPh sb="115" eb="117">
      <t>ヘイセイ</t>
    </rPh>
    <rPh sb="119" eb="121">
      <t>ネンド</t>
    </rPh>
    <rPh sb="132" eb="135">
      <t>ゼンネンド</t>
    </rPh>
    <rPh sb="141" eb="143">
      <t>リョウカ</t>
    </rPh>
    <rPh sb="150" eb="152">
      <t>オスイ</t>
    </rPh>
    <rPh sb="152" eb="154">
      <t>ショリ</t>
    </rPh>
    <rPh sb="154" eb="156">
      <t>ゲンカ</t>
    </rPh>
    <rPh sb="171" eb="174">
      <t>トウハイゴウ</t>
    </rPh>
    <rPh sb="177" eb="180">
      <t>ゼンネンド</t>
    </rPh>
    <rPh sb="182" eb="184">
      <t>リョウカ</t>
    </rPh>
    <rPh sb="194" eb="197">
      <t>シヨウリョウ</t>
    </rPh>
    <rPh sb="197" eb="199">
      <t>タンカ</t>
    </rPh>
    <rPh sb="205" eb="206">
      <t>エン</t>
    </rPh>
    <rPh sb="209" eb="210">
      <t>タイ</t>
    </rPh>
    <rPh sb="212" eb="213">
      <t>ヤク</t>
    </rPh>
    <rPh sb="216" eb="217">
      <t>バイ</t>
    </rPh>
    <rPh sb="222" eb="223">
      <t>カ</t>
    </rPh>
    <rPh sb="231" eb="232">
      <t>サ</t>
    </rPh>
    <rPh sb="233" eb="235">
      <t>ザイゲン</t>
    </rPh>
    <rPh sb="236" eb="238">
      <t>フソク</t>
    </rPh>
    <rPh sb="244" eb="246">
      <t>イッパン</t>
    </rPh>
    <rPh sb="246" eb="248">
      <t>カイケイ</t>
    </rPh>
    <rPh sb="248" eb="251">
      <t>ホジョキン</t>
    </rPh>
    <rPh sb="252" eb="253">
      <t>クリ</t>
    </rPh>
    <rPh sb="253" eb="254">
      <t>ダ</t>
    </rPh>
    <rPh sb="254" eb="255">
      <t>キン</t>
    </rPh>
    <rPh sb="256" eb="258">
      <t>イゾン</t>
    </rPh>
    <rPh sb="262" eb="264">
      <t>ジョウタイ</t>
    </rPh>
    <rPh sb="277" eb="279">
      <t>ネンド</t>
    </rPh>
    <rPh sb="280" eb="282">
      <t>シセツ</t>
    </rPh>
    <rPh sb="282" eb="285">
      <t>リヨウリツ</t>
    </rPh>
    <rPh sb="293" eb="296">
      <t>ゼンネンド</t>
    </rPh>
    <rPh sb="298" eb="300">
      <t>アッカ</t>
    </rPh>
    <rPh sb="307" eb="308">
      <t>ミ</t>
    </rPh>
    <rPh sb="310" eb="313">
      <t>チリテキ</t>
    </rPh>
    <rPh sb="313" eb="315">
      <t>ヨウイン</t>
    </rPh>
    <rPh sb="318" eb="320">
      <t>タダイ</t>
    </rPh>
    <rPh sb="325" eb="327">
      <t>ケイヒ</t>
    </rPh>
    <rPh sb="344" eb="345">
      <t>マタ</t>
    </rPh>
    <rPh sb="346" eb="348">
      <t>ショウライ</t>
    </rPh>
    <rPh sb="349" eb="351">
      <t>ジンコウ</t>
    </rPh>
    <rPh sb="351" eb="353">
      <t>スイケイ</t>
    </rPh>
    <rPh sb="353" eb="354">
      <t>トウ</t>
    </rPh>
    <rPh sb="365" eb="367">
      <t>ゾウカ</t>
    </rPh>
    <rPh sb="368" eb="370">
      <t>ミコ</t>
    </rPh>
    <rPh sb="422" eb="424">
      <t>ショウライ</t>
    </rPh>
    <rPh sb="425" eb="427">
      <t>イジ</t>
    </rPh>
    <rPh sb="427" eb="429">
      <t>カンリ</t>
    </rPh>
    <rPh sb="429" eb="430">
      <t>ヒ</t>
    </rPh>
    <rPh sb="430" eb="432">
      <t>サクゲン</t>
    </rPh>
    <rPh sb="433" eb="435">
      <t>シセツ</t>
    </rPh>
    <rPh sb="435" eb="437">
      <t>コウシン</t>
    </rPh>
    <rPh sb="437" eb="439">
      <t>ヒヨウ</t>
    </rPh>
    <rPh sb="440" eb="442">
      <t>シュクショウ</t>
    </rPh>
    <rPh sb="443" eb="444">
      <t>ハカ</t>
    </rPh>
    <rPh sb="493" eb="495">
      <t>ショウライ</t>
    </rPh>
    <rPh sb="496" eb="498">
      <t>シセツ</t>
    </rPh>
    <rPh sb="498" eb="500">
      <t>コウシン</t>
    </rPh>
    <rPh sb="501" eb="503">
      <t>ジュウブン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</si>
</sst>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0.23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70809296"/>
        <c:axId val="170809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0.14000000000000001</c:v>
                </c:pt>
                <c:pt idx="2">
                  <c:v>0.05</c:v>
                </c:pt>
                <c:pt idx="3">
                  <c:v>0.18</c:v>
                </c:pt>
                <c:pt idx="4">
                  <c:v>0.01</c:v>
                </c:pt>
              </c:numCache>
            </c:numRef>
          </c:val>
          <c:smooth val="0"/>
        </c:ser>
        <c:dLbls>
          <c:showLegendKey val="0"/>
          <c:showVal val="0"/>
          <c:showCatName val="0"/>
          <c:showSerName val="0"/>
          <c:showPercent val="0"/>
          <c:showBubbleSize val="0"/>
        </c:dLbls>
        <c:marker val="1"/>
        <c:smooth val="0"/>
        <c:axId val="170809296"/>
        <c:axId val="170809688"/>
      </c:lineChart>
      <c:dateAx>
        <c:axId val="170809296"/>
        <c:scaling>
          <c:orientation val="minMax"/>
        </c:scaling>
        <c:delete val="1"/>
        <c:axPos val="b"/>
        <c:numFmt formatCode="ge" sourceLinked="1"/>
        <c:majorTickMark val="none"/>
        <c:minorTickMark val="none"/>
        <c:tickLblPos val="none"/>
        <c:crossAx val="170809688"/>
        <c:crosses val="autoZero"/>
        <c:auto val="1"/>
        <c:lblOffset val="100"/>
        <c:baseTimeUnit val="years"/>
      </c:dateAx>
      <c:valAx>
        <c:axId val="17080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80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22.57</c:v>
                </c:pt>
                <c:pt idx="1">
                  <c:v>22.51</c:v>
                </c:pt>
                <c:pt idx="2">
                  <c:v>22.39</c:v>
                </c:pt>
                <c:pt idx="3">
                  <c:v>22.09</c:v>
                </c:pt>
                <c:pt idx="4">
                  <c:v>21.37</c:v>
                </c:pt>
              </c:numCache>
            </c:numRef>
          </c:val>
        </c:ser>
        <c:dLbls>
          <c:showLegendKey val="0"/>
          <c:showVal val="0"/>
          <c:showCatName val="0"/>
          <c:showSerName val="0"/>
          <c:showPercent val="0"/>
          <c:showBubbleSize val="0"/>
        </c:dLbls>
        <c:gapWidth val="150"/>
        <c:axId val="339477568"/>
        <c:axId val="339477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38.24</c:v>
                </c:pt>
                <c:pt idx="1">
                  <c:v>39.42</c:v>
                </c:pt>
                <c:pt idx="2">
                  <c:v>39.68</c:v>
                </c:pt>
                <c:pt idx="3">
                  <c:v>35.64</c:v>
                </c:pt>
                <c:pt idx="4">
                  <c:v>33.729999999999997</c:v>
                </c:pt>
              </c:numCache>
            </c:numRef>
          </c:val>
          <c:smooth val="0"/>
        </c:ser>
        <c:dLbls>
          <c:showLegendKey val="0"/>
          <c:showVal val="0"/>
          <c:showCatName val="0"/>
          <c:showSerName val="0"/>
          <c:showPercent val="0"/>
          <c:showBubbleSize val="0"/>
        </c:dLbls>
        <c:marker val="1"/>
        <c:smooth val="0"/>
        <c:axId val="339477568"/>
        <c:axId val="339477960"/>
      </c:lineChart>
      <c:dateAx>
        <c:axId val="339477568"/>
        <c:scaling>
          <c:orientation val="minMax"/>
        </c:scaling>
        <c:delete val="1"/>
        <c:axPos val="b"/>
        <c:numFmt formatCode="ge" sourceLinked="1"/>
        <c:majorTickMark val="none"/>
        <c:minorTickMark val="none"/>
        <c:tickLblPos val="none"/>
        <c:crossAx val="339477960"/>
        <c:crosses val="autoZero"/>
        <c:auto val="1"/>
        <c:lblOffset val="100"/>
        <c:baseTimeUnit val="years"/>
      </c:dateAx>
      <c:valAx>
        <c:axId val="339477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47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79.05</c:v>
                </c:pt>
                <c:pt idx="1">
                  <c:v>79.930000000000007</c:v>
                </c:pt>
                <c:pt idx="2">
                  <c:v>82.17</c:v>
                </c:pt>
                <c:pt idx="3">
                  <c:v>82.59</c:v>
                </c:pt>
                <c:pt idx="4">
                  <c:v>82.38</c:v>
                </c:pt>
              </c:numCache>
            </c:numRef>
          </c:val>
        </c:ser>
        <c:dLbls>
          <c:showLegendKey val="0"/>
          <c:showVal val="0"/>
          <c:showCatName val="0"/>
          <c:showSerName val="0"/>
          <c:showPercent val="0"/>
          <c:showBubbleSize val="0"/>
        </c:dLbls>
        <c:gapWidth val="150"/>
        <c:axId val="339479224"/>
        <c:axId val="33947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81.84</c:v>
                </c:pt>
                <c:pt idx="1">
                  <c:v>82.97</c:v>
                </c:pt>
                <c:pt idx="2">
                  <c:v>83.95</c:v>
                </c:pt>
                <c:pt idx="3">
                  <c:v>82.92</c:v>
                </c:pt>
                <c:pt idx="4">
                  <c:v>79.989999999999995</c:v>
                </c:pt>
              </c:numCache>
            </c:numRef>
          </c:val>
          <c:smooth val="0"/>
        </c:ser>
        <c:dLbls>
          <c:showLegendKey val="0"/>
          <c:showVal val="0"/>
          <c:showCatName val="0"/>
          <c:showSerName val="0"/>
          <c:showPercent val="0"/>
          <c:showBubbleSize val="0"/>
        </c:dLbls>
        <c:marker val="1"/>
        <c:smooth val="0"/>
        <c:axId val="339479224"/>
        <c:axId val="339479616"/>
      </c:lineChart>
      <c:dateAx>
        <c:axId val="339479224"/>
        <c:scaling>
          <c:orientation val="minMax"/>
        </c:scaling>
        <c:delete val="1"/>
        <c:axPos val="b"/>
        <c:numFmt formatCode="ge" sourceLinked="1"/>
        <c:majorTickMark val="none"/>
        <c:minorTickMark val="none"/>
        <c:tickLblPos val="none"/>
        <c:crossAx val="339479616"/>
        <c:crosses val="autoZero"/>
        <c:auto val="1"/>
        <c:lblOffset val="100"/>
        <c:baseTimeUnit val="years"/>
      </c:dateAx>
      <c:valAx>
        <c:axId val="33947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479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71.84</c:v>
                </c:pt>
                <c:pt idx="1">
                  <c:v>80.67</c:v>
                </c:pt>
                <c:pt idx="2">
                  <c:v>93.22</c:v>
                </c:pt>
                <c:pt idx="3">
                  <c:v>92.18</c:v>
                </c:pt>
                <c:pt idx="4">
                  <c:v>99.17</c:v>
                </c:pt>
              </c:numCache>
            </c:numRef>
          </c:val>
        </c:ser>
        <c:dLbls>
          <c:showLegendKey val="0"/>
          <c:showVal val="0"/>
          <c:showCatName val="0"/>
          <c:showSerName val="0"/>
          <c:showPercent val="0"/>
          <c:showBubbleSize val="0"/>
        </c:dLbls>
        <c:gapWidth val="150"/>
        <c:axId val="253821920"/>
        <c:axId val="253822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87.26</c:v>
                </c:pt>
                <c:pt idx="1">
                  <c:v>99.06</c:v>
                </c:pt>
                <c:pt idx="2">
                  <c:v>99.08</c:v>
                </c:pt>
                <c:pt idx="3">
                  <c:v>97.28</c:v>
                </c:pt>
                <c:pt idx="4">
                  <c:v>98.49</c:v>
                </c:pt>
              </c:numCache>
            </c:numRef>
          </c:val>
          <c:smooth val="0"/>
        </c:ser>
        <c:dLbls>
          <c:showLegendKey val="0"/>
          <c:showVal val="0"/>
          <c:showCatName val="0"/>
          <c:showSerName val="0"/>
          <c:showPercent val="0"/>
          <c:showBubbleSize val="0"/>
        </c:dLbls>
        <c:marker val="1"/>
        <c:smooth val="0"/>
        <c:axId val="253821920"/>
        <c:axId val="253822312"/>
      </c:lineChart>
      <c:dateAx>
        <c:axId val="253821920"/>
        <c:scaling>
          <c:orientation val="minMax"/>
        </c:scaling>
        <c:delete val="1"/>
        <c:axPos val="b"/>
        <c:numFmt formatCode="ge" sourceLinked="1"/>
        <c:majorTickMark val="none"/>
        <c:minorTickMark val="none"/>
        <c:tickLblPos val="none"/>
        <c:crossAx val="253822312"/>
        <c:crosses val="autoZero"/>
        <c:auto val="1"/>
        <c:lblOffset val="100"/>
        <c:baseTimeUnit val="years"/>
      </c:dateAx>
      <c:valAx>
        <c:axId val="253822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8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12.84</c:v>
                </c:pt>
                <c:pt idx="1">
                  <c:v>15.62</c:v>
                </c:pt>
                <c:pt idx="2">
                  <c:v>31.67</c:v>
                </c:pt>
                <c:pt idx="3">
                  <c:v>35.880000000000003</c:v>
                </c:pt>
                <c:pt idx="4">
                  <c:v>38.89</c:v>
                </c:pt>
              </c:numCache>
            </c:numRef>
          </c:val>
        </c:ser>
        <c:dLbls>
          <c:showLegendKey val="0"/>
          <c:showVal val="0"/>
          <c:showCatName val="0"/>
          <c:showSerName val="0"/>
          <c:showPercent val="0"/>
          <c:showBubbleSize val="0"/>
        </c:dLbls>
        <c:gapWidth val="150"/>
        <c:axId val="340297640"/>
        <c:axId val="34029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13.09</c:v>
                </c:pt>
                <c:pt idx="1">
                  <c:v>10.75</c:v>
                </c:pt>
                <c:pt idx="2">
                  <c:v>23.85</c:v>
                </c:pt>
                <c:pt idx="3">
                  <c:v>27.17</c:v>
                </c:pt>
                <c:pt idx="4">
                  <c:v>30.22</c:v>
                </c:pt>
              </c:numCache>
            </c:numRef>
          </c:val>
          <c:smooth val="0"/>
        </c:ser>
        <c:dLbls>
          <c:showLegendKey val="0"/>
          <c:showVal val="0"/>
          <c:showCatName val="0"/>
          <c:showSerName val="0"/>
          <c:showPercent val="0"/>
          <c:showBubbleSize val="0"/>
        </c:dLbls>
        <c:marker val="1"/>
        <c:smooth val="0"/>
        <c:axId val="340297640"/>
        <c:axId val="340298032"/>
      </c:lineChart>
      <c:dateAx>
        <c:axId val="340297640"/>
        <c:scaling>
          <c:orientation val="minMax"/>
        </c:scaling>
        <c:delete val="1"/>
        <c:axPos val="b"/>
        <c:numFmt formatCode="ge" sourceLinked="1"/>
        <c:majorTickMark val="none"/>
        <c:minorTickMark val="none"/>
        <c:tickLblPos val="none"/>
        <c:crossAx val="340298032"/>
        <c:crosses val="autoZero"/>
        <c:auto val="1"/>
        <c:lblOffset val="100"/>
        <c:baseTimeUnit val="years"/>
      </c:dateAx>
      <c:valAx>
        <c:axId val="34029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29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0299208"/>
        <c:axId val="25094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40299208"/>
        <c:axId val="250949240"/>
      </c:lineChart>
      <c:dateAx>
        <c:axId val="340299208"/>
        <c:scaling>
          <c:orientation val="minMax"/>
        </c:scaling>
        <c:delete val="1"/>
        <c:axPos val="b"/>
        <c:numFmt formatCode="ge" sourceLinked="1"/>
        <c:majorTickMark val="none"/>
        <c:minorTickMark val="none"/>
        <c:tickLblPos val="none"/>
        <c:crossAx val="250949240"/>
        <c:crosses val="autoZero"/>
        <c:auto val="1"/>
        <c:lblOffset val="100"/>
        <c:baseTimeUnit val="years"/>
      </c:dateAx>
      <c:valAx>
        <c:axId val="250949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29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1626.73</c:v>
                </c:pt>
                <c:pt idx="1">
                  <c:v>1853.54</c:v>
                </c:pt>
                <c:pt idx="2">
                  <c:v>1914.87</c:v>
                </c:pt>
                <c:pt idx="3">
                  <c:v>2003.9</c:v>
                </c:pt>
                <c:pt idx="4">
                  <c:v>1806.28</c:v>
                </c:pt>
              </c:numCache>
            </c:numRef>
          </c:val>
        </c:ser>
        <c:dLbls>
          <c:showLegendKey val="0"/>
          <c:showVal val="0"/>
          <c:showCatName val="0"/>
          <c:showSerName val="0"/>
          <c:showPercent val="0"/>
          <c:showBubbleSize val="0"/>
        </c:dLbls>
        <c:gapWidth val="150"/>
        <c:axId val="250950416"/>
        <c:axId val="250950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464.6</c:v>
                </c:pt>
                <c:pt idx="1">
                  <c:v>233.19</c:v>
                </c:pt>
                <c:pt idx="2">
                  <c:v>221.59</c:v>
                </c:pt>
                <c:pt idx="3">
                  <c:v>244.06</c:v>
                </c:pt>
                <c:pt idx="4">
                  <c:v>294.57</c:v>
                </c:pt>
              </c:numCache>
            </c:numRef>
          </c:val>
          <c:smooth val="0"/>
        </c:ser>
        <c:dLbls>
          <c:showLegendKey val="0"/>
          <c:showVal val="0"/>
          <c:showCatName val="0"/>
          <c:showSerName val="0"/>
          <c:showPercent val="0"/>
          <c:showBubbleSize val="0"/>
        </c:dLbls>
        <c:marker val="1"/>
        <c:smooth val="0"/>
        <c:axId val="250950416"/>
        <c:axId val="250950808"/>
      </c:lineChart>
      <c:dateAx>
        <c:axId val="250950416"/>
        <c:scaling>
          <c:orientation val="minMax"/>
        </c:scaling>
        <c:delete val="1"/>
        <c:axPos val="b"/>
        <c:numFmt formatCode="ge" sourceLinked="1"/>
        <c:majorTickMark val="none"/>
        <c:minorTickMark val="none"/>
        <c:tickLblPos val="none"/>
        <c:crossAx val="250950808"/>
        <c:crosses val="autoZero"/>
        <c:auto val="1"/>
        <c:lblOffset val="100"/>
        <c:baseTimeUnit val="years"/>
      </c:dateAx>
      <c:valAx>
        <c:axId val="25095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95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593.11</c:v>
                </c:pt>
                <c:pt idx="1">
                  <c:v>397.44</c:v>
                </c:pt>
                <c:pt idx="2">
                  <c:v>33.43</c:v>
                </c:pt>
                <c:pt idx="3">
                  <c:v>27.51</c:v>
                </c:pt>
                <c:pt idx="4">
                  <c:v>97.64</c:v>
                </c:pt>
              </c:numCache>
            </c:numRef>
          </c:val>
        </c:ser>
        <c:dLbls>
          <c:showLegendKey val="0"/>
          <c:showVal val="0"/>
          <c:showCatName val="0"/>
          <c:showSerName val="0"/>
          <c:showPercent val="0"/>
          <c:showBubbleSize val="0"/>
        </c:dLbls>
        <c:gapWidth val="150"/>
        <c:axId val="251812608"/>
        <c:axId val="25181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184.81</c:v>
                </c:pt>
                <c:pt idx="1">
                  <c:v>71.86</c:v>
                </c:pt>
                <c:pt idx="2">
                  <c:v>56.86</c:v>
                </c:pt>
                <c:pt idx="3">
                  <c:v>57.91</c:v>
                </c:pt>
                <c:pt idx="4">
                  <c:v>94.41</c:v>
                </c:pt>
              </c:numCache>
            </c:numRef>
          </c:val>
          <c:smooth val="0"/>
        </c:ser>
        <c:dLbls>
          <c:showLegendKey val="0"/>
          <c:showVal val="0"/>
          <c:showCatName val="0"/>
          <c:showSerName val="0"/>
          <c:showPercent val="0"/>
          <c:showBubbleSize val="0"/>
        </c:dLbls>
        <c:marker val="1"/>
        <c:smooth val="0"/>
        <c:axId val="251812608"/>
        <c:axId val="251813000"/>
      </c:lineChart>
      <c:dateAx>
        <c:axId val="251812608"/>
        <c:scaling>
          <c:orientation val="minMax"/>
        </c:scaling>
        <c:delete val="1"/>
        <c:axPos val="b"/>
        <c:numFmt formatCode="ge" sourceLinked="1"/>
        <c:majorTickMark val="none"/>
        <c:minorTickMark val="none"/>
        <c:tickLblPos val="none"/>
        <c:crossAx val="251813000"/>
        <c:crosses val="autoZero"/>
        <c:auto val="1"/>
        <c:lblOffset val="100"/>
        <c:baseTimeUnit val="years"/>
      </c:dateAx>
      <c:valAx>
        <c:axId val="25181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8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2279.15</c:v>
                </c:pt>
                <c:pt idx="1">
                  <c:v>2284.5</c:v>
                </c:pt>
                <c:pt idx="2">
                  <c:v>3780.84</c:v>
                </c:pt>
                <c:pt idx="3">
                  <c:v>3564.65</c:v>
                </c:pt>
                <c:pt idx="4">
                  <c:v>3291.59</c:v>
                </c:pt>
              </c:numCache>
            </c:numRef>
          </c:val>
        </c:ser>
        <c:dLbls>
          <c:showLegendKey val="0"/>
          <c:showVal val="0"/>
          <c:showCatName val="0"/>
          <c:showSerName val="0"/>
          <c:showPercent val="0"/>
          <c:showBubbleSize val="0"/>
        </c:dLbls>
        <c:gapWidth val="150"/>
        <c:axId val="251900392"/>
        <c:axId val="25190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827.19</c:v>
                </c:pt>
                <c:pt idx="1">
                  <c:v>817.63</c:v>
                </c:pt>
                <c:pt idx="2">
                  <c:v>830.5</c:v>
                </c:pt>
                <c:pt idx="3">
                  <c:v>1029.24</c:v>
                </c:pt>
                <c:pt idx="4">
                  <c:v>1063.93</c:v>
                </c:pt>
              </c:numCache>
            </c:numRef>
          </c:val>
          <c:smooth val="0"/>
        </c:ser>
        <c:dLbls>
          <c:showLegendKey val="0"/>
          <c:showVal val="0"/>
          <c:showCatName val="0"/>
          <c:showSerName val="0"/>
          <c:showPercent val="0"/>
          <c:showBubbleSize val="0"/>
        </c:dLbls>
        <c:marker val="1"/>
        <c:smooth val="0"/>
        <c:axId val="251900392"/>
        <c:axId val="251900784"/>
      </c:lineChart>
      <c:dateAx>
        <c:axId val="251900392"/>
        <c:scaling>
          <c:orientation val="minMax"/>
        </c:scaling>
        <c:delete val="1"/>
        <c:axPos val="b"/>
        <c:numFmt formatCode="ge" sourceLinked="1"/>
        <c:majorTickMark val="none"/>
        <c:minorTickMark val="none"/>
        <c:tickLblPos val="none"/>
        <c:crossAx val="251900784"/>
        <c:crosses val="autoZero"/>
        <c:auto val="1"/>
        <c:lblOffset val="100"/>
        <c:baseTimeUnit val="years"/>
      </c:dateAx>
      <c:valAx>
        <c:axId val="25190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190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14.89</c:v>
                </c:pt>
                <c:pt idx="1">
                  <c:v>15.37</c:v>
                </c:pt>
                <c:pt idx="2">
                  <c:v>18.03</c:v>
                </c:pt>
                <c:pt idx="3">
                  <c:v>23.15</c:v>
                </c:pt>
                <c:pt idx="4">
                  <c:v>26.15</c:v>
                </c:pt>
              </c:numCache>
            </c:numRef>
          </c:val>
        </c:ser>
        <c:dLbls>
          <c:showLegendKey val="0"/>
          <c:showVal val="0"/>
          <c:showCatName val="0"/>
          <c:showSerName val="0"/>
          <c:showPercent val="0"/>
          <c:showBubbleSize val="0"/>
        </c:dLbls>
        <c:gapWidth val="150"/>
        <c:axId val="339472296"/>
        <c:axId val="33947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45.01</c:v>
                </c:pt>
                <c:pt idx="1">
                  <c:v>46.31</c:v>
                </c:pt>
                <c:pt idx="2">
                  <c:v>43.66</c:v>
                </c:pt>
                <c:pt idx="3">
                  <c:v>43.13</c:v>
                </c:pt>
                <c:pt idx="4">
                  <c:v>46.26</c:v>
                </c:pt>
              </c:numCache>
            </c:numRef>
          </c:val>
          <c:smooth val="0"/>
        </c:ser>
        <c:dLbls>
          <c:showLegendKey val="0"/>
          <c:showVal val="0"/>
          <c:showCatName val="0"/>
          <c:showSerName val="0"/>
          <c:showPercent val="0"/>
          <c:showBubbleSize val="0"/>
        </c:dLbls>
        <c:marker val="1"/>
        <c:smooth val="0"/>
        <c:axId val="339472296"/>
        <c:axId val="339472688"/>
      </c:lineChart>
      <c:dateAx>
        <c:axId val="339472296"/>
        <c:scaling>
          <c:orientation val="minMax"/>
        </c:scaling>
        <c:delete val="1"/>
        <c:axPos val="b"/>
        <c:numFmt formatCode="ge" sourceLinked="1"/>
        <c:majorTickMark val="none"/>
        <c:minorTickMark val="none"/>
        <c:tickLblPos val="none"/>
        <c:crossAx val="339472688"/>
        <c:crosses val="autoZero"/>
        <c:auto val="1"/>
        <c:lblOffset val="100"/>
        <c:baseTimeUnit val="years"/>
      </c:dateAx>
      <c:valAx>
        <c:axId val="3394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47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1054.9100000000001</c:v>
                </c:pt>
                <c:pt idx="1">
                  <c:v>1019.99</c:v>
                </c:pt>
                <c:pt idx="2">
                  <c:v>876.45</c:v>
                </c:pt>
                <c:pt idx="3">
                  <c:v>682.49</c:v>
                </c:pt>
                <c:pt idx="4">
                  <c:v>606.58000000000004</c:v>
                </c:pt>
              </c:numCache>
            </c:numRef>
          </c:val>
        </c:ser>
        <c:dLbls>
          <c:showLegendKey val="0"/>
          <c:showVal val="0"/>
          <c:showCatName val="0"/>
          <c:showSerName val="0"/>
          <c:showPercent val="0"/>
          <c:showBubbleSize val="0"/>
        </c:dLbls>
        <c:gapWidth val="150"/>
        <c:axId val="339473864"/>
        <c:axId val="339476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350.91</c:v>
                </c:pt>
                <c:pt idx="1">
                  <c:v>349.08</c:v>
                </c:pt>
                <c:pt idx="2">
                  <c:v>382.09</c:v>
                </c:pt>
                <c:pt idx="3">
                  <c:v>392.03</c:v>
                </c:pt>
                <c:pt idx="4">
                  <c:v>376.4</c:v>
                </c:pt>
              </c:numCache>
            </c:numRef>
          </c:val>
          <c:smooth val="0"/>
        </c:ser>
        <c:dLbls>
          <c:showLegendKey val="0"/>
          <c:showVal val="0"/>
          <c:showCatName val="0"/>
          <c:showSerName val="0"/>
          <c:showPercent val="0"/>
          <c:showBubbleSize val="0"/>
        </c:dLbls>
        <c:marker val="1"/>
        <c:smooth val="0"/>
        <c:axId val="339473864"/>
        <c:axId val="339476392"/>
      </c:lineChart>
      <c:dateAx>
        <c:axId val="339473864"/>
        <c:scaling>
          <c:orientation val="minMax"/>
        </c:scaling>
        <c:delete val="1"/>
        <c:axPos val="b"/>
        <c:numFmt formatCode="ge" sourceLinked="1"/>
        <c:majorTickMark val="none"/>
        <c:minorTickMark val="none"/>
        <c:tickLblPos val="none"/>
        <c:crossAx val="339476392"/>
        <c:crosses val="autoZero"/>
        <c:auto val="1"/>
        <c:lblOffset val="100"/>
        <c:baseTimeUnit val="years"/>
      </c:dateAx>
      <c:valAx>
        <c:axId val="339476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47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1"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兵庫県　南あわじ市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
        <v>121</v>
      </c>
      <c r="AE8" s="50"/>
      <c r="AF8" s="50"/>
      <c r="AG8" s="50"/>
      <c r="AH8" s="50"/>
      <c r="AI8" s="50"/>
      <c r="AJ8" s="50"/>
      <c r="AK8" s="4"/>
      <c r="AL8" s="51">
        <f>データ!S6</f>
        <v>48733</v>
      </c>
      <c r="AM8" s="51"/>
      <c r="AN8" s="51"/>
      <c r="AO8" s="51"/>
      <c r="AP8" s="51"/>
      <c r="AQ8" s="51"/>
      <c r="AR8" s="51"/>
      <c r="AS8" s="51"/>
      <c r="AT8" s="46">
        <f>データ!T6</f>
        <v>229.01</v>
      </c>
      <c r="AU8" s="46"/>
      <c r="AV8" s="46"/>
      <c r="AW8" s="46"/>
      <c r="AX8" s="46"/>
      <c r="AY8" s="46"/>
      <c r="AZ8" s="46"/>
      <c r="BA8" s="46"/>
      <c r="BB8" s="46">
        <f>データ!U6</f>
        <v>212.8</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f>データ!O6</f>
        <v>40.799999999999997</v>
      </c>
      <c r="J10" s="46"/>
      <c r="K10" s="46"/>
      <c r="L10" s="46"/>
      <c r="M10" s="46"/>
      <c r="N10" s="46"/>
      <c r="O10" s="46"/>
      <c r="P10" s="46">
        <f>データ!P6</f>
        <v>3.33</v>
      </c>
      <c r="Q10" s="46"/>
      <c r="R10" s="46"/>
      <c r="S10" s="46"/>
      <c r="T10" s="46"/>
      <c r="U10" s="46"/>
      <c r="V10" s="46"/>
      <c r="W10" s="46">
        <f>データ!Q6</f>
        <v>97.71</v>
      </c>
      <c r="X10" s="46"/>
      <c r="Y10" s="46"/>
      <c r="Z10" s="46"/>
      <c r="AA10" s="46"/>
      <c r="AB10" s="46"/>
      <c r="AC10" s="46"/>
      <c r="AD10" s="51">
        <f>データ!R6</f>
        <v>2700</v>
      </c>
      <c r="AE10" s="51"/>
      <c r="AF10" s="51"/>
      <c r="AG10" s="51"/>
      <c r="AH10" s="51"/>
      <c r="AI10" s="51"/>
      <c r="AJ10" s="51"/>
      <c r="AK10" s="2"/>
      <c r="AL10" s="51">
        <f>データ!V6</f>
        <v>1612</v>
      </c>
      <c r="AM10" s="51"/>
      <c r="AN10" s="51"/>
      <c r="AO10" s="51"/>
      <c r="AP10" s="51"/>
      <c r="AQ10" s="51"/>
      <c r="AR10" s="51"/>
      <c r="AS10" s="51"/>
      <c r="AT10" s="46">
        <f>データ!W6</f>
        <v>0.49</v>
      </c>
      <c r="AU10" s="46"/>
      <c r="AV10" s="46"/>
      <c r="AW10" s="46"/>
      <c r="AX10" s="46"/>
      <c r="AY10" s="46"/>
      <c r="AZ10" s="46"/>
      <c r="BA10" s="46"/>
      <c r="BB10" s="46">
        <f>データ!X6</f>
        <v>3289.8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122</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119</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120</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【99.45】</v>
      </c>
      <c r="F86" s="27" t="str">
        <f>データ!AT6</f>
        <v>【136.52】</v>
      </c>
      <c r="G86" s="27" t="str">
        <f>データ!BE6</f>
        <v>【68.37】</v>
      </c>
      <c r="H86" s="27" t="str">
        <f>データ!BP6</f>
        <v>【985.48】</v>
      </c>
      <c r="I86" s="27" t="str">
        <f>データ!CA6</f>
        <v>【45.38】</v>
      </c>
      <c r="J86" s="27" t="str">
        <f>データ!CL6</f>
        <v>【377.04】</v>
      </c>
      <c r="K86" s="27" t="str">
        <f>データ!CW6</f>
        <v>【34.15】</v>
      </c>
      <c r="L86" s="27" t="str">
        <f>データ!DH6</f>
        <v>【78.22】</v>
      </c>
      <c r="M86" s="27" t="str">
        <f>データ!DS6</f>
        <v>【21.93】</v>
      </c>
      <c r="N86" s="27" t="str">
        <f>データ!ED6</f>
        <v>【0.00】</v>
      </c>
      <c r="O86" s="27" t="str">
        <f>データ!EO6</f>
        <v>【0.01】</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282243</v>
      </c>
      <c r="D6" s="34">
        <f t="shared" si="3"/>
        <v>46</v>
      </c>
      <c r="E6" s="34">
        <f t="shared" si="3"/>
        <v>17</v>
      </c>
      <c r="F6" s="34">
        <f t="shared" si="3"/>
        <v>6</v>
      </c>
      <c r="G6" s="34">
        <f t="shared" si="3"/>
        <v>0</v>
      </c>
      <c r="H6" s="34" t="str">
        <f t="shared" si="3"/>
        <v>兵庫県　南あわじ市</v>
      </c>
      <c r="I6" s="34" t="str">
        <f t="shared" si="3"/>
        <v>法適用</v>
      </c>
      <c r="J6" s="34" t="str">
        <f t="shared" si="3"/>
        <v>下水道事業</v>
      </c>
      <c r="K6" s="34" t="str">
        <f t="shared" si="3"/>
        <v>漁業集落排水</v>
      </c>
      <c r="L6" s="34" t="str">
        <f t="shared" si="3"/>
        <v>H2</v>
      </c>
      <c r="M6" s="34">
        <f t="shared" si="3"/>
        <v>0</v>
      </c>
      <c r="N6" s="35" t="str">
        <f t="shared" si="3"/>
        <v>-</v>
      </c>
      <c r="O6" s="35">
        <f t="shared" si="3"/>
        <v>40.799999999999997</v>
      </c>
      <c r="P6" s="35">
        <f t="shared" si="3"/>
        <v>3.33</v>
      </c>
      <c r="Q6" s="35">
        <f t="shared" si="3"/>
        <v>97.71</v>
      </c>
      <c r="R6" s="35">
        <f t="shared" si="3"/>
        <v>2700</v>
      </c>
      <c r="S6" s="35">
        <f t="shared" si="3"/>
        <v>48733</v>
      </c>
      <c r="T6" s="35">
        <f t="shared" si="3"/>
        <v>229.01</v>
      </c>
      <c r="U6" s="35">
        <f t="shared" si="3"/>
        <v>212.8</v>
      </c>
      <c r="V6" s="35">
        <f t="shared" si="3"/>
        <v>1612</v>
      </c>
      <c r="W6" s="35">
        <f t="shared" si="3"/>
        <v>0.49</v>
      </c>
      <c r="X6" s="35">
        <f t="shared" si="3"/>
        <v>3289.8</v>
      </c>
      <c r="Y6" s="36">
        <f>IF(Y7="",NA(),Y7)</f>
        <v>71.84</v>
      </c>
      <c r="Z6" s="36">
        <f t="shared" ref="Z6:AH6" si="4">IF(Z7="",NA(),Z7)</f>
        <v>80.67</v>
      </c>
      <c r="AA6" s="36">
        <f t="shared" si="4"/>
        <v>93.22</v>
      </c>
      <c r="AB6" s="36">
        <f t="shared" si="4"/>
        <v>92.18</v>
      </c>
      <c r="AC6" s="36">
        <f t="shared" si="4"/>
        <v>99.17</v>
      </c>
      <c r="AD6" s="36">
        <f t="shared" si="4"/>
        <v>87.26</v>
      </c>
      <c r="AE6" s="36">
        <f t="shared" si="4"/>
        <v>99.06</v>
      </c>
      <c r="AF6" s="36">
        <f t="shared" si="4"/>
        <v>99.08</v>
      </c>
      <c r="AG6" s="36">
        <f t="shared" si="4"/>
        <v>97.28</v>
      </c>
      <c r="AH6" s="36">
        <f t="shared" si="4"/>
        <v>98.49</v>
      </c>
      <c r="AI6" s="35" t="str">
        <f>IF(AI7="","",IF(AI7="-","【-】","【"&amp;SUBSTITUTE(TEXT(AI7,"#,##0.00"),"-","△")&amp;"】"))</f>
        <v>【99.45】</v>
      </c>
      <c r="AJ6" s="36">
        <f>IF(AJ7="",NA(),AJ7)</f>
        <v>1626.73</v>
      </c>
      <c r="AK6" s="36">
        <f t="shared" ref="AK6:AS6" si="5">IF(AK7="",NA(),AK7)</f>
        <v>1853.54</v>
      </c>
      <c r="AL6" s="36">
        <f t="shared" si="5"/>
        <v>1914.87</v>
      </c>
      <c r="AM6" s="36">
        <f t="shared" si="5"/>
        <v>2003.9</v>
      </c>
      <c r="AN6" s="36">
        <f t="shared" si="5"/>
        <v>1806.28</v>
      </c>
      <c r="AO6" s="36">
        <f t="shared" si="5"/>
        <v>464.6</v>
      </c>
      <c r="AP6" s="36">
        <f t="shared" si="5"/>
        <v>233.19</v>
      </c>
      <c r="AQ6" s="36">
        <f t="shared" si="5"/>
        <v>221.59</v>
      </c>
      <c r="AR6" s="36">
        <f t="shared" si="5"/>
        <v>244.06</v>
      </c>
      <c r="AS6" s="36">
        <f t="shared" si="5"/>
        <v>294.57</v>
      </c>
      <c r="AT6" s="35" t="str">
        <f>IF(AT7="","",IF(AT7="-","【-】","【"&amp;SUBSTITUTE(TEXT(AT7,"#,##0.00"),"-","△")&amp;"】"))</f>
        <v>【136.52】</v>
      </c>
      <c r="AU6" s="36">
        <f>IF(AU7="",NA(),AU7)</f>
        <v>593.11</v>
      </c>
      <c r="AV6" s="36">
        <f t="shared" ref="AV6:BD6" si="6">IF(AV7="",NA(),AV7)</f>
        <v>397.44</v>
      </c>
      <c r="AW6" s="36">
        <f t="shared" si="6"/>
        <v>33.43</v>
      </c>
      <c r="AX6" s="36">
        <f t="shared" si="6"/>
        <v>27.51</v>
      </c>
      <c r="AY6" s="36">
        <f t="shared" si="6"/>
        <v>97.64</v>
      </c>
      <c r="AZ6" s="36">
        <f t="shared" si="6"/>
        <v>184.81</v>
      </c>
      <c r="BA6" s="36">
        <f t="shared" si="6"/>
        <v>71.86</v>
      </c>
      <c r="BB6" s="36">
        <f t="shared" si="6"/>
        <v>56.86</v>
      </c>
      <c r="BC6" s="36">
        <f t="shared" si="6"/>
        <v>57.91</v>
      </c>
      <c r="BD6" s="36">
        <f t="shared" si="6"/>
        <v>94.41</v>
      </c>
      <c r="BE6" s="35" t="str">
        <f>IF(BE7="","",IF(BE7="-","【-】","【"&amp;SUBSTITUTE(TEXT(BE7,"#,##0.00"),"-","△")&amp;"】"))</f>
        <v>【68.37】</v>
      </c>
      <c r="BF6" s="36">
        <f>IF(BF7="",NA(),BF7)</f>
        <v>2279.15</v>
      </c>
      <c r="BG6" s="36">
        <f t="shared" ref="BG6:BO6" si="7">IF(BG7="",NA(),BG7)</f>
        <v>2284.5</v>
      </c>
      <c r="BH6" s="36">
        <f t="shared" si="7"/>
        <v>3780.84</v>
      </c>
      <c r="BI6" s="36">
        <f t="shared" si="7"/>
        <v>3564.65</v>
      </c>
      <c r="BJ6" s="36">
        <f t="shared" si="7"/>
        <v>3291.59</v>
      </c>
      <c r="BK6" s="36">
        <f t="shared" si="7"/>
        <v>827.19</v>
      </c>
      <c r="BL6" s="36">
        <f t="shared" si="7"/>
        <v>817.63</v>
      </c>
      <c r="BM6" s="36">
        <f t="shared" si="7"/>
        <v>830.5</v>
      </c>
      <c r="BN6" s="36">
        <f t="shared" si="7"/>
        <v>1029.24</v>
      </c>
      <c r="BO6" s="36">
        <f t="shared" si="7"/>
        <v>1063.93</v>
      </c>
      <c r="BP6" s="35" t="str">
        <f>IF(BP7="","",IF(BP7="-","【-】","【"&amp;SUBSTITUTE(TEXT(BP7,"#,##0.00"),"-","△")&amp;"】"))</f>
        <v>【985.48】</v>
      </c>
      <c r="BQ6" s="36">
        <f>IF(BQ7="",NA(),BQ7)</f>
        <v>14.89</v>
      </c>
      <c r="BR6" s="36">
        <f t="shared" ref="BR6:BZ6" si="8">IF(BR7="",NA(),BR7)</f>
        <v>15.37</v>
      </c>
      <c r="BS6" s="36">
        <f t="shared" si="8"/>
        <v>18.03</v>
      </c>
      <c r="BT6" s="36">
        <f t="shared" si="8"/>
        <v>23.15</v>
      </c>
      <c r="BU6" s="36">
        <f t="shared" si="8"/>
        <v>26.15</v>
      </c>
      <c r="BV6" s="36">
        <f t="shared" si="8"/>
        <v>45.01</v>
      </c>
      <c r="BW6" s="36">
        <f t="shared" si="8"/>
        <v>46.31</v>
      </c>
      <c r="BX6" s="36">
        <f t="shared" si="8"/>
        <v>43.66</v>
      </c>
      <c r="BY6" s="36">
        <f t="shared" si="8"/>
        <v>43.13</v>
      </c>
      <c r="BZ6" s="36">
        <f t="shared" si="8"/>
        <v>46.26</v>
      </c>
      <c r="CA6" s="35" t="str">
        <f>IF(CA7="","",IF(CA7="-","【-】","【"&amp;SUBSTITUTE(TEXT(CA7,"#,##0.00"),"-","△")&amp;"】"))</f>
        <v>【45.38】</v>
      </c>
      <c r="CB6" s="36">
        <f>IF(CB7="",NA(),CB7)</f>
        <v>1054.9100000000001</v>
      </c>
      <c r="CC6" s="36">
        <f t="shared" ref="CC6:CK6" si="9">IF(CC7="",NA(),CC7)</f>
        <v>1019.99</v>
      </c>
      <c r="CD6" s="36">
        <f t="shared" si="9"/>
        <v>876.45</v>
      </c>
      <c r="CE6" s="36">
        <f t="shared" si="9"/>
        <v>682.49</v>
      </c>
      <c r="CF6" s="36">
        <f t="shared" si="9"/>
        <v>606.58000000000004</v>
      </c>
      <c r="CG6" s="36">
        <f t="shared" si="9"/>
        <v>350.91</v>
      </c>
      <c r="CH6" s="36">
        <f t="shared" si="9"/>
        <v>349.08</v>
      </c>
      <c r="CI6" s="36">
        <f t="shared" si="9"/>
        <v>382.09</v>
      </c>
      <c r="CJ6" s="36">
        <f t="shared" si="9"/>
        <v>392.03</v>
      </c>
      <c r="CK6" s="36">
        <f t="shared" si="9"/>
        <v>376.4</v>
      </c>
      <c r="CL6" s="35" t="str">
        <f>IF(CL7="","",IF(CL7="-","【-】","【"&amp;SUBSTITUTE(TEXT(CL7,"#,##0.00"),"-","△")&amp;"】"))</f>
        <v>【377.04】</v>
      </c>
      <c r="CM6" s="36">
        <f>IF(CM7="",NA(),CM7)</f>
        <v>22.57</v>
      </c>
      <c r="CN6" s="36">
        <f t="shared" ref="CN6:CV6" si="10">IF(CN7="",NA(),CN7)</f>
        <v>22.51</v>
      </c>
      <c r="CO6" s="36">
        <f t="shared" si="10"/>
        <v>22.39</v>
      </c>
      <c r="CP6" s="36">
        <f t="shared" si="10"/>
        <v>22.09</v>
      </c>
      <c r="CQ6" s="36">
        <f t="shared" si="10"/>
        <v>21.37</v>
      </c>
      <c r="CR6" s="36">
        <f t="shared" si="10"/>
        <v>38.24</v>
      </c>
      <c r="CS6" s="36">
        <f t="shared" si="10"/>
        <v>39.42</v>
      </c>
      <c r="CT6" s="36">
        <f t="shared" si="10"/>
        <v>39.68</v>
      </c>
      <c r="CU6" s="36">
        <f t="shared" si="10"/>
        <v>35.64</v>
      </c>
      <c r="CV6" s="36">
        <f t="shared" si="10"/>
        <v>33.729999999999997</v>
      </c>
      <c r="CW6" s="35" t="str">
        <f>IF(CW7="","",IF(CW7="-","【-】","【"&amp;SUBSTITUTE(TEXT(CW7,"#,##0.00"),"-","△")&amp;"】"))</f>
        <v>【34.15】</v>
      </c>
      <c r="CX6" s="36">
        <f>IF(CX7="",NA(),CX7)</f>
        <v>79.05</v>
      </c>
      <c r="CY6" s="36">
        <f t="shared" ref="CY6:DG6" si="11">IF(CY7="",NA(),CY7)</f>
        <v>79.930000000000007</v>
      </c>
      <c r="CZ6" s="36">
        <f t="shared" si="11"/>
        <v>82.17</v>
      </c>
      <c r="DA6" s="36">
        <f t="shared" si="11"/>
        <v>82.59</v>
      </c>
      <c r="DB6" s="36">
        <f t="shared" si="11"/>
        <v>82.38</v>
      </c>
      <c r="DC6" s="36">
        <f t="shared" si="11"/>
        <v>81.84</v>
      </c>
      <c r="DD6" s="36">
        <f t="shared" si="11"/>
        <v>82.97</v>
      </c>
      <c r="DE6" s="36">
        <f t="shared" si="11"/>
        <v>83.95</v>
      </c>
      <c r="DF6" s="36">
        <f t="shared" si="11"/>
        <v>82.92</v>
      </c>
      <c r="DG6" s="36">
        <f t="shared" si="11"/>
        <v>79.989999999999995</v>
      </c>
      <c r="DH6" s="35" t="str">
        <f>IF(DH7="","",IF(DH7="-","【-】","【"&amp;SUBSTITUTE(TEXT(DH7,"#,##0.00"),"-","△")&amp;"】"))</f>
        <v>【78.22】</v>
      </c>
      <c r="DI6" s="36">
        <f>IF(DI7="",NA(),DI7)</f>
        <v>12.84</v>
      </c>
      <c r="DJ6" s="36">
        <f t="shared" ref="DJ6:DR6" si="12">IF(DJ7="",NA(),DJ7)</f>
        <v>15.62</v>
      </c>
      <c r="DK6" s="36">
        <f t="shared" si="12"/>
        <v>31.67</v>
      </c>
      <c r="DL6" s="36">
        <f t="shared" si="12"/>
        <v>35.880000000000003</v>
      </c>
      <c r="DM6" s="36">
        <f t="shared" si="12"/>
        <v>38.89</v>
      </c>
      <c r="DN6" s="36">
        <f t="shared" si="12"/>
        <v>13.09</v>
      </c>
      <c r="DO6" s="36">
        <f t="shared" si="12"/>
        <v>10.75</v>
      </c>
      <c r="DP6" s="36">
        <f t="shared" si="12"/>
        <v>23.85</v>
      </c>
      <c r="DQ6" s="36">
        <f t="shared" si="12"/>
        <v>27.17</v>
      </c>
      <c r="DR6" s="36">
        <f t="shared" si="12"/>
        <v>30.22</v>
      </c>
      <c r="DS6" s="35" t="str">
        <f>IF(DS7="","",IF(DS7="-","【-】","【"&amp;SUBSTITUTE(TEXT(DS7,"#,##0.00"),"-","△")&amp;"】"))</f>
        <v>【21.93】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5">
        <f t="shared" si="13"/>
        <v>0</v>
      </c>
      <c r="EC6" s="35">
        <f t="shared" si="13"/>
        <v>0</v>
      </c>
      <c r="ED6" s="35" t="str">
        <f>IF(ED7="","",IF(ED7="-","【-】","【"&amp;SUBSTITUTE(TEXT(ED7,"#,##0.00"),"-","△")&amp;"】"))</f>
        <v>【0.00】</v>
      </c>
      <c r="EE6" s="35">
        <f>IF(EE7="",NA(),EE7)</f>
        <v>0</v>
      </c>
      <c r="EF6" s="36">
        <f t="shared" ref="EF6:EN6" si="14">IF(EF7="",NA(),EF7)</f>
        <v>0.23</v>
      </c>
      <c r="EG6" s="35">
        <f t="shared" si="14"/>
        <v>0</v>
      </c>
      <c r="EH6" s="35">
        <f t="shared" si="14"/>
        <v>0</v>
      </c>
      <c r="EI6" s="35">
        <f t="shared" si="14"/>
        <v>0</v>
      </c>
      <c r="EJ6" s="35">
        <f t="shared" si="14"/>
        <v>0</v>
      </c>
      <c r="EK6" s="36">
        <f t="shared" si="14"/>
        <v>0.14000000000000001</v>
      </c>
      <c r="EL6" s="36">
        <f t="shared" si="14"/>
        <v>0.05</v>
      </c>
      <c r="EM6" s="36">
        <f t="shared" si="14"/>
        <v>0.18</v>
      </c>
      <c r="EN6" s="36">
        <f t="shared" si="14"/>
        <v>0.01</v>
      </c>
      <c r="EO6" s="35" t="str">
        <f>IF(EO7="","",IF(EO7="-","【-】","【"&amp;SUBSTITUTE(TEXT(EO7,"#,##0.00"),"-","△")&amp;"】"))</f>
        <v>【0.01】</v>
      </c>
    </row>
    <row r="7" spans="1:148" s="37" customFormat="1">
      <c r="A7" s="29"/>
      <c r="B7" s="38">
        <v>2016</v>
      </c>
      <c r="C7" s="38">
        <v>282243</v>
      </c>
      <c r="D7" s="38">
        <v>46</v>
      </c>
      <c r="E7" s="38">
        <v>17</v>
      </c>
      <c r="F7" s="38">
        <v>6</v>
      </c>
      <c r="G7" s="38">
        <v>0</v>
      </c>
      <c r="H7" s="38" t="s">
        <v>108</v>
      </c>
      <c r="I7" s="38" t="s">
        <v>109</v>
      </c>
      <c r="J7" s="38" t="s">
        <v>110</v>
      </c>
      <c r="K7" s="38" t="s">
        <v>111</v>
      </c>
      <c r="L7" s="38" t="s">
        <v>112</v>
      </c>
      <c r="M7" s="38"/>
      <c r="N7" s="39" t="s">
        <v>113</v>
      </c>
      <c r="O7" s="39">
        <v>40.799999999999997</v>
      </c>
      <c r="P7" s="39">
        <v>3.33</v>
      </c>
      <c r="Q7" s="39">
        <v>97.71</v>
      </c>
      <c r="R7" s="39">
        <v>2700</v>
      </c>
      <c r="S7" s="39">
        <v>48733</v>
      </c>
      <c r="T7" s="39">
        <v>229.01</v>
      </c>
      <c r="U7" s="39">
        <v>212.8</v>
      </c>
      <c r="V7" s="39">
        <v>1612</v>
      </c>
      <c r="W7" s="39">
        <v>0.49</v>
      </c>
      <c r="X7" s="39">
        <v>3289.8</v>
      </c>
      <c r="Y7" s="39">
        <v>71.84</v>
      </c>
      <c r="Z7" s="39">
        <v>80.67</v>
      </c>
      <c r="AA7" s="39">
        <v>93.22</v>
      </c>
      <c r="AB7" s="39">
        <v>92.18</v>
      </c>
      <c r="AC7" s="39">
        <v>99.17</v>
      </c>
      <c r="AD7" s="39">
        <v>87.26</v>
      </c>
      <c r="AE7" s="39">
        <v>99.06</v>
      </c>
      <c r="AF7" s="39">
        <v>99.08</v>
      </c>
      <c r="AG7" s="39">
        <v>97.28</v>
      </c>
      <c r="AH7" s="39">
        <v>98.49</v>
      </c>
      <c r="AI7" s="39">
        <v>99.45</v>
      </c>
      <c r="AJ7" s="39">
        <v>1626.73</v>
      </c>
      <c r="AK7" s="39">
        <v>1853.54</v>
      </c>
      <c r="AL7" s="39">
        <v>1914.87</v>
      </c>
      <c r="AM7" s="39">
        <v>2003.9</v>
      </c>
      <c r="AN7" s="39">
        <v>1806.28</v>
      </c>
      <c r="AO7" s="39">
        <v>464.6</v>
      </c>
      <c r="AP7" s="39">
        <v>233.19</v>
      </c>
      <c r="AQ7" s="39">
        <v>221.59</v>
      </c>
      <c r="AR7" s="39">
        <v>244.06</v>
      </c>
      <c r="AS7" s="39">
        <v>294.57</v>
      </c>
      <c r="AT7" s="39">
        <v>136.52000000000001</v>
      </c>
      <c r="AU7" s="39">
        <v>593.11</v>
      </c>
      <c r="AV7" s="39">
        <v>397.44</v>
      </c>
      <c r="AW7" s="39">
        <v>33.43</v>
      </c>
      <c r="AX7" s="39">
        <v>27.51</v>
      </c>
      <c r="AY7" s="39">
        <v>97.64</v>
      </c>
      <c r="AZ7" s="39">
        <v>184.81</v>
      </c>
      <c r="BA7" s="39">
        <v>71.86</v>
      </c>
      <c r="BB7" s="39">
        <v>56.86</v>
      </c>
      <c r="BC7" s="39">
        <v>57.91</v>
      </c>
      <c r="BD7" s="39">
        <v>94.41</v>
      </c>
      <c r="BE7" s="39">
        <v>68.37</v>
      </c>
      <c r="BF7" s="39">
        <v>2279.15</v>
      </c>
      <c r="BG7" s="39">
        <v>2284.5</v>
      </c>
      <c r="BH7" s="39">
        <v>3780.84</v>
      </c>
      <c r="BI7" s="39">
        <v>3564.65</v>
      </c>
      <c r="BJ7" s="39">
        <v>3291.59</v>
      </c>
      <c r="BK7" s="39">
        <v>827.19</v>
      </c>
      <c r="BL7" s="39">
        <v>817.63</v>
      </c>
      <c r="BM7" s="39">
        <v>830.5</v>
      </c>
      <c r="BN7" s="39">
        <v>1029.24</v>
      </c>
      <c r="BO7" s="39">
        <v>1063.93</v>
      </c>
      <c r="BP7" s="39">
        <v>985.48</v>
      </c>
      <c r="BQ7" s="39">
        <v>14.89</v>
      </c>
      <c r="BR7" s="39">
        <v>15.37</v>
      </c>
      <c r="BS7" s="39">
        <v>18.03</v>
      </c>
      <c r="BT7" s="39">
        <v>23.15</v>
      </c>
      <c r="BU7" s="39">
        <v>26.15</v>
      </c>
      <c r="BV7" s="39">
        <v>45.01</v>
      </c>
      <c r="BW7" s="39">
        <v>46.31</v>
      </c>
      <c r="BX7" s="39">
        <v>43.66</v>
      </c>
      <c r="BY7" s="39">
        <v>43.13</v>
      </c>
      <c r="BZ7" s="39">
        <v>46.26</v>
      </c>
      <c r="CA7" s="39">
        <v>45.38</v>
      </c>
      <c r="CB7" s="39">
        <v>1054.9100000000001</v>
      </c>
      <c r="CC7" s="39">
        <v>1019.99</v>
      </c>
      <c r="CD7" s="39">
        <v>876.45</v>
      </c>
      <c r="CE7" s="39">
        <v>682.49</v>
      </c>
      <c r="CF7" s="39">
        <v>606.58000000000004</v>
      </c>
      <c r="CG7" s="39">
        <v>350.91</v>
      </c>
      <c r="CH7" s="39">
        <v>349.08</v>
      </c>
      <c r="CI7" s="39">
        <v>382.09</v>
      </c>
      <c r="CJ7" s="39">
        <v>392.03</v>
      </c>
      <c r="CK7" s="39">
        <v>376.4</v>
      </c>
      <c r="CL7" s="39">
        <v>377.04</v>
      </c>
      <c r="CM7" s="39">
        <v>22.57</v>
      </c>
      <c r="CN7" s="39">
        <v>22.51</v>
      </c>
      <c r="CO7" s="39">
        <v>22.39</v>
      </c>
      <c r="CP7" s="39">
        <v>22.09</v>
      </c>
      <c r="CQ7" s="39">
        <v>21.37</v>
      </c>
      <c r="CR7" s="39">
        <v>38.24</v>
      </c>
      <c r="CS7" s="39">
        <v>39.42</v>
      </c>
      <c r="CT7" s="39">
        <v>39.68</v>
      </c>
      <c r="CU7" s="39">
        <v>35.64</v>
      </c>
      <c r="CV7" s="39">
        <v>33.729999999999997</v>
      </c>
      <c r="CW7" s="39">
        <v>34.15</v>
      </c>
      <c r="CX7" s="39">
        <v>79.05</v>
      </c>
      <c r="CY7" s="39">
        <v>79.930000000000007</v>
      </c>
      <c r="CZ7" s="39">
        <v>82.17</v>
      </c>
      <c r="DA7" s="39">
        <v>82.59</v>
      </c>
      <c r="DB7" s="39">
        <v>82.38</v>
      </c>
      <c r="DC7" s="39">
        <v>81.84</v>
      </c>
      <c r="DD7" s="39">
        <v>82.97</v>
      </c>
      <c r="DE7" s="39">
        <v>83.95</v>
      </c>
      <c r="DF7" s="39">
        <v>82.92</v>
      </c>
      <c r="DG7" s="39">
        <v>79.989999999999995</v>
      </c>
      <c r="DH7" s="39">
        <v>78.22</v>
      </c>
      <c r="DI7" s="39">
        <v>12.84</v>
      </c>
      <c r="DJ7" s="39">
        <v>15.62</v>
      </c>
      <c r="DK7" s="39">
        <v>31.67</v>
      </c>
      <c r="DL7" s="39">
        <v>35.880000000000003</v>
      </c>
      <c r="DM7" s="39">
        <v>38.89</v>
      </c>
      <c r="DN7" s="39">
        <v>13.09</v>
      </c>
      <c r="DO7" s="39">
        <v>10.75</v>
      </c>
      <c r="DP7" s="39">
        <v>23.85</v>
      </c>
      <c r="DQ7" s="39">
        <v>27.17</v>
      </c>
      <c r="DR7" s="39">
        <v>30.22</v>
      </c>
      <c r="DS7" s="39">
        <v>21.93</v>
      </c>
      <c r="DT7" s="39">
        <v>0</v>
      </c>
      <c r="DU7" s="39">
        <v>0</v>
      </c>
      <c r="DV7" s="39">
        <v>0</v>
      </c>
      <c r="DW7" s="39">
        <v>0</v>
      </c>
      <c r="DX7" s="39">
        <v>0</v>
      </c>
      <c r="DY7" s="39">
        <v>0</v>
      </c>
      <c r="DZ7" s="39">
        <v>0</v>
      </c>
      <c r="EA7" s="39">
        <v>0</v>
      </c>
      <c r="EB7" s="39">
        <v>0</v>
      </c>
      <c r="EC7" s="39">
        <v>0</v>
      </c>
      <c r="ED7" s="39">
        <v>0</v>
      </c>
      <c r="EE7" s="39">
        <v>0</v>
      </c>
      <c r="EF7" s="39">
        <v>0.23</v>
      </c>
      <c r="EG7" s="39">
        <v>0</v>
      </c>
      <c r="EH7" s="39">
        <v>0</v>
      </c>
      <c r="EI7" s="39">
        <v>0</v>
      </c>
      <c r="EJ7" s="39">
        <v>0</v>
      </c>
      <c r="EK7" s="39">
        <v>0.14000000000000001</v>
      </c>
      <c r="EL7" s="39">
        <v>0.05</v>
      </c>
      <c r="EM7" s="39">
        <v>0.18</v>
      </c>
      <c r="EN7" s="39">
        <v>0.01</v>
      </c>
      <c r="EO7" s="39">
        <v>0.01</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U000645</cp:lastModifiedBy>
  <cp:lastPrinted>2018-02-09T00:17:52Z</cp:lastPrinted>
  <dcterms:created xsi:type="dcterms:W3CDTF">2017-12-25T01:59:27Z</dcterms:created>
  <dcterms:modified xsi:type="dcterms:W3CDTF">2018-02-14T06:08:11Z</dcterms:modified>
  <cp:category/>
</cp:coreProperties>
</file>