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0490" windowHeight="6690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DL7" i="5"/>
  <c r="DK7" i="5"/>
  <c r="DI7" i="5"/>
  <c r="MI78" i="4" s="1"/>
  <c r="DH7" i="5"/>
  <c r="LT78" i="4" s="1"/>
  <c r="DG7" i="5"/>
  <c r="DF7" i="5"/>
  <c r="DE7" i="5"/>
  <c r="KA78" i="4" s="1"/>
  <c r="DD7" i="5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HJ52" i="4" s="1"/>
  <c r="BI7" i="5"/>
  <c r="GQ52" i="4" s="1"/>
  <c r="BH7" i="5"/>
  <c r="FX52" i="4" s="1"/>
  <c r="BG7" i="5"/>
  <c r="BF7" i="5"/>
  <c r="EL52" i="4" s="1"/>
  <c r="BD7" i="5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GQ32" i="4" s="1"/>
  <c r="AQ7" i="5"/>
  <c r="FX32" i="4" s="1"/>
  <c r="AP7" i="5"/>
  <c r="FE32" i="4" s="1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AB7" i="5"/>
  <c r="AA7" i="5"/>
  <c r="Z7" i="5"/>
  <c r="Y7" i="5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DU8" i="4" s="1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FE52" i="4"/>
  <c r="BZ52" i="4"/>
  <c r="BG52" i="4"/>
  <c r="MA32" i="4"/>
  <c r="LH32" i="4"/>
  <c r="JC32" i="4"/>
  <c r="HJ32" i="4"/>
  <c r="EL32" i="4"/>
  <c r="BG32" i="4"/>
  <c r="AN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AQ10" i="4"/>
  <c r="B10" i="4"/>
  <c r="LJ8" i="4"/>
  <c r="JQ8" i="4"/>
  <c r="HX8" i="4"/>
  <c r="CF8" i="4"/>
  <c r="B6" i="4"/>
  <c r="MI76" i="4" l="1"/>
  <c r="HJ51" i="4"/>
  <c r="MA30" i="4"/>
  <c r="CS30" i="4"/>
  <c r="IT76" i="4"/>
  <c r="CS51" i="4"/>
  <c r="HJ30" i="4"/>
  <c r="MA51" i="4"/>
  <c r="BZ76" i="4"/>
  <c r="C11" i="5"/>
  <c r="D11" i="5"/>
  <c r="E11" i="5"/>
  <c r="B11" i="5"/>
  <c r="BK76" i="4" l="1"/>
  <c r="LH51" i="4"/>
  <c r="BZ51" i="4"/>
  <c r="LT76" i="4"/>
  <c r="GQ51" i="4"/>
  <c r="LH30" i="4"/>
  <c r="IE76" i="4"/>
  <c r="GQ30" i="4"/>
  <c r="BZ30" i="4"/>
  <c r="BG30" i="4"/>
  <c r="HP76" i="4"/>
  <c r="FX30" i="4"/>
  <c r="AV76" i="4"/>
  <c r="KO51" i="4"/>
  <c r="LE76" i="4"/>
  <c r="KO30" i="4"/>
  <c r="BG51" i="4"/>
  <c r="FX51" i="4"/>
  <c r="FE51" i="4"/>
  <c r="JV30" i="4"/>
  <c r="HA76" i="4"/>
  <c r="AN51" i="4"/>
  <c r="FE30" i="4"/>
  <c r="AN30" i="4"/>
  <c r="JV51" i="4"/>
  <c r="AG76" i="4"/>
  <c r="KP76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<sst xmlns="http://schemas.openxmlformats.org/spreadsheetml/2006/main" count="286" uniqueCount="135">
  <si>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</si>
  <si>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</si>
  <si>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</si>
  <si>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</si>
  <si>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</si>
  <si>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</si>
  <si>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</si>
  <si>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</si>
  <si>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</si>
  <si>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</si>
  <si>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</si>
  <si>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</si>
  <si>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</si>
  <si>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</si>
  <si>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</si>
  <si>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</si>
  <si>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</si>
  <si>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</si>
  <si>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</si>
  <si>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</si>
  <si>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</si>
  <si>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</si>
  <si>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</si>
  <si>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</si>
  <si>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</si>
  <si>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</si>
  <si>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</si>
  <si>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</si>
  <si>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</si>
  <si>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</si>
  <si>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</si>
  <si>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</si>
  <si>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</si>
  <si>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</si>
  <si>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</si>
  <si>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</si>
  <si>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</si>
  <si>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</si>
  <si>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</si>
  <si>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</si>
  <si>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</si>
  <si>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</si>
  <si>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</si>
  <si>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</si>
  <si>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</si>
  <si>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</si>
  <si>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</si>
  <si>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</si>
  <si>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</si>
  <si>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</si>
  <si>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</si>
  <si>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</si>
  <si>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</si>
  <si>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</si>
  <si>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</si>
  <si>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</si>
  <si>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</si>
  <si>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</si>
  <si>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</si>
  <si>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</si>
  <si>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</si>
  <si>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</si>
  <si>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</si>
  <si>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</si>
  <si>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</si>
  <si>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</si>
  <si>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</si>
  <si>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</si>
  <si>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</si>
  <si>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</si>
  <si>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</si>
  <si>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</si>
  <si>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</si>
  <si>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</si>
  <si>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</si>
  <si>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</si>
  <si>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</si>
  <si>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</si>
  <si>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</si>
  <si>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</si>
  <si>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</si>
  <si>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</si>
  <si>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</si>
  <si>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</si>
  <si>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</si>
  <si>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</si>
  <si>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</si>
  <si>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</si>
  <si>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</si>
  <si>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</si>
  <si>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</si>
  <si>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</si>
  <si>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</si>
  <si>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</si>
  <si>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</si>
  <si>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</si>
  <si>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</si>
  <si>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</si>
  <si>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</si>
  <si>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</si>
  <si>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</si>
  <si>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</si>
  <si>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</si>
  <si>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</si>
  <si>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</si>
  <si>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</si>
  <si>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</si>
  <si>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</si>
  <si>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</si>
  <si>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</si>
  <si>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</si>
  <si>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</si>
  <si>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</si>
  <si>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兵庫県　丹波市</t>
  </si>
  <si>
    <t>下滝駅前駐車場</t>
  </si>
  <si>
    <t>法非適用</t>
  </si>
  <si>
    <t>駐車場整備事業</t>
  </si>
  <si>
    <t>-</t>
  </si>
  <si>
    <t>Ａ３Ｂ１</t>
  </si>
  <si>
    <t>該当数値なし</t>
  </si>
  <si>
    <t>その他駐車場</t>
  </si>
  <si>
    <t>広場式</t>
  </si>
  <si>
    <t>駅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</si>
  <si>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</si>
  <si>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</si>
  <si>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</si>
  <si>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</si>
  <si>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</si>
  <si>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</si>
  <si>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</si>
  <si>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自治体職員</t>
    <rPh sb="0" eb="3">
      <t>ジチタイ</t>
    </rPh>
    <rPh sb="3" eb="5">
      <t>ショクイン</t>
    </rPh>
    <phoneticPr fontId="6"/>
  </si>
  <si>
    <t xml:space="preserve"> 施設として黒字経営となっているが、利用率の向上に伴う、経営状況の更なる安定化が必要なことから、広報等を行い利用率の向上を図る必要がある。</t>
    <phoneticPr fontId="6"/>
  </si>
  <si>
    <t xml:space="preserve"> 本施設については、市民の交通機関への利便性向上を主たる目的として設置している。収益等の状況については、類似施設平均と比すると42％程度の収益的収支比率となっているが157.8％と悪くない状況である。他会計からの補助等もなく独立した会計となっていることから、利用率の向上により更なる経営状況の改善が可能と考えている。</t>
    <phoneticPr fontId="6"/>
  </si>
  <si>
    <t>　本施設に関する資産等は、料金精算のシステム、舗装などの関連施設であるが、常に現状把握の上、計画的な修繕等の対応が必要である。</t>
    <phoneticPr fontId="6"/>
  </si>
  <si>
    <t>　本施設は、月極め駐車場(9台）及び一時駐車場（10台）である。月極め駐車場は月平均約6台（約66.7％）の稼働率であり、一時駐車場の1日当たりの利用台数は約2台（約20％）で合計約８台（約42.1％）となっている。特に一時駐車場の利用率の状況が改善できるよう、広報等により情報を提供し利用の拡大を図っていく。</t>
    <rPh sb="14" eb="15">
      <t>ダイ</t>
    </rPh>
    <rPh sb="16" eb="17">
      <t>オヨ</t>
    </rPh>
    <rPh sb="26" eb="27">
      <t>ダイ</t>
    </rPh>
    <rPh sb="39" eb="42">
      <t>ツキヘイキン</t>
    </rPh>
    <rPh sb="42" eb="43">
      <t>ヤク</t>
    </rPh>
    <rPh sb="44" eb="45">
      <t>ダイ</t>
    </rPh>
    <rPh sb="46" eb="47">
      <t>ヤク</t>
    </rPh>
    <rPh sb="68" eb="69">
      <t>ニチ</t>
    </rPh>
    <rPh sb="69" eb="70">
      <t>ア</t>
    </rPh>
    <rPh sb="73" eb="75">
      <t>リヨウ</t>
    </rPh>
    <rPh sb="75" eb="77">
      <t>ダイスウ</t>
    </rPh>
    <rPh sb="78" eb="79">
      <t>ヤク</t>
    </rPh>
    <rPh sb="80" eb="81">
      <t>ダイ</t>
    </rPh>
    <rPh sb="82" eb="83">
      <t>ヤク</t>
    </rPh>
    <rPh sb="90" eb="91">
      <t>ヤク</t>
    </rPh>
    <rPh sb="92" eb="93">
      <t>ダイ</t>
    </rPh>
    <rPh sb="94" eb="95">
      <t>ヤク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</si>
</sst>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170</c:v>
                </c:pt>
                <c:pt idx="1">
                  <c:v>133.19999999999999</c:v>
                </c:pt>
                <c:pt idx="2">
                  <c:v>173.4</c:v>
                </c:pt>
                <c:pt idx="3">
                  <c:v>144.69999999999999</c:v>
                </c:pt>
                <c:pt idx="4">
                  <c:v>157.80000000000001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96640"/>
        <c:axId val="12212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96640"/>
        <c:axId val="122123776"/>
      </c:lineChart>
      <c:dateAx>
        <c:axId val="122096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123776"/>
        <c:crosses val="autoZero"/>
        <c:auto val="1"/>
        <c:lblOffset val="100"/>
        <c:baseTimeUnit val="years"/>
      </c:dateAx>
      <c:valAx>
        <c:axId val="12212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096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42080"/>
        <c:axId val="14014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42080"/>
        <c:axId val="140144000"/>
      </c:lineChart>
      <c:dateAx>
        <c:axId val="140142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144000"/>
        <c:crosses val="autoZero"/>
        <c:auto val="1"/>
        <c:lblOffset val="100"/>
        <c:baseTimeUnit val="years"/>
      </c:dateAx>
      <c:valAx>
        <c:axId val="140144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142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92160"/>
        <c:axId val="14049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2160"/>
        <c:axId val="140494720"/>
      </c:lineChart>
      <c:dateAx>
        <c:axId val="140492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94720"/>
        <c:crosses val="autoZero"/>
        <c:auto val="1"/>
        <c:lblOffset val="100"/>
        <c:baseTimeUnit val="years"/>
      </c:dateAx>
      <c:valAx>
        <c:axId val="14049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492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27040"/>
        <c:axId val="14072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27040"/>
        <c:axId val="140729344"/>
      </c:lineChart>
      <c:dateAx>
        <c:axId val="140727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29344"/>
        <c:crosses val="autoZero"/>
        <c:auto val="1"/>
        <c:lblOffset val="100"/>
        <c:baseTimeUnit val="years"/>
      </c:dateAx>
      <c:valAx>
        <c:axId val="14072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27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53152"/>
        <c:axId val="140755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152"/>
        <c:axId val="140755328"/>
      </c:lineChart>
      <c:dateAx>
        <c:axId val="14075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55328"/>
        <c:crosses val="autoZero"/>
        <c:auto val="1"/>
        <c:lblOffset val="100"/>
        <c:baseTimeUnit val="years"/>
      </c:dateAx>
      <c:valAx>
        <c:axId val="140755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53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18784"/>
        <c:axId val="14092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18784"/>
        <c:axId val="140921088"/>
      </c:lineChart>
      <c:dateAx>
        <c:axId val="140918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21088"/>
        <c:crosses val="autoZero"/>
        <c:auto val="1"/>
        <c:lblOffset val="100"/>
        <c:baseTimeUnit val="years"/>
      </c:dateAx>
      <c:valAx>
        <c:axId val="14092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0918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15.8</c:v>
                </c:pt>
                <c:pt idx="1">
                  <c:v>42.1</c:v>
                </c:pt>
                <c:pt idx="2">
                  <c:v>42.1</c:v>
                </c:pt>
                <c:pt idx="3">
                  <c:v>36.799999999999997</c:v>
                </c:pt>
                <c:pt idx="4">
                  <c:v>42.1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15104"/>
        <c:axId val="22762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5104"/>
        <c:axId val="227622912"/>
      </c:lineChart>
      <c:dateAx>
        <c:axId val="22761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622912"/>
        <c:crosses val="autoZero"/>
        <c:auto val="1"/>
        <c:lblOffset val="100"/>
        <c:baseTimeUnit val="years"/>
      </c:dateAx>
      <c:valAx>
        <c:axId val="22762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615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40.4</c:v>
                </c:pt>
                <c:pt idx="1">
                  <c:v>-22</c:v>
                </c:pt>
                <c:pt idx="2">
                  <c:v>41.4</c:v>
                </c:pt>
                <c:pt idx="3">
                  <c:v>41.8</c:v>
                </c:pt>
                <c:pt idx="4">
                  <c:v>33.200000000000003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374016"/>
        <c:axId val="228811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74016"/>
        <c:axId val="228811904"/>
      </c:lineChart>
      <c:dateAx>
        <c:axId val="228374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8811904"/>
        <c:crosses val="autoZero"/>
        <c:auto val="1"/>
        <c:lblOffset val="100"/>
        <c:baseTimeUnit val="years"/>
      </c:dateAx>
      <c:valAx>
        <c:axId val="228811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8374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194</c:v>
                </c:pt>
                <c:pt idx="1">
                  <c:v>153</c:v>
                </c:pt>
                <c:pt idx="2">
                  <c:v>138</c:v>
                </c:pt>
                <c:pt idx="3">
                  <c:v>126</c:v>
                </c:pt>
                <c:pt idx="4">
                  <c:v>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143872"/>
        <c:axId val="23331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43872"/>
        <c:axId val="233316352"/>
      </c:lineChart>
      <c:dateAx>
        <c:axId val="23014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316352"/>
        <c:crosses val="autoZero"/>
        <c:auto val="1"/>
        <c:lblOffset val="100"/>
        <c:baseTimeUnit val="years"/>
      </c:dateAx>
      <c:valAx>
        <c:axId val="23331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0143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兵庫県丹波市　下滝駅前駐車場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130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駅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1688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14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19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4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代行制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132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170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133.19999999999999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173.4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144.69999999999999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157.80000000000001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15.8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42.1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42.1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36.799999999999997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42.1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393.6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407.1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375.5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441.2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368.2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11.4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11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7.8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6.7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5.9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230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244.3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238.1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261.8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268.7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133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134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40.4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-22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41.4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41.8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33.200000000000003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194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153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138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126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144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105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61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40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29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51.9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59.2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64.5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60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52.8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6188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7011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7612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7104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7407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131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12098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200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123.1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92.3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85.4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76.3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64.099999999999994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282235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8</v>
      </c>
      <c r="H6" s="61" t="str">
        <f>SUBSTITUTE(H8,"　","")</f>
        <v>兵庫県丹波市</v>
      </c>
      <c r="I6" s="61" t="str">
        <f t="shared" si="1"/>
        <v>下滝駅前駐車場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14</v>
      </c>
      <c r="S6" s="63" t="str">
        <f t="shared" si="1"/>
        <v>駅</v>
      </c>
      <c r="T6" s="63" t="str">
        <f t="shared" si="1"/>
        <v>無</v>
      </c>
      <c r="U6" s="64">
        <f t="shared" si="1"/>
        <v>1688</v>
      </c>
      <c r="V6" s="64">
        <f t="shared" si="1"/>
        <v>19</v>
      </c>
      <c r="W6" s="64">
        <f t="shared" si="1"/>
        <v>4</v>
      </c>
      <c r="X6" s="63" t="str">
        <f t="shared" si="1"/>
        <v>代行制</v>
      </c>
      <c r="Y6" s="65">
        <f>IF(Y8="-",NA(),Y8)</f>
        <v>170</v>
      </c>
      <c r="Z6" s="65">
        <f t="shared" ref="Z6:AH6" si="2">IF(Z8="-",NA(),Z8)</f>
        <v>133.19999999999999</v>
      </c>
      <c r="AA6" s="65">
        <f t="shared" si="2"/>
        <v>173.4</v>
      </c>
      <c r="AB6" s="65">
        <f t="shared" si="2"/>
        <v>144.69999999999999</v>
      </c>
      <c r="AC6" s="65">
        <f t="shared" si="2"/>
        <v>157.80000000000001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40.4</v>
      </c>
      <c r="BG6" s="65">
        <f t="shared" ref="BG6:BO6" si="5">IF(BG8="-",NA(),BG8)</f>
        <v>-22</v>
      </c>
      <c r="BH6" s="65">
        <f t="shared" si="5"/>
        <v>41.4</v>
      </c>
      <c r="BI6" s="65">
        <f t="shared" si="5"/>
        <v>41.8</v>
      </c>
      <c r="BJ6" s="65">
        <f t="shared" si="5"/>
        <v>33.200000000000003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194</v>
      </c>
      <c r="BR6" s="66">
        <f t="shared" ref="BR6:BZ6" si="6">IF(BR8="-",NA(),BR8)</f>
        <v>153</v>
      </c>
      <c r="BS6" s="66">
        <f t="shared" si="6"/>
        <v>138</v>
      </c>
      <c r="BT6" s="66">
        <f t="shared" si="6"/>
        <v>126</v>
      </c>
      <c r="BU6" s="66">
        <f t="shared" si="6"/>
        <v>144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12098</v>
      </c>
      <c r="CN6" s="64">
        <f t="shared" si="7"/>
        <v>200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15.8</v>
      </c>
      <c r="DL6" s="65">
        <f t="shared" ref="DL6:DT6" si="9">IF(DL8="-",NA(),DL8)</f>
        <v>42.1</v>
      </c>
      <c r="DM6" s="65">
        <f t="shared" si="9"/>
        <v>42.1</v>
      </c>
      <c r="DN6" s="65">
        <f t="shared" si="9"/>
        <v>36.799999999999997</v>
      </c>
      <c r="DO6" s="65">
        <f t="shared" si="9"/>
        <v>42.1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282235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8</v>
      </c>
      <c r="H7" s="61" t="str">
        <f t="shared" si="10"/>
        <v>兵庫県　丹波市</v>
      </c>
      <c r="I7" s="61" t="str">
        <f t="shared" si="10"/>
        <v>下滝駅前駐車場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14</v>
      </c>
      <c r="S7" s="63" t="str">
        <f t="shared" si="10"/>
        <v>駅</v>
      </c>
      <c r="T7" s="63" t="str">
        <f t="shared" si="10"/>
        <v>無</v>
      </c>
      <c r="U7" s="64">
        <f t="shared" si="10"/>
        <v>1688</v>
      </c>
      <c r="V7" s="64">
        <f t="shared" si="10"/>
        <v>19</v>
      </c>
      <c r="W7" s="64">
        <f t="shared" si="10"/>
        <v>4</v>
      </c>
      <c r="X7" s="63" t="str">
        <f t="shared" si="10"/>
        <v>代行制</v>
      </c>
      <c r="Y7" s="65">
        <f>Y8</f>
        <v>170</v>
      </c>
      <c r="Z7" s="65">
        <f t="shared" ref="Z7:AH7" si="11">Z8</f>
        <v>133.19999999999999</v>
      </c>
      <c r="AA7" s="65">
        <f t="shared" si="11"/>
        <v>173.4</v>
      </c>
      <c r="AB7" s="65">
        <f t="shared" si="11"/>
        <v>144.69999999999999</v>
      </c>
      <c r="AC7" s="65">
        <f t="shared" si="11"/>
        <v>157.80000000000001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40.4</v>
      </c>
      <c r="BG7" s="65">
        <f t="shared" ref="BG7:BO7" si="14">BG8</f>
        <v>-22</v>
      </c>
      <c r="BH7" s="65">
        <f t="shared" si="14"/>
        <v>41.4</v>
      </c>
      <c r="BI7" s="65">
        <f t="shared" si="14"/>
        <v>41.8</v>
      </c>
      <c r="BJ7" s="65">
        <f t="shared" si="14"/>
        <v>33.200000000000003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194</v>
      </c>
      <c r="BR7" s="66">
        <f t="shared" ref="BR7:BZ7" si="15">BR8</f>
        <v>153</v>
      </c>
      <c r="BS7" s="66">
        <f t="shared" si="15"/>
        <v>138</v>
      </c>
      <c r="BT7" s="66">
        <f t="shared" si="15"/>
        <v>126</v>
      </c>
      <c r="BU7" s="66">
        <f t="shared" si="15"/>
        <v>144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12098</v>
      </c>
      <c r="CN7" s="64">
        <f>CN8</f>
        <v>200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15.8</v>
      </c>
      <c r="DL7" s="65">
        <f t="shared" ref="DL7:DT7" si="17">DL8</f>
        <v>42.1</v>
      </c>
      <c r="DM7" s="65">
        <f t="shared" si="17"/>
        <v>42.1</v>
      </c>
      <c r="DN7" s="65">
        <f t="shared" si="17"/>
        <v>36.799999999999997</v>
      </c>
      <c r="DO7" s="65">
        <f t="shared" si="17"/>
        <v>42.1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282235</v>
      </c>
      <c r="D8" s="68">
        <v>47</v>
      </c>
      <c r="E8" s="68">
        <v>14</v>
      </c>
      <c r="F8" s="68">
        <v>0</v>
      </c>
      <c r="G8" s="68">
        <v>8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14</v>
      </c>
      <c r="S8" s="70" t="s">
        <v>122</v>
      </c>
      <c r="T8" s="70" t="s">
        <v>123</v>
      </c>
      <c r="U8" s="71">
        <v>1688</v>
      </c>
      <c r="V8" s="71">
        <v>19</v>
      </c>
      <c r="W8" s="71">
        <v>4</v>
      </c>
      <c r="X8" s="70" t="s">
        <v>124</v>
      </c>
      <c r="Y8" s="72">
        <v>170</v>
      </c>
      <c r="Z8" s="72">
        <v>133.19999999999999</v>
      </c>
      <c r="AA8" s="72">
        <v>173.4</v>
      </c>
      <c r="AB8" s="72">
        <v>144.69999999999999</v>
      </c>
      <c r="AC8" s="72">
        <v>157.80000000000001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40.4</v>
      </c>
      <c r="BG8" s="72">
        <v>-22</v>
      </c>
      <c r="BH8" s="72">
        <v>41.4</v>
      </c>
      <c r="BI8" s="72">
        <v>41.8</v>
      </c>
      <c r="BJ8" s="72">
        <v>33.200000000000003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194</v>
      </c>
      <c r="BR8" s="73">
        <v>153</v>
      </c>
      <c r="BS8" s="73">
        <v>138</v>
      </c>
      <c r="BT8" s="74">
        <v>126</v>
      </c>
      <c r="BU8" s="74">
        <v>144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12098</v>
      </c>
      <c r="CN8" s="71">
        <v>200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15.8</v>
      </c>
      <c r="DL8" s="72">
        <v>42.1</v>
      </c>
      <c r="DM8" s="72">
        <v>42.1</v>
      </c>
      <c r="DN8" s="72">
        <v>36.799999999999997</v>
      </c>
      <c r="DO8" s="72">
        <v>42.1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兵庫県</cp:lastModifiedBy>
  <cp:lastPrinted>2018-03-26T04:31:50Z</cp:lastPrinted>
  <dcterms:created xsi:type="dcterms:W3CDTF">2018-02-09T01:50:38Z</dcterms:created>
  <dcterms:modified xsi:type="dcterms:W3CDTF">2018-05-24T01:07:22Z</dcterms:modified>
  <cp:category/>
</cp:coreProperties>
</file>