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79.176.19\組織\財務部\財政課\財政係\00一般\09県調査・照会・通知\99その他\2017(H29)\180126【2月9日(金)〆切】公営企業に係る「経営比較分析表」の分析等について（照会）\③担当課回答\"/>
    </mc:Choice>
  </mc:AlternateContent>
  <workbookProtection workbookPassword="B319" lockStructure="1"/>
  <bookViews>
    <workbookView xWindow="0" yWindow="0" windowWidth="20490" windowHeight="7770"/>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AT8" i="4" s="1"/>
  <c r="R6" i="5"/>
  <c r="AL8" i="4" s="1"/>
  <c r="Q6" i="5"/>
  <c r="W10" i="4" s="1"/>
  <c r="P6" i="5"/>
  <c r="P10" i="4" s="1"/>
  <c r="O6" i="5"/>
  <c r="N6" i="5"/>
  <c r="M6" i="5"/>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H85" i="4"/>
  <c r="G85" i="4"/>
  <c r="BB10" i="4"/>
  <c r="AT10" i="4"/>
  <c r="I10" i="4"/>
  <c r="B10" i="4"/>
  <c r="BB8" i="4"/>
  <c r="W8" i="4"/>
  <c r="P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<sst xmlns="http://schemas.openxmlformats.org/spreadsheetml/2006/main" count="232" uniqueCount="120">
  <si>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</si>
  <si>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</si>
  <si>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</si>
  <si>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</si>
  <si>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</si>
  <si>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</si>
  <si>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</si>
  <si>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</si>
  <si>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</si>
  <si>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</si>
  <si>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</si>
  <si>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</si>
  <si>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</si>
  <si>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</si>
  <si>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</si>
  <si>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</si>
  <si>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</si>
  <si>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</si>
  <si>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</si>
  <si>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</si>
  <si>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</si>
  <si>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</si>
  <si>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</si>
  <si>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</si>
  <si>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</si>
  <si>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</si>
  <si>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</si>
  <si>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</si>
  <si>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</si>
  <si>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</si>
  <si>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</si>
  <si>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</si>
  <si>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</si>
  <si>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</si>
  <si>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</si>
  <si>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</si>
  <si>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</si>
  <si>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</si>
  <si>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</si>
  <si>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</si>
  <si>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</si>
  <si>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</si>
  <si>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</si>
  <si>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</si>
  <si>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</si>
  <si>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</si>
  <si>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</si>
  <si>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</si>
  <si>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</si>
  <si>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</si>
  <si>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</si>
  <si>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</si>
  <si>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</si>
  <si>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</si>
  <si>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</si>
  <si>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</si>
  <si>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</si>
  <si>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</si>
  <si>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</si>
  <si>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</si>
  <si>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</si>
  <si>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</si>
  <si>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</si>
  <si>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</si>
  <si>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</si>
  <si>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</si>
  <si>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</si>
  <si>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</si>
  <si>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</si>
  <si>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</si>
  <si>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</si>
  <si>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</si>
  <si>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</si>
  <si>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</si>
  <si>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</si>
  <si>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</si>
  <si>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</si>
  <si>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</si>
  <si>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</si>
  <si>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</si>
  <si>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</si>
  <si>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</si>
  <si>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</si>
  <si>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</si>
  <si>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</si>
  <si>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</si>
  <si>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</si>
  <si>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</si>
  <si>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</si>
  <si>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</si>
  <si>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</si>
  <si>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</si>
  <si>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</si>
  <si>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</si>
  <si>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</si>
  <si>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</si>
  <si>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</si>
  <si>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</si>
  <si>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</si>
  <si>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</si>
  <si>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</si>
  <si>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</si>
  <si>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</si>
  <si>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</si>
  <si>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</si>
  <si>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丹波市</t>
  </si>
  <si>
    <t>法適用</t>
  </si>
  <si>
    <t>水道事業</t>
  </si>
  <si>
    <t>末端給水事業</t>
  </si>
  <si>
    <t>A4</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</si>
  <si>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</si>
  <si>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</si>
  <si>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</si>
  <si>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</si>
  <si>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</si>
  <si>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</si>
  <si>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t>
    <rPh sb="0" eb="3">
      <t>ジチタイ</t>
    </rPh>
    <rPh sb="3" eb="5">
      <t>ショクイン</t>
    </rPh>
    <phoneticPr fontId="4"/>
  </si>
  <si>
    <t>・水道施設統合整備事業により、若干の管路更新は行っているものの、水道施設（施設及び管路）は年々老朽化している。
・今後は、財政状況を把握しながら、H29年度に策定する老朽管更新計画に基づき、計画的に更新していく必要がある。</t>
    <rPh sb="1" eb="3">
      <t>スイドウ</t>
    </rPh>
    <rPh sb="3" eb="5">
      <t>シセツ</t>
    </rPh>
    <rPh sb="5" eb="7">
      <t>トウゴウ</t>
    </rPh>
    <rPh sb="7" eb="9">
      <t>セイビ</t>
    </rPh>
    <rPh sb="9" eb="11">
      <t>ジギョウ</t>
    </rPh>
    <rPh sb="15" eb="17">
      <t>ジャッカン</t>
    </rPh>
    <rPh sb="18" eb="20">
      <t>カンロ</t>
    </rPh>
    <rPh sb="20" eb="22">
      <t>コウシン</t>
    </rPh>
    <rPh sb="23" eb="24">
      <t>オコナ</t>
    </rPh>
    <rPh sb="32" eb="34">
      <t>スイドウ</t>
    </rPh>
    <rPh sb="34" eb="36">
      <t>シセツ</t>
    </rPh>
    <rPh sb="37" eb="39">
      <t>シセツ</t>
    </rPh>
    <rPh sb="39" eb="40">
      <t>オヨ</t>
    </rPh>
    <rPh sb="41" eb="43">
      <t>カンロ</t>
    </rPh>
    <rPh sb="45" eb="47">
      <t>ネンネン</t>
    </rPh>
    <rPh sb="47" eb="50">
      <t>ロウキュウカ</t>
    </rPh>
    <rPh sb="57" eb="59">
      <t>コンゴ</t>
    </rPh>
    <rPh sb="61" eb="63">
      <t>ザイセイ</t>
    </rPh>
    <rPh sb="63" eb="65">
      <t>ジョウキョウ</t>
    </rPh>
    <rPh sb="66" eb="68">
      <t>ハアク</t>
    </rPh>
    <rPh sb="76" eb="78">
      <t>ネンド</t>
    </rPh>
    <rPh sb="79" eb="81">
      <t>サクテイ</t>
    </rPh>
    <rPh sb="83" eb="85">
      <t>ロウキュウ</t>
    </rPh>
    <rPh sb="85" eb="86">
      <t>カン</t>
    </rPh>
    <rPh sb="86" eb="88">
      <t>コウシン</t>
    </rPh>
    <rPh sb="88" eb="90">
      <t>ケイカク</t>
    </rPh>
    <rPh sb="91" eb="92">
      <t>モト</t>
    </rPh>
    <rPh sb="95" eb="98">
      <t>ケイカクテキ</t>
    </rPh>
    <rPh sb="99" eb="101">
      <t>コウシン</t>
    </rPh>
    <rPh sb="105" eb="107">
      <t>ヒツヨウ</t>
    </rPh>
    <phoneticPr fontId="4"/>
  </si>
  <si>
    <t>・当市においては、中山間地域で地形的に管路が長く、施設も多く点在することから、施設の集約及び効率化を図るため、平成19年度より「水道施設統合整備事業」を開始している。
・経常収支比率や料金回収率は類似団体より低く、給水原価は高い状況となっており、投資の効率化や経費削減による経営改善に取り組む必要がある。
・企業債残高については、水道ビジョンに基づく事業費総額約120億円の「水道施設統合整備事業」による起債借入が多いため、類似団体より大きく上回っている。
・有収率について、類似団体より低い状況が継続していることから、管路更新計画による老朽管の更新を計画的に行う必要がある。</t>
    <rPh sb="1" eb="3">
      <t>トウシ</t>
    </rPh>
    <rPh sb="9" eb="12">
      <t>チュウサンカン</t>
    </rPh>
    <rPh sb="12" eb="14">
      <t>チイキ</t>
    </rPh>
    <rPh sb="15" eb="18">
      <t>チケイテキ</t>
    </rPh>
    <rPh sb="19" eb="21">
      <t>カンロ</t>
    </rPh>
    <rPh sb="22" eb="23">
      <t>ナガ</t>
    </rPh>
    <rPh sb="25" eb="27">
      <t>シセツ</t>
    </rPh>
    <rPh sb="28" eb="29">
      <t>オオ</t>
    </rPh>
    <rPh sb="30" eb="32">
      <t>テンザイ</t>
    </rPh>
    <rPh sb="39" eb="41">
      <t>シセツ</t>
    </rPh>
    <rPh sb="42" eb="44">
      <t>シュウヤク</t>
    </rPh>
    <rPh sb="44" eb="45">
      <t>オヨ</t>
    </rPh>
    <rPh sb="46" eb="48">
      <t>コウリツ</t>
    </rPh>
    <rPh sb="48" eb="49">
      <t>カ</t>
    </rPh>
    <rPh sb="50" eb="51">
      <t>ハカ</t>
    </rPh>
    <rPh sb="55" eb="57">
      <t>ヘイセイ</t>
    </rPh>
    <rPh sb="59" eb="61">
      <t>ネンド</t>
    </rPh>
    <rPh sb="64" eb="66">
      <t>スイドウ</t>
    </rPh>
    <rPh sb="66" eb="68">
      <t>シセツ</t>
    </rPh>
    <rPh sb="68" eb="70">
      <t>トウゴウ</t>
    </rPh>
    <rPh sb="70" eb="72">
      <t>セイビ</t>
    </rPh>
    <rPh sb="72" eb="74">
      <t>ジギョウ</t>
    </rPh>
    <rPh sb="76" eb="78">
      <t>カイシ</t>
    </rPh>
    <rPh sb="85" eb="87">
      <t>ケイジョウ</t>
    </rPh>
    <rPh sb="87" eb="89">
      <t>シュウシ</t>
    </rPh>
    <rPh sb="89" eb="91">
      <t>ヒリツ</t>
    </rPh>
    <rPh sb="92" eb="94">
      <t>リョウキン</t>
    </rPh>
    <rPh sb="94" eb="96">
      <t>カイシュウ</t>
    </rPh>
    <rPh sb="96" eb="97">
      <t>リツ</t>
    </rPh>
    <rPh sb="98" eb="100">
      <t>ルイジ</t>
    </rPh>
    <rPh sb="100" eb="102">
      <t>ダンタイ</t>
    </rPh>
    <rPh sb="104" eb="105">
      <t>ヒク</t>
    </rPh>
    <rPh sb="107" eb="109">
      <t>キュウスイ</t>
    </rPh>
    <rPh sb="109" eb="111">
      <t>ゲンカ</t>
    </rPh>
    <rPh sb="112" eb="113">
      <t>タカ</t>
    </rPh>
    <rPh sb="114" eb="116">
      <t>ジョウキョウ</t>
    </rPh>
    <rPh sb="123" eb="125">
      <t>トウシ</t>
    </rPh>
    <rPh sb="126" eb="129">
      <t>コウリツカ</t>
    </rPh>
    <rPh sb="130" eb="132">
      <t>ケイヒ</t>
    </rPh>
    <rPh sb="132" eb="134">
      <t>サクゲン</t>
    </rPh>
    <rPh sb="137" eb="139">
      <t>ケイエイ</t>
    </rPh>
    <rPh sb="139" eb="141">
      <t>カイゼン</t>
    </rPh>
    <rPh sb="142" eb="143">
      <t>ト</t>
    </rPh>
    <rPh sb="144" eb="145">
      <t>ク</t>
    </rPh>
    <rPh sb="146" eb="148">
      <t>ヒツヨウ</t>
    </rPh>
    <rPh sb="154" eb="156">
      <t>キギョウ</t>
    </rPh>
    <rPh sb="156" eb="157">
      <t>サイ</t>
    </rPh>
    <rPh sb="157" eb="159">
      <t>ザンダカ</t>
    </rPh>
    <rPh sb="165" eb="167">
      <t>スイドウ</t>
    </rPh>
    <rPh sb="172" eb="173">
      <t>モト</t>
    </rPh>
    <rPh sb="175" eb="178">
      <t>ジギョウヒ</t>
    </rPh>
    <rPh sb="178" eb="180">
      <t>ソウガク</t>
    </rPh>
    <rPh sb="180" eb="181">
      <t>ヤク</t>
    </rPh>
    <rPh sb="184" eb="186">
      <t>オクエン</t>
    </rPh>
    <rPh sb="188" eb="190">
      <t>スイドウ</t>
    </rPh>
    <rPh sb="190" eb="192">
      <t>シセツ</t>
    </rPh>
    <rPh sb="192" eb="194">
      <t>トウゴウ</t>
    </rPh>
    <rPh sb="194" eb="196">
      <t>セイビ</t>
    </rPh>
    <rPh sb="196" eb="198">
      <t>ジギョウ</t>
    </rPh>
    <rPh sb="202" eb="204">
      <t>キサイ</t>
    </rPh>
    <rPh sb="204" eb="206">
      <t>カリイレ</t>
    </rPh>
    <rPh sb="207" eb="208">
      <t>オオ</t>
    </rPh>
    <rPh sb="212" eb="214">
      <t>ルイジ</t>
    </rPh>
    <rPh sb="214" eb="216">
      <t>ダンタイ</t>
    </rPh>
    <rPh sb="218" eb="219">
      <t>オオ</t>
    </rPh>
    <rPh sb="221" eb="223">
      <t>ウワマワ</t>
    </rPh>
    <phoneticPr fontId="4"/>
  </si>
  <si>
    <t>・給水人口の減少等による料金収入の減少や老朽管の更新による経費の増加が見込まれ、本市の経営状況は厳しさを増している。
・安定的な事業経営を継続するためには、料金の見直しも検討する必要がある。しかしながら、現在は県下でも高額な料金設定となっており、見直しには十分な検討を行う必要がある。
・今後においては更なる経費節減に努め、経営改善の取り組みを強化する必要がある。</t>
    <rPh sb="1" eb="3">
      <t>キュウスイ</t>
    </rPh>
    <rPh sb="3" eb="5">
      <t>ジンコウ</t>
    </rPh>
    <rPh sb="6" eb="8">
      <t>ゲンショウ</t>
    </rPh>
    <rPh sb="8" eb="9">
      <t>トウ</t>
    </rPh>
    <rPh sb="12" eb="14">
      <t>リョウキン</t>
    </rPh>
    <rPh sb="14" eb="16">
      <t>シュウニュウ</t>
    </rPh>
    <rPh sb="17" eb="19">
      <t>ゲンショウ</t>
    </rPh>
    <rPh sb="20" eb="22">
      <t>ロウキュウ</t>
    </rPh>
    <rPh sb="24" eb="26">
      <t>コウシン</t>
    </rPh>
    <rPh sb="29" eb="31">
      <t>ケイヒ</t>
    </rPh>
    <rPh sb="32" eb="34">
      <t>ゾウカ</t>
    </rPh>
    <rPh sb="35" eb="37">
      <t>ミコ</t>
    </rPh>
    <rPh sb="40" eb="41">
      <t>ホン</t>
    </rPh>
    <rPh sb="41" eb="42">
      <t>シ</t>
    </rPh>
    <rPh sb="43" eb="45">
      <t>ケイエイ</t>
    </rPh>
    <rPh sb="45" eb="47">
      <t>ジョウキョウ</t>
    </rPh>
    <rPh sb="48" eb="49">
      <t>キビ</t>
    </rPh>
    <rPh sb="52" eb="53">
      <t>マ</t>
    </rPh>
    <rPh sb="60" eb="63">
      <t>アンテイテキ</t>
    </rPh>
    <rPh sb="64" eb="66">
      <t>ジギョウ</t>
    </rPh>
    <rPh sb="66" eb="68">
      <t>ケイエイ</t>
    </rPh>
    <rPh sb="69" eb="71">
      <t>ケイゾク</t>
    </rPh>
    <rPh sb="78" eb="80">
      <t>リョウキン</t>
    </rPh>
    <rPh sb="81" eb="83">
      <t>ミナオ</t>
    </rPh>
    <rPh sb="85" eb="87">
      <t>ケントウ</t>
    </rPh>
    <rPh sb="89" eb="91">
      <t>ヒツヨウ</t>
    </rPh>
    <rPh sb="102" eb="104">
      <t>ゲンザイ</t>
    </rPh>
    <rPh sb="105" eb="107">
      <t>ケンカ</t>
    </rPh>
    <rPh sb="109" eb="111">
      <t>コウガク</t>
    </rPh>
    <rPh sb="112" eb="114">
      <t>リョウキン</t>
    </rPh>
    <rPh sb="114" eb="116">
      <t>セッテイ</t>
    </rPh>
    <rPh sb="123" eb="125">
      <t>ミナオ</t>
    </rPh>
    <rPh sb="128" eb="130">
      <t>ジュウブン</t>
    </rPh>
    <rPh sb="131" eb="133">
      <t>ケントウ</t>
    </rPh>
    <rPh sb="134" eb="135">
      <t>オコナ</t>
    </rPh>
    <rPh sb="136" eb="138">
      <t>ヒツヨウ</t>
    </rPh>
    <rPh sb="144" eb="146">
      <t>コンゴ</t>
    </rPh>
    <rPh sb="151" eb="152">
      <t>サラ</t>
    </rPh>
    <rPh sb="154" eb="156">
      <t>ケイヒ</t>
    </rPh>
    <rPh sb="156" eb="158">
      <t>セツゲン</t>
    </rPh>
    <rPh sb="159" eb="160">
      <t>ツト</t>
    </rPh>
    <rPh sb="162" eb="164">
      <t>ケイエイ</t>
    </rPh>
    <rPh sb="164" eb="166">
      <t>カイゼン</t>
    </rPh>
    <rPh sb="167" eb="168">
      <t>ト</t>
    </rPh>
    <rPh sb="169" eb="170">
      <t>ク</t>
    </rPh>
    <rPh sb="172" eb="174">
      <t>キョウカ</t>
    </rPh>
    <rPh sb="176" eb="17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</si>
</sst>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3.7</c:v>
                </c:pt>
                <c:pt idx="1">
                  <c:v>1.65</c:v>
                </c:pt>
                <c:pt idx="2">
                  <c:v>0.79</c:v>
                </c:pt>
                <c:pt idx="3">
                  <c:v>0.93</c:v>
                </c:pt>
                <c:pt idx="4">
                  <c:v>1.1000000000000001</c:v>
                </c:pt>
              </c:numCache>
            </c:numRef>
          </c:val>
        </c:ser>
        <c:dLbls>
          <c:showLegendKey val="0"/>
          <c:showVal val="0"/>
          <c:showCatName val="0"/>
          <c:showSerName val="0"/>
          <c:showPercent val="0"/>
          <c:showBubbleSize val="0"/>
        </c:dLbls>
        <c:gapWidth val="150"/>
        <c:axId val="223802888"/>
        <c:axId val="223864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0.78</c:v>
                </c:pt>
                <c:pt idx="1">
                  <c:v>0.83</c:v>
                </c:pt>
                <c:pt idx="2">
                  <c:v>0.72</c:v>
                </c:pt>
                <c:pt idx="3">
                  <c:v>0.71</c:v>
                </c:pt>
                <c:pt idx="4">
                  <c:v>0.71</c:v>
                </c:pt>
              </c:numCache>
            </c:numRef>
          </c:val>
          <c:smooth val="0"/>
        </c:ser>
        <c:dLbls>
          <c:showLegendKey val="0"/>
          <c:showVal val="0"/>
          <c:showCatName val="0"/>
          <c:showSerName val="0"/>
          <c:showPercent val="0"/>
          <c:showBubbleSize val="0"/>
        </c:dLbls>
        <c:marker val="1"/>
        <c:smooth val="0"/>
        <c:axId val="223802888"/>
        <c:axId val="223864360"/>
      </c:lineChart>
      <c:dateAx>
        <c:axId val="223802888"/>
        <c:scaling>
          <c:orientation val="minMax"/>
        </c:scaling>
        <c:delete val="1"/>
        <c:axPos val="b"/>
        <c:numFmt formatCode="ge" sourceLinked="1"/>
        <c:majorTickMark val="none"/>
        <c:minorTickMark val="none"/>
        <c:tickLblPos val="none"/>
        <c:crossAx val="223864360"/>
        <c:crosses val="autoZero"/>
        <c:auto val="1"/>
        <c:lblOffset val="100"/>
        <c:baseTimeUnit val="years"/>
      </c:dateAx>
      <c:valAx>
        <c:axId val="223864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3802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60.91</c:v>
                </c:pt>
                <c:pt idx="1">
                  <c:v>61.8</c:v>
                </c:pt>
                <c:pt idx="2">
                  <c:v>61.09</c:v>
                </c:pt>
                <c:pt idx="3">
                  <c:v>64.72</c:v>
                </c:pt>
                <c:pt idx="4">
                  <c:v>68.39</c:v>
                </c:pt>
              </c:numCache>
            </c:numRef>
          </c:val>
        </c:ser>
        <c:dLbls>
          <c:showLegendKey val="0"/>
          <c:showVal val="0"/>
          <c:showCatName val="0"/>
          <c:showSerName val="0"/>
          <c:showPercent val="0"/>
          <c:showBubbleSize val="0"/>
        </c:dLbls>
        <c:gapWidth val="150"/>
        <c:axId val="224782568"/>
        <c:axId val="224782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59.88</c:v>
                </c:pt>
                <c:pt idx="1">
                  <c:v>59.68</c:v>
                </c:pt>
                <c:pt idx="2">
                  <c:v>59.17</c:v>
                </c:pt>
                <c:pt idx="3">
                  <c:v>59.34</c:v>
                </c:pt>
                <c:pt idx="4">
                  <c:v>59.11</c:v>
                </c:pt>
              </c:numCache>
            </c:numRef>
          </c:val>
          <c:smooth val="0"/>
        </c:ser>
        <c:dLbls>
          <c:showLegendKey val="0"/>
          <c:showVal val="0"/>
          <c:showCatName val="0"/>
          <c:showSerName val="0"/>
          <c:showPercent val="0"/>
          <c:showBubbleSize val="0"/>
        </c:dLbls>
        <c:marker val="1"/>
        <c:smooth val="0"/>
        <c:axId val="224782568"/>
        <c:axId val="224782960"/>
      </c:lineChart>
      <c:dateAx>
        <c:axId val="224782568"/>
        <c:scaling>
          <c:orientation val="minMax"/>
        </c:scaling>
        <c:delete val="1"/>
        <c:axPos val="b"/>
        <c:numFmt formatCode="ge" sourceLinked="1"/>
        <c:majorTickMark val="none"/>
        <c:minorTickMark val="none"/>
        <c:tickLblPos val="none"/>
        <c:crossAx val="224782960"/>
        <c:crosses val="autoZero"/>
        <c:auto val="1"/>
        <c:lblOffset val="100"/>
        <c:baseTimeUnit val="years"/>
      </c:dateAx>
      <c:valAx>
        <c:axId val="224782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782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81.78</c:v>
                </c:pt>
                <c:pt idx="1">
                  <c:v>79.91</c:v>
                </c:pt>
                <c:pt idx="2">
                  <c:v>79.22</c:v>
                </c:pt>
                <c:pt idx="3">
                  <c:v>80.489999999999995</c:v>
                </c:pt>
                <c:pt idx="4">
                  <c:v>77.2</c:v>
                </c:pt>
              </c:numCache>
            </c:numRef>
          </c:val>
        </c:ser>
        <c:dLbls>
          <c:showLegendKey val="0"/>
          <c:showVal val="0"/>
          <c:showCatName val="0"/>
          <c:showSerName val="0"/>
          <c:showPercent val="0"/>
          <c:showBubbleSize val="0"/>
        </c:dLbls>
        <c:gapWidth val="150"/>
        <c:axId val="224917920"/>
        <c:axId val="224918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87.65</c:v>
                </c:pt>
                <c:pt idx="1">
                  <c:v>87.63</c:v>
                </c:pt>
                <c:pt idx="2">
                  <c:v>87.6</c:v>
                </c:pt>
                <c:pt idx="3">
                  <c:v>87.74</c:v>
                </c:pt>
                <c:pt idx="4">
                  <c:v>87.91</c:v>
                </c:pt>
              </c:numCache>
            </c:numRef>
          </c:val>
          <c:smooth val="0"/>
        </c:ser>
        <c:dLbls>
          <c:showLegendKey val="0"/>
          <c:showVal val="0"/>
          <c:showCatName val="0"/>
          <c:showSerName val="0"/>
          <c:showPercent val="0"/>
          <c:showBubbleSize val="0"/>
        </c:dLbls>
        <c:marker val="1"/>
        <c:smooth val="0"/>
        <c:axId val="224917920"/>
        <c:axId val="224918312"/>
      </c:lineChart>
      <c:dateAx>
        <c:axId val="224917920"/>
        <c:scaling>
          <c:orientation val="minMax"/>
        </c:scaling>
        <c:delete val="1"/>
        <c:axPos val="b"/>
        <c:numFmt formatCode="ge" sourceLinked="1"/>
        <c:majorTickMark val="none"/>
        <c:minorTickMark val="none"/>
        <c:tickLblPos val="none"/>
        <c:crossAx val="224918312"/>
        <c:crosses val="autoZero"/>
        <c:auto val="1"/>
        <c:lblOffset val="100"/>
        <c:baseTimeUnit val="years"/>
      </c:dateAx>
      <c:valAx>
        <c:axId val="224918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917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117.53</c:v>
                </c:pt>
                <c:pt idx="1">
                  <c:v>103.52</c:v>
                </c:pt>
                <c:pt idx="2">
                  <c:v>98.3</c:v>
                </c:pt>
                <c:pt idx="3">
                  <c:v>98.68</c:v>
                </c:pt>
                <c:pt idx="4">
                  <c:v>108.44</c:v>
                </c:pt>
              </c:numCache>
            </c:numRef>
          </c:val>
        </c:ser>
        <c:dLbls>
          <c:showLegendKey val="0"/>
          <c:showVal val="0"/>
          <c:showCatName val="0"/>
          <c:showSerName val="0"/>
          <c:showPercent val="0"/>
          <c:showBubbleSize val="0"/>
        </c:dLbls>
        <c:gapWidth val="150"/>
        <c:axId val="106080600"/>
        <c:axId val="224103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108.24</c:v>
                </c:pt>
                <c:pt idx="1">
                  <c:v>107.8</c:v>
                </c:pt>
                <c:pt idx="2">
                  <c:v>111.96</c:v>
                </c:pt>
                <c:pt idx="3">
                  <c:v>112.69</c:v>
                </c:pt>
                <c:pt idx="4">
                  <c:v>113.16</c:v>
                </c:pt>
              </c:numCache>
            </c:numRef>
          </c:val>
          <c:smooth val="0"/>
        </c:ser>
        <c:dLbls>
          <c:showLegendKey val="0"/>
          <c:showVal val="0"/>
          <c:showCatName val="0"/>
          <c:showSerName val="0"/>
          <c:showPercent val="0"/>
          <c:showBubbleSize val="0"/>
        </c:dLbls>
        <c:marker val="1"/>
        <c:smooth val="0"/>
        <c:axId val="106080600"/>
        <c:axId val="224103376"/>
      </c:lineChart>
      <c:dateAx>
        <c:axId val="106080600"/>
        <c:scaling>
          <c:orientation val="minMax"/>
        </c:scaling>
        <c:delete val="1"/>
        <c:axPos val="b"/>
        <c:numFmt formatCode="ge" sourceLinked="1"/>
        <c:majorTickMark val="none"/>
        <c:minorTickMark val="none"/>
        <c:tickLblPos val="none"/>
        <c:crossAx val="224103376"/>
        <c:crosses val="autoZero"/>
        <c:auto val="1"/>
        <c:lblOffset val="100"/>
        <c:baseTimeUnit val="years"/>
      </c:dateAx>
      <c:valAx>
        <c:axId val="2241033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6080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20.41</c:v>
                </c:pt>
                <c:pt idx="1">
                  <c:v>21.66</c:v>
                </c:pt>
                <c:pt idx="2">
                  <c:v>36.82</c:v>
                </c:pt>
                <c:pt idx="3">
                  <c:v>38.29</c:v>
                </c:pt>
                <c:pt idx="4">
                  <c:v>39.44</c:v>
                </c:pt>
              </c:numCache>
            </c:numRef>
          </c:val>
        </c:ser>
        <c:dLbls>
          <c:showLegendKey val="0"/>
          <c:showVal val="0"/>
          <c:showCatName val="0"/>
          <c:showSerName val="0"/>
          <c:showPercent val="0"/>
          <c:showBubbleSize val="0"/>
        </c:dLbls>
        <c:gapWidth val="150"/>
        <c:axId val="224377296"/>
        <c:axId val="224377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38.69</c:v>
                </c:pt>
                <c:pt idx="1">
                  <c:v>39.65</c:v>
                </c:pt>
                <c:pt idx="2">
                  <c:v>45.25</c:v>
                </c:pt>
                <c:pt idx="3">
                  <c:v>46.27</c:v>
                </c:pt>
                <c:pt idx="4">
                  <c:v>46.88</c:v>
                </c:pt>
              </c:numCache>
            </c:numRef>
          </c:val>
          <c:smooth val="0"/>
        </c:ser>
        <c:dLbls>
          <c:showLegendKey val="0"/>
          <c:showVal val="0"/>
          <c:showCatName val="0"/>
          <c:showSerName val="0"/>
          <c:showPercent val="0"/>
          <c:showBubbleSize val="0"/>
        </c:dLbls>
        <c:marker val="1"/>
        <c:smooth val="0"/>
        <c:axId val="224377296"/>
        <c:axId val="224377680"/>
      </c:lineChart>
      <c:dateAx>
        <c:axId val="224377296"/>
        <c:scaling>
          <c:orientation val="minMax"/>
        </c:scaling>
        <c:delete val="1"/>
        <c:axPos val="b"/>
        <c:numFmt formatCode="ge" sourceLinked="1"/>
        <c:majorTickMark val="none"/>
        <c:minorTickMark val="none"/>
        <c:tickLblPos val="none"/>
        <c:crossAx val="224377680"/>
        <c:crosses val="autoZero"/>
        <c:auto val="1"/>
        <c:lblOffset val="100"/>
        <c:baseTimeUnit val="years"/>
      </c:dateAx>
      <c:valAx>
        <c:axId val="224377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377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7196032"/>
        <c:axId val="177196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c:v>
                </c:pt>
                <c:pt idx="1">
                  <c:v>9.7100000000000009</c:v>
                </c:pt>
                <c:pt idx="2">
                  <c:v>10.71</c:v>
                </c:pt>
                <c:pt idx="3">
                  <c:v>10.93</c:v>
                </c:pt>
                <c:pt idx="4">
                  <c:v>13.39</c:v>
                </c:pt>
              </c:numCache>
            </c:numRef>
          </c:val>
          <c:smooth val="0"/>
        </c:ser>
        <c:dLbls>
          <c:showLegendKey val="0"/>
          <c:showVal val="0"/>
          <c:showCatName val="0"/>
          <c:showSerName val="0"/>
          <c:showPercent val="0"/>
          <c:showBubbleSize val="0"/>
        </c:dLbls>
        <c:marker val="1"/>
        <c:smooth val="0"/>
        <c:axId val="177196032"/>
        <c:axId val="177196816"/>
      </c:lineChart>
      <c:dateAx>
        <c:axId val="177196032"/>
        <c:scaling>
          <c:orientation val="minMax"/>
        </c:scaling>
        <c:delete val="1"/>
        <c:axPos val="b"/>
        <c:numFmt formatCode="ge" sourceLinked="1"/>
        <c:majorTickMark val="none"/>
        <c:minorTickMark val="none"/>
        <c:tickLblPos val="none"/>
        <c:crossAx val="177196816"/>
        <c:crosses val="autoZero"/>
        <c:auto val="1"/>
        <c:lblOffset val="100"/>
        <c:baseTimeUnit val="years"/>
      </c:dateAx>
      <c:valAx>
        <c:axId val="177196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7196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24519448"/>
        <c:axId val="224519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4.46</c:v>
                </c:pt>
                <c:pt idx="1">
                  <c:v>4.3899999999999997</c:v>
                </c:pt>
                <c:pt idx="2">
                  <c:v>0.41</c:v>
                </c:pt>
                <c:pt idx="3">
                  <c:v>0.54</c:v>
                </c:pt>
                <c:pt idx="4">
                  <c:v>0.68</c:v>
                </c:pt>
              </c:numCache>
            </c:numRef>
          </c:val>
          <c:smooth val="0"/>
        </c:ser>
        <c:dLbls>
          <c:showLegendKey val="0"/>
          <c:showVal val="0"/>
          <c:showCatName val="0"/>
          <c:showSerName val="0"/>
          <c:showPercent val="0"/>
          <c:showBubbleSize val="0"/>
        </c:dLbls>
        <c:marker val="1"/>
        <c:smooth val="0"/>
        <c:axId val="224519448"/>
        <c:axId val="224519840"/>
      </c:lineChart>
      <c:dateAx>
        <c:axId val="224519448"/>
        <c:scaling>
          <c:orientation val="minMax"/>
        </c:scaling>
        <c:delete val="1"/>
        <c:axPos val="b"/>
        <c:numFmt formatCode="ge" sourceLinked="1"/>
        <c:majorTickMark val="none"/>
        <c:minorTickMark val="none"/>
        <c:tickLblPos val="none"/>
        <c:crossAx val="224519840"/>
        <c:crosses val="autoZero"/>
        <c:auto val="1"/>
        <c:lblOffset val="100"/>
        <c:baseTimeUnit val="years"/>
      </c:dateAx>
      <c:valAx>
        <c:axId val="2245198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4519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542.9</c:v>
                </c:pt>
                <c:pt idx="1">
                  <c:v>765.31</c:v>
                </c:pt>
                <c:pt idx="2">
                  <c:v>420.63</c:v>
                </c:pt>
                <c:pt idx="3">
                  <c:v>336.53</c:v>
                </c:pt>
                <c:pt idx="4">
                  <c:v>362.61</c:v>
                </c:pt>
              </c:numCache>
            </c:numRef>
          </c:val>
        </c:ser>
        <c:dLbls>
          <c:showLegendKey val="0"/>
          <c:showVal val="0"/>
          <c:showCatName val="0"/>
          <c:showSerName val="0"/>
          <c:showPercent val="0"/>
          <c:showBubbleSize val="0"/>
        </c:dLbls>
        <c:gapWidth val="150"/>
        <c:axId val="224521408"/>
        <c:axId val="224521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701</c:v>
                </c:pt>
                <c:pt idx="1">
                  <c:v>739.59</c:v>
                </c:pt>
                <c:pt idx="2">
                  <c:v>335.95</c:v>
                </c:pt>
                <c:pt idx="3">
                  <c:v>346.59</c:v>
                </c:pt>
                <c:pt idx="4">
                  <c:v>357.82</c:v>
                </c:pt>
              </c:numCache>
            </c:numRef>
          </c:val>
          <c:smooth val="0"/>
        </c:ser>
        <c:dLbls>
          <c:showLegendKey val="0"/>
          <c:showVal val="0"/>
          <c:showCatName val="0"/>
          <c:showSerName val="0"/>
          <c:showPercent val="0"/>
          <c:showBubbleSize val="0"/>
        </c:dLbls>
        <c:marker val="1"/>
        <c:smooth val="0"/>
        <c:axId val="224521408"/>
        <c:axId val="224521800"/>
      </c:lineChart>
      <c:dateAx>
        <c:axId val="224521408"/>
        <c:scaling>
          <c:orientation val="minMax"/>
        </c:scaling>
        <c:delete val="1"/>
        <c:axPos val="b"/>
        <c:numFmt formatCode="ge" sourceLinked="1"/>
        <c:majorTickMark val="none"/>
        <c:minorTickMark val="none"/>
        <c:tickLblPos val="none"/>
        <c:crossAx val="224521800"/>
        <c:crosses val="autoZero"/>
        <c:auto val="1"/>
        <c:lblOffset val="100"/>
        <c:baseTimeUnit val="years"/>
      </c:dateAx>
      <c:valAx>
        <c:axId val="2245218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4521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769.8</c:v>
                </c:pt>
                <c:pt idx="1">
                  <c:v>795.57</c:v>
                </c:pt>
                <c:pt idx="2">
                  <c:v>800.66</c:v>
                </c:pt>
                <c:pt idx="3">
                  <c:v>789.75</c:v>
                </c:pt>
                <c:pt idx="4">
                  <c:v>776.06</c:v>
                </c:pt>
              </c:numCache>
            </c:numRef>
          </c:val>
        </c:ser>
        <c:dLbls>
          <c:showLegendKey val="0"/>
          <c:showVal val="0"/>
          <c:showCatName val="0"/>
          <c:showSerName val="0"/>
          <c:showPercent val="0"/>
          <c:showBubbleSize val="0"/>
        </c:dLbls>
        <c:gapWidth val="150"/>
        <c:axId val="176697520"/>
        <c:axId val="224522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330.99</c:v>
                </c:pt>
                <c:pt idx="1">
                  <c:v>324.08999999999997</c:v>
                </c:pt>
                <c:pt idx="2">
                  <c:v>319.82</c:v>
                </c:pt>
                <c:pt idx="3">
                  <c:v>312.02999999999997</c:v>
                </c:pt>
                <c:pt idx="4">
                  <c:v>307.45999999999998</c:v>
                </c:pt>
              </c:numCache>
            </c:numRef>
          </c:val>
          <c:smooth val="0"/>
        </c:ser>
        <c:dLbls>
          <c:showLegendKey val="0"/>
          <c:showVal val="0"/>
          <c:showCatName val="0"/>
          <c:showSerName val="0"/>
          <c:showPercent val="0"/>
          <c:showBubbleSize val="0"/>
        </c:dLbls>
        <c:marker val="1"/>
        <c:smooth val="0"/>
        <c:axId val="176697520"/>
        <c:axId val="224522976"/>
      </c:lineChart>
      <c:dateAx>
        <c:axId val="176697520"/>
        <c:scaling>
          <c:orientation val="minMax"/>
        </c:scaling>
        <c:delete val="1"/>
        <c:axPos val="b"/>
        <c:numFmt formatCode="ge" sourceLinked="1"/>
        <c:majorTickMark val="none"/>
        <c:minorTickMark val="none"/>
        <c:tickLblPos val="none"/>
        <c:crossAx val="224522976"/>
        <c:crosses val="autoZero"/>
        <c:auto val="1"/>
        <c:lblOffset val="100"/>
        <c:baseTimeUnit val="years"/>
      </c:dateAx>
      <c:valAx>
        <c:axId val="2245229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6697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104.37</c:v>
                </c:pt>
                <c:pt idx="1">
                  <c:v>91.6</c:v>
                </c:pt>
                <c:pt idx="2">
                  <c:v>85.72</c:v>
                </c:pt>
                <c:pt idx="3">
                  <c:v>86.29</c:v>
                </c:pt>
                <c:pt idx="4">
                  <c:v>86.9</c:v>
                </c:pt>
              </c:numCache>
            </c:numRef>
          </c:val>
        </c:ser>
        <c:dLbls>
          <c:showLegendKey val="0"/>
          <c:showVal val="0"/>
          <c:showCatName val="0"/>
          <c:showSerName val="0"/>
          <c:showPercent val="0"/>
          <c:showBubbleSize val="0"/>
        </c:dLbls>
        <c:gapWidth val="150"/>
        <c:axId val="224521016"/>
        <c:axId val="177197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100.27</c:v>
                </c:pt>
                <c:pt idx="1">
                  <c:v>99.46</c:v>
                </c:pt>
                <c:pt idx="2">
                  <c:v>105.21</c:v>
                </c:pt>
                <c:pt idx="3">
                  <c:v>105.71</c:v>
                </c:pt>
                <c:pt idx="4">
                  <c:v>106.01</c:v>
                </c:pt>
              </c:numCache>
            </c:numRef>
          </c:val>
          <c:smooth val="0"/>
        </c:ser>
        <c:dLbls>
          <c:showLegendKey val="0"/>
          <c:showVal val="0"/>
          <c:showCatName val="0"/>
          <c:showSerName val="0"/>
          <c:showPercent val="0"/>
          <c:showBubbleSize val="0"/>
        </c:dLbls>
        <c:marker val="1"/>
        <c:smooth val="0"/>
        <c:axId val="224521016"/>
        <c:axId val="177197992"/>
      </c:lineChart>
      <c:dateAx>
        <c:axId val="224521016"/>
        <c:scaling>
          <c:orientation val="minMax"/>
        </c:scaling>
        <c:delete val="1"/>
        <c:axPos val="b"/>
        <c:numFmt formatCode="ge" sourceLinked="1"/>
        <c:majorTickMark val="none"/>
        <c:minorTickMark val="none"/>
        <c:tickLblPos val="none"/>
        <c:crossAx val="177197992"/>
        <c:crosses val="autoZero"/>
        <c:auto val="1"/>
        <c:lblOffset val="100"/>
        <c:baseTimeUnit val="years"/>
      </c:dateAx>
      <c:valAx>
        <c:axId val="177197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521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197.15</c:v>
                </c:pt>
                <c:pt idx="1">
                  <c:v>223.28</c:v>
                </c:pt>
                <c:pt idx="2">
                  <c:v>241.22</c:v>
                </c:pt>
                <c:pt idx="3">
                  <c:v>237.45</c:v>
                </c:pt>
                <c:pt idx="4">
                  <c:v>239.12</c:v>
                </c:pt>
              </c:numCache>
            </c:numRef>
          </c:val>
        </c:ser>
        <c:dLbls>
          <c:showLegendKey val="0"/>
          <c:showVal val="0"/>
          <c:showCatName val="0"/>
          <c:showSerName val="0"/>
          <c:showPercent val="0"/>
          <c:showBubbleSize val="0"/>
        </c:dLbls>
        <c:gapWidth val="150"/>
        <c:axId val="224781000"/>
        <c:axId val="224781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169.62</c:v>
                </c:pt>
                <c:pt idx="1">
                  <c:v>171.78</c:v>
                </c:pt>
                <c:pt idx="2">
                  <c:v>162.59</c:v>
                </c:pt>
                <c:pt idx="3">
                  <c:v>162.15</c:v>
                </c:pt>
                <c:pt idx="4">
                  <c:v>162.24</c:v>
                </c:pt>
              </c:numCache>
            </c:numRef>
          </c:val>
          <c:smooth val="0"/>
        </c:ser>
        <c:dLbls>
          <c:showLegendKey val="0"/>
          <c:showVal val="0"/>
          <c:showCatName val="0"/>
          <c:showSerName val="0"/>
          <c:showPercent val="0"/>
          <c:showBubbleSize val="0"/>
        </c:dLbls>
        <c:marker val="1"/>
        <c:smooth val="0"/>
        <c:axId val="224781000"/>
        <c:axId val="224781392"/>
      </c:lineChart>
      <c:dateAx>
        <c:axId val="224781000"/>
        <c:scaling>
          <c:orientation val="minMax"/>
        </c:scaling>
        <c:delete val="1"/>
        <c:axPos val="b"/>
        <c:numFmt formatCode="ge" sourceLinked="1"/>
        <c:majorTickMark val="none"/>
        <c:minorTickMark val="none"/>
        <c:tickLblPos val="none"/>
        <c:crossAx val="224781392"/>
        <c:crosses val="autoZero"/>
        <c:auto val="1"/>
        <c:lblOffset val="100"/>
        <c:baseTimeUnit val="years"/>
      </c:dateAx>
      <c:valAx>
        <c:axId val="224781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781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C46" zoomScaleNormal="100" workbookViewId="0">
      <selection activeCell="B60" sqref="B60:BJ61"/>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6" t="str">
        <f>データ!H6</f>
        <v>兵庫県　丹波市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A4</v>
      </c>
      <c r="X8" s="83"/>
      <c r="Y8" s="83"/>
      <c r="Z8" s="83"/>
      <c r="AA8" s="83"/>
      <c r="AB8" s="83"/>
      <c r="AC8" s="83"/>
      <c r="AD8" s="84" t="s">
        <v>116</v>
      </c>
      <c r="AE8" s="84"/>
      <c r="AF8" s="84"/>
      <c r="AG8" s="84"/>
      <c r="AH8" s="84"/>
      <c r="AI8" s="84"/>
      <c r="AJ8" s="84"/>
      <c r="AK8" s="5"/>
      <c r="AL8" s="71">
        <f>データ!$R$6</f>
        <v>66108</v>
      </c>
      <c r="AM8" s="71"/>
      <c r="AN8" s="71"/>
      <c r="AO8" s="71"/>
      <c r="AP8" s="71"/>
      <c r="AQ8" s="71"/>
      <c r="AR8" s="71"/>
      <c r="AS8" s="71"/>
      <c r="AT8" s="67">
        <f>データ!$S$6</f>
        <v>493.21</v>
      </c>
      <c r="AU8" s="68"/>
      <c r="AV8" s="68"/>
      <c r="AW8" s="68"/>
      <c r="AX8" s="68"/>
      <c r="AY8" s="68"/>
      <c r="AZ8" s="68"/>
      <c r="BA8" s="68"/>
      <c r="BB8" s="70">
        <f>データ!$T$6</f>
        <v>134.04</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c r="A10" s="2"/>
      <c r="B10" s="67" t="str">
        <f>データ!$N$6</f>
        <v>-</v>
      </c>
      <c r="C10" s="68"/>
      <c r="D10" s="68"/>
      <c r="E10" s="68"/>
      <c r="F10" s="68"/>
      <c r="G10" s="68"/>
      <c r="H10" s="68"/>
      <c r="I10" s="67">
        <f>データ!$O$6</f>
        <v>61.54</v>
      </c>
      <c r="J10" s="68"/>
      <c r="K10" s="68"/>
      <c r="L10" s="68"/>
      <c r="M10" s="68"/>
      <c r="N10" s="68"/>
      <c r="O10" s="69"/>
      <c r="P10" s="70">
        <f>データ!$P$6</f>
        <v>99.45</v>
      </c>
      <c r="Q10" s="70"/>
      <c r="R10" s="70"/>
      <c r="S10" s="70"/>
      <c r="T10" s="70"/>
      <c r="U10" s="70"/>
      <c r="V10" s="70"/>
      <c r="W10" s="71">
        <f>データ!$Q$6</f>
        <v>4106</v>
      </c>
      <c r="X10" s="71"/>
      <c r="Y10" s="71"/>
      <c r="Z10" s="71"/>
      <c r="AA10" s="71"/>
      <c r="AB10" s="71"/>
      <c r="AC10" s="71"/>
      <c r="AD10" s="2"/>
      <c r="AE10" s="2"/>
      <c r="AF10" s="2"/>
      <c r="AG10" s="2"/>
      <c r="AH10" s="5"/>
      <c r="AI10" s="5"/>
      <c r="AJ10" s="5"/>
      <c r="AK10" s="5"/>
      <c r="AL10" s="71">
        <f>データ!$U$6</f>
        <v>65446</v>
      </c>
      <c r="AM10" s="71"/>
      <c r="AN10" s="71"/>
      <c r="AO10" s="71"/>
      <c r="AP10" s="71"/>
      <c r="AQ10" s="71"/>
      <c r="AR10" s="71"/>
      <c r="AS10" s="71"/>
      <c r="AT10" s="67">
        <f>データ!$V$6</f>
        <v>297.02</v>
      </c>
      <c r="AU10" s="68"/>
      <c r="AV10" s="68"/>
      <c r="AW10" s="68"/>
      <c r="AX10" s="68"/>
      <c r="AY10" s="68"/>
      <c r="AZ10" s="68"/>
      <c r="BA10" s="68"/>
      <c r="BB10" s="70">
        <f>データ!$W$6</f>
        <v>220.34</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118</v>
      </c>
      <c r="BM16" s="51"/>
      <c r="BN16" s="51"/>
      <c r="BO16" s="51"/>
      <c r="BP16" s="51"/>
      <c r="BQ16" s="51"/>
      <c r="BR16" s="51"/>
      <c r="BS16" s="51"/>
      <c r="BT16" s="51"/>
      <c r="BU16" s="51"/>
      <c r="BV16" s="51"/>
      <c r="BW16" s="51"/>
      <c r="BX16" s="51"/>
      <c r="BY16" s="51"/>
      <c r="BZ16" s="52"/>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117</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119</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282235</v>
      </c>
      <c r="D6" s="34">
        <f t="shared" si="3"/>
        <v>46</v>
      </c>
      <c r="E6" s="34">
        <f t="shared" si="3"/>
        <v>1</v>
      </c>
      <c r="F6" s="34">
        <f t="shared" si="3"/>
        <v>0</v>
      </c>
      <c r="G6" s="34">
        <f t="shared" si="3"/>
        <v>1</v>
      </c>
      <c r="H6" s="34" t="str">
        <f t="shared" si="3"/>
        <v>兵庫県　丹波市</v>
      </c>
      <c r="I6" s="34" t="str">
        <f t="shared" si="3"/>
        <v>法適用</v>
      </c>
      <c r="J6" s="34" t="str">
        <f t="shared" si="3"/>
        <v>水道事業</v>
      </c>
      <c r="K6" s="34" t="str">
        <f t="shared" si="3"/>
        <v>末端給水事業</v>
      </c>
      <c r="L6" s="34" t="str">
        <f t="shared" si="3"/>
        <v>A4</v>
      </c>
      <c r="M6" s="34">
        <f t="shared" si="3"/>
        <v>0</v>
      </c>
      <c r="N6" s="35" t="str">
        <f t="shared" si="3"/>
        <v>-</v>
      </c>
      <c r="O6" s="35">
        <f t="shared" si="3"/>
        <v>61.54</v>
      </c>
      <c r="P6" s="35">
        <f t="shared" si="3"/>
        <v>99.45</v>
      </c>
      <c r="Q6" s="35">
        <f t="shared" si="3"/>
        <v>4106</v>
      </c>
      <c r="R6" s="35">
        <f t="shared" si="3"/>
        <v>66108</v>
      </c>
      <c r="S6" s="35">
        <f t="shared" si="3"/>
        <v>493.21</v>
      </c>
      <c r="T6" s="35">
        <f t="shared" si="3"/>
        <v>134.04</v>
      </c>
      <c r="U6" s="35">
        <f t="shared" si="3"/>
        <v>65446</v>
      </c>
      <c r="V6" s="35">
        <f t="shared" si="3"/>
        <v>297.02</v>
      </c>
      <c r="W6" s="35">
        <f t="shared" si="3"/>
        <v>220.34</v>
      </c>
      <c r="X6" s="36">
        <f>IF(X7="",NA(),X7)</f>
        <v>117.53</v>
      </c>
      <c r="Y6" s="36">
        <f t="shared" ref="Y6:AG6" si="4">IF(Y7="",NA(),Y7)</f>
        <v>103.52</v>
      </c>
      <c r="Z6" s="36">
        <f t="shared" si="4"/>
        <v>98.3</v>
      </c>
      <c r="AA6" s="36">
        <f t="shared" si="4"/>
        <v>98.68</v>
      </c>
      <c r="AB6" s="36">
        <f t="shared" si="4"/>
        <v>108.44</v>
      </c>
      <c r="AC6" s="36">
        <f t="shared" si="4"/>
        <v>108.24</v>
      </c>
      <c r="AD6" s="36">
        <f t="shared" si="4"/>
        <v>107.8</v>
      </c>
      <c r="AE6" s="36">
        <f t="shared" si="4"/>
        <v>111.96</v>
      </c>
      <c r="AF6" s="36">
        <f t="shared" si="4"/>
        <v>112.69</v>
      </c>
      <c r="AG6" s="36">
        <f t="shared" si="4"/>
        <v>113.16</v>
      </c>
      <c r="AH6" s="35" t="str">
        <f>IF(AH7="","",IF(AH7="-","【-】","【"&amp;SUBSTITUTE(TEXT(AH7,"#,##0.00"),"-","△")&amp;"】"))</f>
        <v>【114.35】</v>
      </c>
      <c r="AI6" s="35">
        <f>IF(AI7="",NA(),AI7)</f>
        <v>0</v>
      </c>
      <c r="AJ6" s="35">
        <f t="shared" ref="AJ6:AR6" si="5">IF(AJ7="",NA(),AJ7)</f>
        <v>0</v>
      </c>
      <c r="AK6" s="35">
        <f t="shared" si="5"/>
        <v>0</v>
      </c>
      <c r="AL6" s="35">
        <f t="shared" si="5"/>
        <v>0</v>
      </c>
      <c r="AM6" s="35">
        <f t="shared" si="5"/>
        <v>0</v>
      </c>
      <c r="AN6" s="36">
        <f t="shared" si="5"/>
        <v>4.46</v>
      </c>
      <c r="AO6" s="36">
        <f t="shared" si="5"/>
        <v>4.3899999999999997</v>
      </c>
      <c r="AP6" s="36">
        <f t="shared" si="5"/>
        <v>0.41</v>
      </c>
      <c r="AQ6" s="36">
        <f t="shared" si="5"/>
        <v>0.54</v>
      </c>
      <c r="AR6" s="36">
        <f t="shared" si="5"/>
        <v>0.68</v>
      </c>
      <c r="AS6" s="35" t="str">
        <f>IF(AS7="","",IF(AS7="-","【-】","【"&amp;SUBSTITUTE(TEXT(AS7,"#,##0.00"),"-","△")&amp;"】"))</f>
        <v>【0.79】</v>
      </c>
      <c r="AT6" s="36">
        <f>IF(AT7="",NA(),AT7)</f>
        <v>542.9</v>
      </c>
      <c r="AU6" s="36">
        <f t="shared" ref="AU6:BC6" si="6">IF(AU7="",NA(),AU7)</f>
        <v>765.31</v>
      </c>
      <c r="AV6" s="36">
        <f t="shared" si="6"/>
        <v>420.63</v>
      </c>
      <c r="AW6" s="36">
        <f t="shared" si="6"/>
        <v>336.53</v>
      </c>
      <c r="AX6" s="36">
        <f t="shared" si="6"/>
        <v>362.61</v>
      </c>
      <c r="AY6" s="36">
        <f t="shared" si="6"/>
        <v>701</v>
      </c>
      <c r="AZ6" s="36">
        <f t="shared" si="6"/>
        <v>739.59</v>
      </c>
      <c r="BA6" s="36">
        <f t="shared" si="6"/>
        <v>335.95</v>
      </c>
      <c r="BB6" s="36">
        <f t="shared" si="6"/>
        <v>346.59</v>
      </c>
      <c r="BC6" s="36">
        <f t="shared" si="6"/>
        <v>357.82</v>
      </c>
      <c r="BD6" s="35" t="str">
        <f>IF(BD7="","",IF(BD7="-","【-】","【"&amp;SUBSTITUTE(TEXT(BD7,"#,##0.00"),"-","△")&amp;"】"))</f>
        <v>【262.87】</v>
      </c>
      <c r="BE6" s="36">
        <f>IF(BE7="",NA(),BE7)</f>
        <v>769.8</v>
      </c>
      <c r="BF6" s="36">
        <f t="shared" ref="BF6:BN6" si="7">IF(BF7="",NA(),BF7)</f>
        <v>795.57</v>
      </c>
      <c r="BG6" s="36">
        <f t="shared" si="7"/>
        <v>800.66</v>
      </c>
      <c r="BH6" s="36">
        <f t="shared" si="7"/>
        <v>789.75</v>
      </c>
      <c r="BI6" s="36">
        <f t="shared" si="7"/>
        <v>776.06</v>
      </c>
      <c r="BJ6" s="36">
        <f t="shared" si="7"/>
        <v>330.99</v>
      </c>
      <c r="BK6" s="36">
        <f t="shared" si="7"/>
        <v>324.08999999999997</v>
      </c>
      <c r="BL6" s="36">
        <f t="shared" si="7"/>
        <v>319.82</v>
      </c>
      <c r="BM6" s="36">
        <f t="shared" si="7"/>
        <v>312.02999999999997</v>
      </c>
      <c r="BN6" s="36">
        <f t="shared" si="7"/>
        <v>307.45999999999998</v>
      </c>
      <c r="BO6" s="35" t="str">
        <f>IF(BO7="","",IF(BO7="-","【-】","【"&amp;SUBSTITUTE(TEXT(BO7,"#,##0.00"),"-","△")&amp;"】"))</f>
        <v>【270.87】</v>
      </c>
      <c r="BP6" s="36">
        <f>IF(BP7="",NA(),BP7)</f>
        <v>104.37</v>
      </c>
      <c r="BQ6" s="36">
        <f t="shared" ref="BQ6:BY6" si="8">IF(BQ7="",NA(),BQ7)</f>
        <v>91.6</v>
      </c>
      <c r="BR6" s="36">
        <f t="shared" si="8"/>
        <v>85.72</v>
      </c>
      <c r="BS6" s="36">
        <f t="shared" si="8"/>
        <v>86.29</v>
      </c>
      <c r="BT6" s="36">
        <f t="shared" si="8"/>
        <v>86.9</v>
      </c>
      <c r="BU6" s="36">
        <f t="shared" si="8"/>
        <v>100.27</v>
      </c>
      <c r="BV6" s="36">
        <f t="shared" si="8"/>
        <v>99.46</v>
      </c>
      <c r="BW6" s="36">
        <f t="shared" si="8"/>
        <v>105.21</v>
      </c>
      <c r="BX6" s="36">
        <f t="shared" si="8"/>
        <v>105.71</v>
      </c>
      <c r="BY6" s="36">
        <f t="shared" si="8"/>
        <v>106.01</v>
      </c>
      <c r="BZ6" s="35" t="str">
        <f>IF(BZ7="","",IF(BZ7="-","【-】","【"&amp;SUBSTITUTE(TEXT(BZ7,"#,##0.00"),"-","△")&amp;"】"))</f>
        <v>【105.59】</v>
      </c>
      <c r="CA6" s="36">
        <f>IF(CA7="",NA(),CA7)</f>
        <v>197.15</v>
      </c>
      <c r="CB6" s="36">
        <f t="shared" ref="CB6:CJ6" si="9">IF(CB7="",NA(),CB7)</f>
        <v>223.28</v>
      </c>
      <c r="CC6" s="36">
        <f t="shared" si="9"/>
        <v>241.22</v>
      </c>
      <c r="CD6" s="36">
        <f t="shared" si="9"/>
        <v>237.45</v>
      </c>
      <c r="CE6" s="36">
        <f t="shared" si="9"/>
        <v>239.12</v>
      </c>
      <c r="CF6" s="36">
        <f t="shared" si="9"/>
        <v>169.62</v>
      </c>
      <c r="CG6" s="36">
        <f t="shared" si="9"/>
        <v>171.78</v>
      </c>
      <c r="CH6" s="36">
        <f t="shared" si="9"/>
        <v>162.59</v>
      </c>
      <c r="CI6" s="36">
        <f t="shared" si="9"/>
        <v>162.15</v>
      </c>
      <c r="CJ6" s="36">
        <f t="shared" si="9"/>
        <v>162.24</v>
      </c>
      <c r="CK6" s="35" t="str">
        <f>IF(CK7="","",IF(CK7="-","【-】","【"&amp;SUBSTITUTE(TEXT(CK7,"#,##0.00"),"-","△")&amp;"】"))</f>
        <v>【163.27】</v>
      </c>
      <c r="CL6" s="36">
        <f>IF(CL7="",NA(),CL7)</f>
        <v>60.91</v>
      </c>
      <c r="CM6" s="36">
        <f t="shared" ref="CM6:CU6" si="10">IF(CM7="",NA(),CM7)</f>
        <v>61.8</v>
      </c>
      <c r="CN6" s="36">
        <f t="shared" si="10"/>
        <v>61.09</v>
      </c>
      <c r="CO6" s="36">
        <f t="shared" si="10"/>
        <v>64.72</v>
      </c>
      <c r="CP6" s="36">
        <f t="shared" si="10"/>
        <v>68.39</v>
      </c>
      <c r="CQ6" s="36">
        <f t="shared" si="10"/>
        <v>59.88</v>
      </c>
      <c r="CR6" s="36">
        <f t="shared" si="10"/>
        <v>59.68</v>
      </c>
      <c r="CS6" s="36">
        <f t="shared" si="10"/>
        <v>59.17</v>
      </c>
      <c r="CT6" s="36">
        <f t="shared" si="10"/>
        <v>59.34</v>
      </c>
      <c r="CU6" s="36">
        <f t="shared" si="10"/>
        <v>59.11</v>
      </c>
      <c r="CV6" s="35" t="str">
        <f>IF(CV7="","",IF(CV7="-","【-】","【"&amp;SUBSTITUTE(TEXT(CV7,"#,##0.00"),"-","△")&amp;"】"))</f>
        <v>【59.94】</v>
      </c>
      <c r="CW6" s="36">
        <f>IF(CW7="",NA(),CW7)</f>
        <v>81.78</v>
      </c>
      <c r="CX6" s="36">
        <f t="shared" ref="CX6:DF6" si="11">IF(CX7="",NA(),CX7)</f>
        <v>79.91</v>
      </c>
      <c r="CY6" s="36">
        <f t="shared" si="11"/>
        <v>79.22</v>
      </c>
      <c r="CZ6" s="36">
        <f t="shared" si="11"/>
        <v>80.489999999999995</v>
      </c>
      <c r="DA6" s="36">
        <f t="shared" si="11"/>
        <v>77.2</v>
      </c>
      <c r="DB6" s="36">
        <f t="shared" si="11"/>
        <v>87.65</v>
      </c>
      <c r="DC6" s="36">
        <f t="shared" si="11"/>
        <v>87.63</v>
      </c>
      <c r="DD6" s="36">
        <f t="shared" si="11"/>
        <v>87.6</v>
      </c>
      <c r="DE6" s="36">
        <f t="shared" si="11"/>
        <v>87.74</v>
      </c>
      <c r="DF6" s="36">
        <f t="shared" si="11"/>
        <v>87.91</v>
      </c>
      <c r="DG6" s="35" t="str">
        <f>IF(DG7="","",IF(DG7="-","【-】","【"&amp;SUBSTITUTE(TEXT(DG7,"#,##0.00"),"-","△")&amp;"】"))</f>
        <v>【90.22】</v>
      </c>
      <c r="DH6" s="36">
        <f>IF(DH7="",NA(),DH7)</f>
        <v>20.41</v>
      </c>
      <c r="DI6" s="36">
        <f t="shared" ref="DI6:DQ6" si="12">IF(DI7="",NA(),DI7)</f>
        <v>21.66</v>
      </c>
      <c r="DJ6" s="36">
        <f t="shared" si="12"/>
        <v>36.82</v>
      </c>
      <c r="DK6" s="36">
        <f t="shared" si="12"/>
        <v>38.29</v>
      </c>
      <c r="DL6" s="36">
        <f t="shared" si="12"/>
        <v>39.44</v>
      </c>
      <c r="DM6" s="36">
        <f t="shared" si="12"/>
        <v>38.69</v>
      </c>
      <c r="DN6" s="36">
        <f t="shared" si="12"/>
        <v>39.65</v>
      </c>
      <c r="DO6" s="36">
        <f t="shared" si="12"/>
        <v>45.25</v>
      </c>
      <c r="DP6" s="36">
        <f t="shared" si="12"/>
        <v>46.27</v>
      </c>
      <c r="DQ6" s="36">
        <f t="shared" si="12"/>
        <v>46.88</v>
      </c>
      <c r="DR6" s="35" t="str">
        <f>IF(DR7="","",IF(DR7="-","【-】","【"&amp;SUBSTITUTE(TEXT(DR7,"#,##0.00"),"-","△")&amp;"】"))</f>
        <v>【47.91】</v>
      </c>
      <c r="DS6" s="35">
        <f>IF(DS7="",NA(),DS7)</f>
        <v>0</v>
      </c>
      <c r="DT6" s="35">
        <f t="shared" ref="DT6:EB6" si="13">IF(DT7="",NA(),DT7)</f>
        <v>0</v>
      </c>
      <c r="DU6" s="35">
        <f t="shared" si="13"/>
        <v>0</v>
      </c>
      <c r="DV6" s="35">
        <f t="shared" si="13"/>
        <v>0</v>
      </c>
      <c r="DW6" s="35">
        <f t="shared" si="13"/>
        <v>0</v>
      </c>
      <c r="DX6" s="36">
        <f t="shared" si="13"/>
        <v>8.4</v>
      </c>
      <c r="DY6" s="36">
        <f t="shared" si="13"/>
        <v>9.7100000000000009</v>
      </c>
      <c r="DZ6" s="36">
        <f t="shared" si="13"/>
        <v>10.71</v>
      </c>
      <c r="EA6" s="36">
        <f t="shared" si="13"/>
        <v>10.93</v>
      </c>
      <c r="EB6" s="36">
        <f t="shared" si="13"/>
        <v>13.39</v>
      </c>
      <c r="EC6" s="35" t="str">
        <f>IF(EC7="","",IF(EC7="-","【-】","【"&amp;SUBSTITUTE(TEXT(EC7,"#,##0.00"),"-","△")&amp;"】"))</f>
        <v>【15.00】</v>
      </c>
      <c r="ED6" s="36">
        <f>IF(ED7="",NA(),ED7)</f>
        <v>3.7</v>
      </c>
      <c r="EE6" s="36">
        <f t="shared" ref="EE6:EM6" si="14">IF(EE7="",NA(),EE7)</f>
        <v>1.65</v>
      </c>
      <c r="EF6" s="36">
        <f t="shared" si="14"/>
        <v>0.79</v>
      </c>
      <c r="EG6" s="36">
        <f t="shared" si="14"/>
        <v>0.93</v>
      </c>
      <c r="EH6" s="36">
        <f t="shared" si="14"/>
        <v>1.1000000000000001</v>
      </c>
      <c r="EI6" s="36">
        <f t="shared" si="14"/>
        <v>0.78</v>
      </c>
      <c r="EJ6" s="36">
        <f t="shared" si="14"/>
        <v>0.83</v>
      </c>
      <c r="EK6" s="36">
        <f t="shared" si="14"/>
        <v>0.72</v>
      </c>
      <c r="EL6" s="36">
        <f t="shared" si="14"/>
        <v>0.71</v>
      </c>
      <c r="EM6" s="36">
        <f t="shared" si="14"/>
        <v>0.71</v>
      </c>
      <c r="EN6" s="35" t="str">
        <f>IF(EN7="","",IF(EN7="-","【-】","【"&amp;SUBSTITUTE(TEXT(EN7,"#,##0.00"),"-","△")&amp;"】"))</f>
        <v>【0.76】</v>
      </c>
    </row>
    <row r="7" spans="1:144" s="37" customFormat="1">
      <c r="A7" s="29"/>
      <c r="B7" s="38">
        <v>2016</v>
      </c>
      <c r="C7" s="38">
        <v>282235</v>
      </c>
      <c r="D7" s="38">
        <v>46</v>
      </c>
      <c r="E7" s="38">
        <v>1</v>
      </c>
      <c r="F7" s="38">
        <v>0</v>
      </c>
      <c r="G7" s="38">
        <v>1</v>
      </c>
      <c r="H7" s="38" t="s">
        <v>105</v>
      </c>
      <c r="I7" s="38" t="s">
        <v>106</v>
      </c>
      <c r="J7" s="38" t="s">
        <v>107</v>
      </c>
      <c r="K7" s="38" t="s">
        <v>108</v>
      </c>
      <c r="L7" s="38" t="s">
        <v>109</v>
      </c>
      <c r="M7" s="38"/>
      <c r="N7" s="39" t="s">
        <v>110</v>
      </c>
      <c r="O7" s="39">
        <v>61.54</v>
      </c>
      <c r="P7" s="39">
        <v>99.45</v>
      </c>
      <c r="Q7" s="39">
        <v>4106</v>
      </c>
      <c r="R7" s="39">
        <v>66108</v>
      </c>
      <c r="S7" s="39">
        <v>493.21</v>
      </c>
      <c r="T7" s="39">
        <v>134.04</v>
      </c>
      <c r="U7" s="39">
        <v>65446</v>
      </c>
      <c r="V7" s="39">
        <v>297.02</v>
      </c>
      <c r="W7" s="39">
        <v>220.34</v>
      </c>
      <c r="X7" s="39">
        <v>117.53</v>
      </c>
      <c r="Y7" s="39">
        <v>103.52</v>
      </c>
      <c r="Z7" s="39">
        <v>98.3</v>
      </c>
      <c r="AA7" s="39">
        <v>98.68</v>
      </c>
      <c r="AB7" s="39">
        <v>108.44</v>
      </c>
      <c r="AC7" s="39">
        <v>108.24</v>
      </c>
      <c r="AD7" s="39">
        <v>107.8</v>
      </c>
      <c r="AE7" s="39">
        <v>111.96</v>
      </c>
      <c r="AF7" s="39">
        <v>112.69</v>
      </c>
      <c r="AG7" s="39">
        <v>113.16</v>
      </c>
      <c r="AH7" s="39">
        <v>114.35</v>
      </c>
      <c r="AI7" s="39">
        <v>0</v>
      </c>
      <c r="AJ7" s="39">
        <v>0</v>
      </c>
      <c r="AK7" s="39">
        <v>0</v>
      </c>
      <c r="AL7" s="39">
        <v>0</v>
      </c>
      <c r="AM7" s="39">
        <v>0</v>
      </c>
      <c r="AN7" s="39">
        <v>4.46</v>
      </c>
      <c r="AO7" s="39">
        <v>4.3899999999999997</v>
      </c>
      <c r="AP7" s="39">
        <v>0.41</v>
      </c>
      <c r="AQ7" s="39">
        <v>0.54</v>
      </c>
      <c r="AR7" s="39">
        <v>0.68</v>
      </c>
      <c r="AS7" s="39">
        <v>0.79</v>
      </c>
      <c r="AT7" s="39">
        <v>542.9</v>
      </c>
      <c r="AU7" s="39">
        <v>765.31</v>
      </c>
      <c r="AV7" s="39">
        <v>420.63</v>
      </c>
      <c r="AW7" s="39">
        <v>336.53</v>
      </c>
      <c r="AX7" s="39">
        <v>362.61</v>
      </c>
      <c r="AY7" s="39">
        <v>701</v>
      </c>
      <c r="AZ7" s="39">
        <v>739.59</v>
      </c>
      <c r="BA7" s="39">
        <v>335.95</v>
      </c>
      <c r="BB7" s="39">
        <v>346.59</v>
      </c>
      <c r="BC7" s="39">
        <v>357.82</v>
      </c>
      <c r="BD7" s="39">
        <v>262.87</v>
      </c>
      <c r="BE7" s="39">
        <v>769.8</v>
      </c>
      <c r="BF7" s="39">
        <v>795.57</v>
      </c>
      <c r="BG7" s="39">
        <v>800.66</v>
      </c>
      <c r="BH7" s="39">
        <v>789.75</v>
      </c>
      <c r="BI7" s="39">
        <v>776.06</v>
      </c>
      <c r="BJ7" s="39">
        <v>330.99</v>
      </c>
      <c r="BK7" s="39">
        <v>324.08999999999997</v>
      </c>
      <c r="BL7" s="39">
        <v>319.82</v>
      </c>
      <c r="BM7" s="39">
        <v>312.02999999999997</v>
      </c>
      <c r="BN7" s="39">
        <v>307.45999999999998</v>
      </c>
      <c r="BO7" s="39">
        <v>270.87</v>
      </c>
      <c r="BP7" s="39">
        <v>104.37</v>
      </c>
      <c r="BQ7" s="39">
        <v>91.6</v>
      </c>
      <c r="BR7" s="39">
        <v>85.72</v>
      </c>
      <c r="BS7" s="39">
        <v>86.29</v>
      </c>
      <c r="BT7" s="39">
        <v>86.9</v>
      </c>
      <c r="BU7" s="39">
        <v>100.27</v>
      </c>
      <c r="BV7" s="39">
        <v>99.46</v>
      </c>
      <c r="BW7" s="39">
        <v>105.21</v>
      </c>
      <c r="BX7" s="39">
        <v>105.71</v>
      </c>
      <c r="BY7" s="39">
        <v>106.01</v>
      </c>
      <c r="BZ7" s="39">
        <v>105.59</v>
      </c>
      <c r="CA7" s="39">
        <v>197.15</v>
      </c>
      <c r="CB7" s="39">
        <v>223.28</v>
      </c>
      <c r="CC7" s="39">
        <v>241.22</v>
      </c>
      <c r="CD7" s="39">
        <v>237.45</v>
      </c>
      <c r="CE7" s="39">
        <v>239.12</v>
      </c>
      <c r="CF7" s="39">
        <v>169.62</v>
      </c>
      <c r="CG7" s="39">
        <v>171.78</v>
      </c>
      <c r="CH7" s="39">
        <v>162.59</v>
      </c>
      <c r="CI7" s="39">
        <v>162.15</v>
      </c>
      <c r="CJ7" s="39">
        <v>162.24</v>
      </c>
      <c r="CK7" s="39">
        <v>163.27000000000001</v>
      </c>
      <c r="CL7" s="39">
        <v>60.91</v>
      </c>
      <c r="CM7" s="39">
        <v>61.8</v>
      </c>
      <c r="CN7" s="39">
        <v>61.09</v>
      </c>
      <c r="CO7" s="39">
        <v>64.72</v>
      </c>
      <c r="CP7" s="39">
        <v>68.39</v>
      </c>
      <c r="CQ7" s="39">
        <v>59.88</v>
      </c>
      <c r="CR7" s="39">
        <v>59.68</v>
      </c>
      <c r="CS7" s="39">
        <v>59.17</v>
      </c>
      <c r="CT7" s="39">
        <v>59.34</v>
      </c>
      <c r="CU7" s="39">
        <v>59.11</v>
      </c>
      <c r="CV7" s="39">
        <v>59.94</v>
      </c>
      <c r="CW7" s="39">
        <v>81.78</v>
      </c>
      <c r="CX7" s="39">
        <v>79.91</v>
      </c>
      <c r="CY7" s="39">
        <v>79.22</v>
      </c>
      <c r="CZ7" s="39">
        <v>80.489999999999995</v>
      </c>
      <c r="DA7" s="39">
        <v>77.2</v>
      </c>
      <c r="DB7" s="39">
        <v>87.65</v>
      </c>
      <c r="DC7" s="39">
        <v>87.63</v>
      </c>
      <c r="DD7" s="39">
        <v>87.6</v>
      </c>
      <c r="DE7" s="39">
        <v>87.74</v>
      </c>
      <c r="DF7" s="39">
        <v>87.91</v>
      </c>
      <c r="DG7" s="39">
        <v>90.22</v>
      </c>
      <c r="DH7" s="39">
        <v>20.41</v>
      </c>
      <c r="DI7" s="39">
        <v>21.66</v>
      </c>
      <c r="DJ7" s="39">
        <v>36.82</v>
      </c>
      <c r="DK7" s="39">
        <v>38.29</v>
      </c>
      <c r="DL7" s="39">
        <v>39.44</v>
      </c>
      <c r="DM7" s="39">
        <v>38.69</v>
      </c>
      <c r="DN7" s="39">
        <v>39.65</v>
      </c>
      <c r="DO7" s="39">
        <v>45.25</v>
      </c>
      <c r="DP7" s="39">
        <v>46.27</v>
      </c>
      <c r="DQ7" s="39">
        <v>46.88</v>
      </c>
      <c r="DR7" s="39">
        <v>47.91</v>
      </c>
      <c r="DS7" s="39">
        <v>0</v>
      </c>
      <c r="DT7" s="39">
        <v>0</v>
      </c>
      <c r="DU7" s="39">
        <v>0</v>
      </c>
      <c r="DV7" s="39">
        <v>0</v>
      </c>
      <c r="DW7" s="39">
        <v>0</v>
      </c>
      <c r="DX7" s="39">
        <v>8.4</v>
      </c>
      <c r="DY7" s="39">
        <v>9.7100000000000009</v>
      </c>
      <c r="DZ7" s="39">
        <v>10.71</v>
      </c>
      <c r="EA7" s="39">
        <v>10.93</v>
      </c>
      <c r="EB7" s="39">
        <v>13.39</v>
      </c>
      <c r="EC7" s="39">
        <v>15</v>
      </c>
      <c r="ED7" s="39">
        <v>3.7</v>
      </c>
      <c r="EE7" s="39">
        <v>1.65</v>
      </c>
      <c r="EF7" s="39">
        <v>0.79</v>
      </c>
      <c r="EG7" s="39">
        <v>0.93</v>
      </c>
      <c r="EH7" s="39">
        <v>1.1000000000000001</v>
      </c>
      <c r="EI7" s="39">
        <v>0.78</v>
      </c>
      <c r="EJ7" s="39">
        <v>0.83</v>
      </c>
      <c r="EK7" s="39">
        <v>0.72</v>
      </c>
      <c r="EL7" s="39">
        <v>0.71</v>
      </c>
      <c r="EM7" s="39">
        <v>0.71</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2018-02-06T12:25:13Z</cp:lastPrinted>
  <dcterms:created xsi:type="dcterms:W3CDTF">2017-12-25T01:32:33Z</dcterms:created>
  <dcterms:modified xsi:type="dcterms:W3CDTF">2018-02-06T12:25:16Z</dcterms:modified>
  <cp:category/>
</cp:coreProperties>
</file>