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32.12\suido\水道部\02　管理G\＜下水＞42.経営比較分析表\ｈ28決算に係るもの\"/>
    </mc:Choice>
  </mc:AlternateContent>
  <workbookProtection workbookPassword="B319" lockStructure="1"/>
  <bookViews>
    <workbookView xWindow="246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U6" i="5"/>
  <c r="T6" i="5"/>
  <c r="S6" i="5"/>
  <c r="AL8" i="4" s="1"/>
  <c r="R6" i="5"/>
  <c r="Q6" i="5"/>
  <c r="P6" i="5"/>
  <c r="O6" i="5"/>
  <c r="I10" i="4" s="1"/>
  <c r="N6" i="5"/>
  <c r="M6" i="5"/>
  <c r="L6" i="5"/>
  <c r="K6" i="5"/>
  <c r="P8" i="4" s="1"/>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H86" i="4"/>
  <c r="G86" i="4"/>
  <c r="F86" i="4"/>
  <c r="BB10" i="4"/>
  <c r="AL10" i="4"/>
  <c r="AD10" i="4"/>
  <c r="W10" i="4"/>
  <c r="P10" i="4"/>
  <c r="B10" i="4"/>
  <c r="BB8" i="4"/>
  <c r="AT8" i="4"/>
  <c r="W8" i="4"/>
  <c r="I8" i="4"/>
  <c r="B8" i="4"/>
  <c r="B6" i="4"/>
  <c r="C10" i="5" l="1"/>
  <c r="D10" i="5"/>
  <c r="E10" i="5"/>
  <c r="B10" i="5"/>
</calcChain>
</file>

<file path=xl/sharedStrings.xml><?xml version="1.0" encoding="utf-8"?>
<sst xmlns="http://schemas.openxmlformats.org/spreadsheetml/2006/main" count="240" uniqueCount="123">
  <si>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</si>
  <si>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</si>
  <si>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</si>
  <si>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</si>
  <si>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</si>
  <si>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</si>
  <si>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</si>
  <si>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</si>
  <si>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</si>
  <si>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</si>
  <si>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</si>
  <si>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</si>
  <si>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</si>
  <si>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</si>
  <si>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</si>
  <si>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</si>
  <si>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</si>
  <si>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</si>
  <si>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</si>
  <si>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</si>
  <si>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</si>
  <si>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</si>
  <si>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</si>
  <si>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</si>
  <si>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</si>
  <si>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</si>
  <si>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</si>
  <si>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</si>
  <si>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</si>
  <si>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</si>
  <si>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</si>
  <si>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</si>
  <si>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</si>
  <si>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</si>
  <si>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</si>
  <si>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</si>
  <si>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</si>
  <si>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</si>
  <si>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</si>
  <si>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</si>
  <si>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</si>
  <si>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</si>
  <si>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</si>
  <si>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</si>
  <si>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</si>
  <si>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</si>
  <si>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</si>
  <si>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</si>
  <si>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</si>
  <si>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</si>
  <si>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</si>
  <si>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</si>
  <si>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</si>
  <si>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</si>
  <si>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</si>
  <si>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</si>
  <si>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</si>
  <si>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</si>
  <si>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</si>
  <si>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</si>
  <si>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</si>
  <si>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</si>
  <si>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</si>
  <si>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</si>
  <si>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</si>
  <si>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</si>
  <si>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</si>
  <si>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</si>
  <si>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</si>
  <si>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</si>
  <si>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</si>
  <si>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</si>
  <si>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</si>
  <si>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</si>
  <si>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</si>
  <si>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</si>
  <si>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</si>
  <si>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</si>
  <si>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</si>
  <si>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</si>
  <si>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</si>
  <si>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</si>
  <si>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</si>
  <si>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</si>
  <si>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</si>
  <si>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</si>
  <si>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</si>
  <si>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</si>
  <si>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</si>
  <si>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</si>
  <si>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</si>
  <si>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</si>
  <si>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</si>
  <si>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</si>
  <si>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</si>
  <si>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</si>
  <si>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</si>
  <si>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</si>
  <si>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</si>
  <si>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</si>
  <si>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</si>
  <si>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</si>
  <si>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</si>
  <si>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</si>
  <si>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</si>
  <si>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</si>
  <si>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</si>
  <si>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</si>
  <si>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小野市</t>
  </si>
  <si>
    <t>法適用</t>
  </si>
  <si>
    <t>下水道事業</t>
  </si>
  <si>
    <t>特定環境保全公共下水道</t>
  </si>
  <si>
    <t>D2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</si>
  <si>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</si>
  <si>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</si>
  <si>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</si>
  <si>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</si>
  <si>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</si>
  <si>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</si>
  <si>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①経常収支比率
指標は平均値を下回っている。使用料改定等により更なる経営改善を図る必要がある。
②累積欠損金比率
平均値を上回っている。維持管理費は増加傾向にあり、使用料の改定等で経営の改善を図る必要がある。
③流動比率
会計制度の見直しにより、当年度償還金が流動負債に分類されたため、数値が極端に小さくなっている。
④企業債残高対事業規模比率
平均値を大きく下回っている。投資については必要性を十分に検討した上で計画的に実施していく。
⑤経費回収率
100%をやや下回っている。汚水処理費については増加傾向にあるため、適切な使用料により回収する必要がある。
⑥汚水処理原価
平均値を下回っているものの、指標は増加傾向にあり、維持経費の削減に努める必要がある。
⑦施設利用率
処理施設を保有していない。
⑧水洗化率
平均値を大きく上回っており、公共用水域の水質保全が保たれている。更なる向上を図るため100％を目指した取り組みを推進していく。
</t>
    <rPh sb="25" eb="27">
      <t>カイテイ</t>
    </rPh>
    <rPh sb="27" eb="28">
      <t>トウ</t>
    </rPh>
    <rPh sb="41" eb="43">
      <t>ヒツヨウ</t>
    </rPh>
    <rPh sb="260" eb="262">
      <t>テキセツ</t>
    </rPh>
    <rPh sb="269" eb="271">
      <t>カイシュウ</t>
    </rPh>
    <phoneticPr fontId="4"/>
  </si>
  <si>
    <t xml:space="preserve">①有形固定資産減価償却率
下水道整備から日が浅く、減価償却は進んでいない。
②管渠老朽化率
管渠は耐用年数を経過していない。
③管渠改善率
管渠の改善（更新・改良・維持）は行っていない。管渠の改善については必要性を十分に検討し、計画的に進めていく。
</t>
    <phoneticPr fontId="4"/>
  </si>
  <si>
    <t xml:space="preserve">経常収支比率、累積欠損金比率とも、適正とは言えず、経費の削減及び使用料の改定等で経営の改善を図る必要がある。
管渠については耐用年数を経過しておらず、更新投資を急ぐ必要はないものの、長寿命化を含めた各種の投資については、費用対効果等を含めて総合的に判断しながら計画的に進めていく。
</t>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</si>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</sst>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71001448"/>
        <c:axId val="560767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0.04</c:v>
                </c:pt>
                <c:pt idx="3">
                  <c:v>7.0000000000000007E-2</c:v>
                </c:pt>
                <c:pt idx="4">
                  <c:v>0.09</c:v>
                </c:pt>
              </c:numCache>
            </c:numRef>
          </c:val>
          <c:smooth val="0"/>
        </c:ser>
        <c:dLbls>
          <c:showLegendKey val="0"/>
          <c:showVal val="0"/>
          <c:showCatName val="0"/>
          <c:showSerName val="0"/>
          <c:showPercent val="0"/>
          <c:showBubbleSize val="0"/>
        </c:dLbls>
        <c:marker val="1"/>
        <c:smooth val="0"/>
        <c:axId val="371001448"/>
        <c:axId val="560767480"/>
      </c:lineChart>
      <c:dateAx>
        <c:axId val="371001448"/>
        <c:scaling>
          <c:orientation val="minMax"/>
        </c:scaling>
        <c:delete val="1"/>
        <c:axPos val="b"/>
        <c:numFmt formatCode="ge" sourceLinked="1"/>
        <c:majorTickMark val="none"/>
        <c:minorTickMark val="none"/>
        <c:tickLblPos val="none"/>
        <c:crossAx val="560767480"/>
        <c:crosses val="autoZero"/>
        <c:auto val="1"/>
        <c:lblOffset val="100"/>
        <c:baseTimeUnit val="years"/>
      </c:dateAx>
      <c:valAx>
        <c:axId val="560767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1001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36160624"/>
        <c:axId val="536161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42.31</c:v>
                </c:pt>
                <c:pt idx="1">
                  <c:v>43.65</c:v>
                </c:pt>
                <c:pt idx="2">
                  <c:v>43.58</c:v>
                </c:pt>
                <c:pt idx="3">
                  <c:v>41.35</c:v>
                </c:pt>
                <c:pt idx="4">
                  <c:v>42.9</c:v>
                </c:pt>
              </c:numCache>
            </c:numRef>
          </c:val>
          <c:smooth val="0"/>
        </c:ser>
        <c:dLbls>
          <c:showLegendKey val="0"/>
          <c:showVal val="0"/>
          <c:showCatName val="0"/>
          <c:showSerName val="0"/>
          <c:showPercent val="0"/>
          <c:showBubbleSize val="0"/>
        </c:dLbls>
        <c:marker val="1"/>
        <c:smooth val="0"/>
        <c:axId val="536160624"/>
        <c:axId val="536161016"/>
      </c:lineChart>
      <c:dateAx>
        <c:axId val="536160624"/>
        <c:scaling>
          <c:orientation val="minMax"/>
        </c:scaling>
        <c:delete val="1"/>
        <c:axPos val="b"/>
        <c:numFmt formatCode="ge" sourceLinked="1"/>
        <c:majorTickMark val="none"/>
        <c:minorTickMark val="none"/>
        <c:tickLblPos val="none"/>
        <c:crossAx val="536161016"/>
        <c:crosses val="autoZero"/>
        <c:auto val="1"/>
        <c:lblOffset val="100"/>
        <c:baseTimeUnit val="years"/>
      </c:dateAx>
      <c:valAx>
        <c:axId val="536161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6160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93.01</c:v>
                </c:pt>
                <c:pt idx="1">
                  <c:v>93.69</c:v>
                </c:pt>
                <c:pt idx="2">
                  <c:v>93.78</c:v>
                </c:pt>
                <c:pt idx="3">
                  <c:v>93.93</c:v>
                </c:pt>
                <c:pt idx="4">
                  <c:v>94</c:v>
                </c:pt>
              </c:numCache>
            </c:numRef>
          </c:val>
        </c:ser>
        <c:dLbls>
          <c:showLegendKey val="0"/>
          <c:showVal val="0"/>
          <c:showCatName val="0"/>
          <c:showSerName val="0"/>
          <c:showPercent val="0"/>
          <c:showBubbleSize val="0"/>
        </c:dLbls>
        <c:gapWidth val="150"/>
        <c:axId val="538110728"/>
        <c:axId val="538111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81.3</c:v>
                </c:pt>
                <c:pt idx="1">
                  <c:v>82.2</c:v>
                </c:pt>
                <c:pt idx="2">
                  <c:v>82.35</c:v>
                </c:pt>
                <c:pt idx="3">
                  <c:v>82.9</c:v>
                </c:pt>
                <c:pt idx="4">
                  <c:v>83.5</c:v>
                </c:pt>
              </c:numCache>
            </c:numRef>
          </c:val>
          <c:smooth val="0"/>
        </c:ser>
        <c:dLbls>
          <c:showLegendKey val="0"/>
          <c:showVal val="0"/>
          <c:showCatName val="0"/>
          <c:showSerName val="0"/>
          <c:showPercent val="0"/>
          <c:showBubbleSize val="0"/>
        </c:dLbls>
        <c:marker val="1"/>
        <c:smooth val="0"/>
        <c:axId val="538110728"/>
        <c:axId val="538111120"/>
      </c:lineChart>
      <c:dateAx>
        <c:axId val="538110728"/>
        <c:scaling>
          <c:orientation val="minMax"/>
        </c:scaling>
        <c:delete val="1"/>
        <c:axPos val="b"/>
        <c:numFmt formatCode="ge" sourceLinked="1"/>
        <c:majorTickMark val="none"/>
        <c:minorTickMark val="none"/>
        <c:tickLblPos val="none"/>
        <c:crossAx val="538111120"/>
        <c:crosses val="autoZero"/>
        <c:auto val="1"/>
        <c:lblOffset val="100"/>
        <c:baseTimeUnit val="years"/>
      </c:dateAx>
      <c:valAx>
        <c:axId val="538111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8110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96.93</c:v>
                </c:pt>
                <c:pt idx="1">
                  <c:v>99.09</c:v>
                </c:pt>
                <c:pt idx="2">
                  <c:v>96.81</c:v>
                </c:pt>
                <c:pt idx="3">
                  <c:v>90.45</c:v>
                </c:pt>
                <c:pt idx="4">
                  <c:v>93.46</c:v>
                </c:pt>
              </c:numCache>
            </c:numRef>
          </c:val>
        </c:ser>
        <c:dLbls>
          <c:showLegendKey val="0"/>
          <c:showVal val="0"/>
          <c:showCatName val="0"/>
          <c:showSerName val="0"/>
          <c:showPercent val="0"/>
          <c:showBubbleSize val="0"/>
        </c:dLbls>
        <c:gapWidth val="150"/>
        <c:axId val="560766304"/>
        <c:axId val="533875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94.73</c:v>
                </c:pt>
                <c:pt idx="1">
                  <c:v>96.59</c:v>
                </c:pt>
                <c:pt idx="2">
                  <c:v>101.24</c:v>
                </c:pt>
                <c:pt idx="3">
                  <c:v>100.94</c:v>
                </c:pt>
                <c:pt idx="4">
                  <c:v>100.85</c:v>
                </c:pt>
              </c:numCache>
            </c:numRef>
          </c:val>
          <c:smooth val="0"/>
        </c:ser>
        <c:dLbls>
          <c:showLegendKey val="0"/>
          <c:showVal val="0"/>
          <c:showCatName val="0"/>
          <c:showSerName val="0"/>
          <c:showPercent val="0"/>
          <c:showBubbleSize val="0"/>
        </c:dLbls>
        <c:marker val="1"/>
        <c:smooth val="0"/>
        <c:axId val="560766304"/>
        <c:axId val="533875552"/>
      </c:lineChart>
      <c:dateAx>
        <c:axId val="560766304"/>
        <c:scaling>
          <c:orientation val="minMax"/>
        </c:scaling>
        <c:delete val="1"/>
        <c:axPos val="b"/>
        <c:numFmt formatCode="ge" sourceLinked="1"/>
        <c:majorTickMark val="none"/>
        <c:minorTickMark val="none"/>
        <c:tickLblPos val="none"/>
        <c:crossAx val="533875552"/>
        <c:crosses val="autoZero"/>
        <c:auto val="1"/>
        <c:lblOffset val="100"/>
        <c:baseTimeUnit val="years"/>
      </c:dateAx>
      <c:valAx>
        <c:axId val="533875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0766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13.49</c:v>
                </c:pt>
                <c:pt idx="1">
                  <c:v>13.21</c:v>
                </c:pt>
                <c:pt idx="2">
                  <c:v>21.7</c:v>
                </c:pt>
                <c:pt idx="3">
                  <c:v>23.61</c:v>
                </c:pt>
                <c:pt idx="4">
                  <c:v>25.54</c:v>
                </c:pt>
              </c:numCache>
            </c:numRef>
          </c:val>
        </c:ser>
        <c:dLbls>
          <c:showLegendKey val="0"/>
          <c:showVal val="0"/>
          <c:showCatName val="0"/>
          <c:showSerName val="0"/>
          <c:showPercent val="0"/>
          <c:showBubbleSize val="0"/>
        </c:dLbls>
        <c:gapWidth val="150"/>
        <c:axId val="533876728"/>
        <c:axId val="533877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12.99</c:v>
                </c:pt>
                <c:pt idx="1">
                  <c:v>13.6</c:v>
                </c:pt>
                <c:pt idx="2">
                  <c:v>22.34</c:v>
                </c:pt>
                <c:pt idx="3">
                  <c:v>22.79</c:v>
                </c:pt>
                <c:pt idx="4">
                  <c:v>22.77</c:v>
                </c:pt>
              </c:numCache>
            </c:numRef>
          </c:val>
          <c:smooth val="0"/>
        </c:ser>
        <c:dLbls>
          <c:showLegendKey val="0"/>
          <c:showVal val="0"/>
          <c:showCatName val="0"/>
          <c:showSerName val="0"/>
          <c:showPercent val="0"/>
          <c:showBubbleSize val="0"/>
        </c:dLbls>
        <c:marker val="1"/>
        <c:smooth val="0"/>
        <c:axId val="533876728"/>
        <c:axId val="533877120"/>
      </c:lineChart>
      <c:dateAx>
        <c:axId val="533876728"/>
        <c:scaling>
          <c:orientation val="minMax"/>
        </c:scaling>
        <c:delete val="1"/>
        <c:axPos val="b"/>
        <c:numFmt formatCode="ge" sourceLinked="1"/>
        <c:majorTickMark val="none"/>
        <c:minorTickMark val="none"/>
        <c:tickLblPos val="none"/>
        <c:crossAx val="533877120"/>
        <c:crosses val="autoZero"/>
        <c:auto val="1"/>
        <c:lblOffset val="100"/>
        <c:baseTimeUnit val="years"/>
      </c:dateAx>
      <c:valAx>
        <c:axId val="53387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3876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32091328"/>
        <c:axId val="532091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0.04</c:v>
                </c:pt>
                <c:pt idx="4">
                  <c:v>0</c:v>
                </c:pt>
              </c:numCache>
            </c:numRef>
          </c:val>
          <c:smooth val="0"/>
        </c:ser>
        <c:dLbls>
          <c:showLegendKey val="0"/>
          <c:showVal val="0"/>
          <c:showCatName val="0"/>
          <c:showSerName val="0"/>
          <c:showPercent val="0"/>
          <c:showBubbleSize val="0"/>
        </c:dLbls>
        <c:marker val="1"/>
        <c:smooth val="0"/>
        <c:axId val="532091328"/>
        <c:axId val="532091720"/>
      </c:lineChart>
      <c:dateAx>
        <c:axId val="532091328"/>
        <c:scaling>
          <c:orientation val="minMax"/>
        </c:scaling>
        <c:delete val="1"/>
        <c:axPos val="b"/>
        <c:numFmt formatCode="ge" sourceLinked="1"/>
        <c:majorTickMark val="none"/>
        <c:minorTickMark val="none"/>
        <c:tickLblPos val="none"/>
        <c:crossAx val="532091720"/>
        <c:crosses val="autoZero"/>
        <c:auto val="1"/>
        <c:lblOffset val="100"/>
        <c:baseTimeUnit val="years"/>
      </c:dateAx>
      <c:valAx>
        <c:axId val="532091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2091328"/>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455.81</c:v>
                </c:pt>
                <c:pt idx="1">
                  <c:v>445.99</c:v>
                </c:pt>
                <c:pt idx="2">
                  <c:v>445</c:v>
                </c:pt>
                <c:pt idx="3">
                  <c:v>471.65</c:v>
                </c:pt>
                <c:pt idx="4">
                  <c:v>452.93</c:v>
                </c:pt>
              </c:numCache>
            </c:numRef>
          </c:val>
        </c:ser>
        <c:dLbls>
          <c:showLegendKey val="0"/>
          <c:showVal val="0"/>
          <c:showCatName val="0"/>
          <c:showSerName val="0"/>
          <c:showPercent val="0"/>
          <c:showBubbleSize val="0"/>
        </c:dLbls>
        <c:gapWidth val="150"/>
        <c:axId val="539378856"/>
        <c:axId val="539379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236.15</c:v>
                </c:pt>
                <c:pt idx="1">
                  <c:v>232.81</c:v>
                </c:pt>
                <c:pt idx="2">
                  <c:v>184.13</c:v>
                </c:pt>
                <c:pt idx="3">
                  <c:v>101.85</c:v>
                </c:pt>
                <c:pt idx="4">
                  <c:v>110.77</c:v>
                </c:pt>
              </c:numCache>
            </c:numRef>
          </c:val>
          <c:smooth val="0"/>
        </c:ser>
        <c:dLbls>
          <c:showLegendKey val="0"/>
          <c:showVal val="0"/>
          <c:showCatName val="0"/>
          <c:showSerName val="0"/>
          <c:showPercent val="0"/>
          <c:showBubbleSize val="0"/>
        </c:dLbls>
        <c:marker val="1"/>
        <c:smooth val="0"/>
        <c:axId val="539378856"/>
        <c:axId val="539379248"/>
      </c:lineChart>
      <c:dateAx>
        <c:axId val="539378856"/>
        <c:scaling>
          <c:orientation val="minMax"/>
        </c:scaling>
        <c:delete val="1"/>
        <c:axPos val="b"/>
        <c:numFmt formatCode="ge" sourceLinked="1"/>
        <c:majorTickMark val="none"/>
        <c:minorTickMark val="none"/>
        <c:tickLblPos val="none"/>
        <c:crossAx val="539379248"/>
        <c:crosses val="autoZero"/>
        <c:auto val="1"/>
        <c:lblOffset val="100"/>
        <c:baseTimeUnit val="years"/>
      </c:dateAx>
      <c:valAx>
        <c:axId val="53937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9378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132.04</c:v>
                </c:pt>
                <c:pt idx="1">
                  <c:v>101.43</c:v>
                </c:pt>
                <c:pt idx="2">
                  <c:v>10.07</c:v>
                </c:pt>
                <c:pt idx="3">
                  <c:v>8.82</c:v>
                </c:pt>
                <c:pt idx="4">
                  <c:v>12.65</c:v>
                </c:pt>
              </c:numCache>
            </c:numRef>
          </c:val>
        </c:ser>
        <c:dLbls>
          <c:showLegendKey val="0"/>
          <c:showVal val="0"/>
          <c:showCatName val="0"/>
          <c:showSerName val="0"/>
          <c:showPercent val="0"/>
          <c:showBubbleSize val="0"/>
        </c:dLbls>
        <c:gapWidth val="150"/>
        <c:axId val="537530424"/>
        <c:axId val="537530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243.58</c:v>
                </c:pt>
                <c:pt idx="1">
                  <c:v>290.19</c:v>
                </c:pt>
                <c:pt idx="2">
                  <c:v>63.22</c:v>
                </c:pt>
                <c:pt idx="3">
                  <c:v>49.07</c:v>
                </c:pt>
                <c:pt idx="4">
                  <c:v>46.78</c:v>
                </c:pt>
              </c:numCache>
            </c:numRef>
          </c:val>
          <c:smooth val="0"/>
        </c:ser>
        <c:dLbls>
          <c:showLegendKey val="0"/>
          <c:showVal val="0"/>
          <c:showCatName val="0"/>
          <c:showSerName val="0"/>
          <c:showPercent val="0"/>
          <c:showBubbleSize val="0"/>
        </c:dLbls>
        <c:marker val="1"/>
        <c:smooth val="0"/>
        <c:axId val="537530424"/>
        <c:axId val="537530816"/>
      </c:lineChart>
      <c:dateAx>
        <c:axId val="537530424"/>
        <c:scaling>
          <c:orientation val="minMax"/>
        </c:scaling>
        <c:delete val="1"/>
        <c:axPos val="b"/>
        <c:numFmt formatCode="ge" sourceLinked="1"/>
        <c:majorTickMark val="none"/>
        <c:minorTickMark val="none"/>
        <c:tickLblPos val="none"/>
        <c:crossAx val="537530816"/>
        <c:crosses val="autoZero"/>
        <c:auto val="1"/>
        <c:lblOffset val="100"/>
        <c:baseTimeUnit val="years"/>
      </c:dateAx>
      <c:valAx>
        <c:axId val="537530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7530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1020.41</c:v>
                </c:pt>
                <c:pt idx="1">
                  <c:v>940.1</c:v>
                </c:pt>
                <c:pt idx="2">
                  <c:v>865.73</c:v>
                </c:pt>
                <c:pt idx="3">
                  <c:v>843.58</c:v>
                </c:pt>
                <c:pt idx="4">
                  <c:v>773.76</c:v>
                </c:pt>
              </c:numCache>
            </c:numRef>
          </c:val>
        </c:ser>
        <c:dLbls>
          <c:showLegendKey val="0"/>
          <c:showVal val="0"/>
          <c:showCatName val="0"/>
          <c:showSerName val="0"/>
          <c:showPercent val="0"/>
          <c:showBubbleSize val="0"/>
        </c:dLbls>
        <c:gapWidth val="150"/>
        <c:axId val="560774104"/>
        <c:axId val="560774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1622.51</c:v>
                </c:pt>
                <c:pt idx="1">
                  <c:v>1569.13</c:v>
                </c:pt>
                <c:pt idx="2">
                  <c:v>1436</c:v>
                </c:pt>
                <c:pt idx="3">
                  <c:v>1434.89</c:v>
                </c:pt>
                <c:pt idx="4">
                  <c:v>1298.9100000000001</c:v>
                </c:pt>
              </c:numCache>
            </c:numRef>
          </c:val>
          <c:smooth val="0"/>
        </c:ser>
        <c:dLbls>
          <c:showLegendKey val="0"/>
          <c:showVal val="0"/>
          <c:showCatName val="0"/>
          <c:showSerName val="0"/>
          <c:showPercent val="0"/>
          <c:showBubbleSize val="0"/>
        </c:dLbls>
        <c:marker val="1"/>
        <c:smooth val="0"/>
        <c:axId val="560774104"/>
        <c:axId val="560774496"/>
      </c:lineChart>
      <c:dateAx>
        <c:axId val="560774104"/>
        <c:scaling>
          <c:orientation val="minMax"/>
        </c:scaling>
        <c:delete val="1"/>
        <c:axPos val="b"/>
        <c:numFmt formatCode="ge" sourceLinked="1"/>
        <c:majorTickMark val="none"/>
        <c:minorTickMark val="none"/>
        <c:tickLblPos val="none"/>
        <c:crossAx val="560774496"/>
        <c:crosses val="autoZero"/>
        <c:auto val="1"/>
        <c:lblOffset val="100"/>
        <c:baseTimeUnit val="years"/>
      </c:dateAx>
      <c:valAx>
        <c:axId val="560774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0774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89</c:v>
                </c:pt>
                <c:pt idx="1">
                  <c:v>90.44</c:v>
                </c:pt>
                <c:pt idx="2">
                  <c:v>78.14</c:v>
                </c:pt>
                <c:pt idx="3">
                  <c:v>71.55</c:v>
                </c:pt>
                <c:pt idx="4">
                  <c:v>86.98</c:v>
                </c:pt>
              </c:numCache>
            </c:numRef>
          </c:val>
        </c:ser>
        <c:dLbls>
          <c:showLegendKey val="0"/>
          <c:showVal val="0"/>
          <c:showCatName val="0"/>
          <c:showSerName val="0"/>
          <c:showPercent val="0"/>
          <c:showBubbleSize val="0"/>
        </c:dLbls>
        <c:gapWidth val="150"/>
        <c:axId val="537530032"/>
        <c:axId val="560775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62.83</c:v>
                </c:pt>
                <c:pt idx="1">
                  <c:v>64.63</c:v>
                </c:pt>
                <c:pt idx="2">
                  <c:v>66.56</c:v>
                </c:pt>
                <c:pt idx="3">
                  <c:v>66.22</c:v>
                </c:pt>
                <c:pt idx="4">
                  <c:v>69.87</c:v>
                </c:pt>
              </c:numCache>
            </c:numRef>
          </c:val>
          <c:smooth val="0"/>
        </c:ser>
        <c:dLbls>
          <c:showLegendKey val="0"/>
          <c:showVal val="0"/>
          <c:showCatName val="0"/>
          <c:showSerName val="0"/>
          <c:showPercent val="0"/>
          <c:showBubbleSize val="0"/>
        </c:dLbls>
        <c:marker val="1"/>
        <c:smooth val="0"/>
        <c:axId val="537530032"/>
        <c:axId val="560775672"/>
      </c:lineChart>
      <c:dateAx>
        <c:axId val="537530032"/>
        <c:scaling>
          <c:orientation val="minMax"/>
        </c:scaling>
        <c:delete val="1"/>
        <c:axPos val="b"/>
        <c:numFmt formatCode="ge" sourceLinked="1"/>
        <c:majorTickMark val="none"/>
        <c:minorTickMark val="none"/>
        <c:tickLblPos val="none"/>
        <c:crossAx val="560775672"/>
        <c:crosses val="autoZero"/>
        <c:auto val="1"/>
        <c:lblOffset val="100"/>
        <c:baseTimeUnit val="years"/>
      </c:dateAx>
      <c:valAx>
        <c:axId val="560775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753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179.61</c:v>
                </c:pt>
                <c:pt idx="1">
                  <c:v>178.42</c:v>
                </c:pt>
                <c:pt idx="2">
                  <c:v>208.95</c:v>
                </c:pt>
                <c:pt idx="3">
                  <c:v>230.82</c:v>
                </c:pt>
                <c:pt idx="4">
                  <c:v>202.57</c:v>
                </c:pt>
              </c:numCache>
            </c:numRef>
          </c:val>
        </c:ser>
        <c:dLbls>
          <c:showLegendKey val="0"/>
          <c:showVal val="0"/>
          <c:showCatName val="0"/>
          <c:showSerName val="0"/>
          <c:showPercent val="0"/>
          <c:showBubbleSize val="0"/>
        </c:dLbls>
        <c:gapWidth val="150"/>
        <c:axId val="786772784"/>
        <c:axId val="786773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250.43</c:v>
                </c:pt>
                <c:pt idx="1">
                  <c:v>245.75</c:v>
                </c:pt>
                <c:pt idx="2">
                  <c:v>244.29</c:v>
                </c:pt>
                <c:pt idx="3">
                  <c:v>246.72</c:v>
                </c:pt>
                <c:pt idx="4">
                  <c:v>234.96</c:v>
                </c:pt>
              </c:numCache>
            </c:numRef>
          </c:val>
          <c:smooth val="0"/>
        </c:ser>
        <c:dLbls>
          <c:showLegendKey val="0"/>
          <c:showVal val="0"/>
          <c:showCatName val="0"/>
          <c:showSerName val="0"/>
          <c:showPercent val="0"/>
          <c:showBubbleSize val="0"/>
        </c:dLbls>
        <c:marker val="1"/>
        <c:smooth val="0"/>
        <c:axId val="786772784"/>
        <c:axId val="786773176"/>
      </c:lineChart>
      <c:dateAx>
        <c:axId val="786772784"/>
        <c:scaling>
          <c:orientation val="minMax"/>
        </c:scaling>
        <c:delete val="1"/>
        <c:axPos val="b"/>
        <c:numFmt formatCode="ge" sourceLinked="1"/>
        <c:majorTickMark val="none"/>
        <c:minorTickMark val="none"/>
        <c:tickLblPos val="none"/>
        <c:crossAx val="786773176"/>
        <c:crosses val="autoZero"/>
        <c:auto val="1"/>
        <c:lblOffset val="100"/>
        <c:baseTimeUnit val="years"/>
      </c:dateAx>
      <c:valAx>
        <c:axId val="786773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677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K1" zoomScale="70" zoomScaleNormal="70" workbookViewId="0">
      <selection activeCell="AD9" sqref="AD9:AJ9"/>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4" t="str">
        <f>データ!H6</f>
        <v>兵庫県　小野市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
        <v>122</v>
      </c>
      <c r="AE8" s="50"/>
      <c r="AF8" s="50"/>
      <c r="AG8" s="50"/>
      <c r="AH8" s="50"/>
      <c r="AI8" s="50"/>
      <c r="AJ8" s="50"/>
      <c r="AK8" s="4"/>
      <c r="AL8" s="51">
        <f>データ!S6</f>
        <v>49083</v>
      </c>
      <c r="AM8" s="51"/>
      <c r="AN8" s="51"/>
      <c r="AO8" s="51"/>
      <c r="AP8" s="51"/>
      <c r="AQ8" s="51"/>
      <c r="AR8" s="51"/>
      <c r="AS8" s="51"/>
      <c r="AT8" s="46">
        <f>データ!T6</f>
        <v>92.94</v>
      </c>
      <c r="AU8" s="46"/>
      <c r="AV8" s="46"/>
      <c r="AW8" s="46"/>
      <c r="AX8" s="46"/>
      <c r="AY8" s="46"/>
      <c r="AZ8" s="46"/>
      <c r="BA8" s="46"/>
      <c r="BB8" s="46">
        <f>データ!U6</f>
        <v>528.11</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x14ac:dyDescent="0.15">
      <c r="A10" s="2"/>
      <c r="B10" s="46" t="str">
        <f>データ!N6</f>
        <v>-</v>
      </c>
      <c r="C10" s="46"/>
      <c r="D10" s="46"/>
      <c r="E10" s="46"/>
      <c r="F10" s="46"/>
      <c r="G10" s="46"/>
      <c r="H10" s="46"/>
      <c r="I10" s="46">
        <f>データ!O6</f>
        <v>44.34</v>
      </c>
      <c r="J10" s="46"/>
      <c r="K10" s="46"/>
      <c r="L10" s="46"/>
      <c r="M10" s="46"/>
      <c r="N10" s="46"/>
      <c r="O10" s="46"/>
      <c r="P10" s="46">
        <f>データ!P6</f>
        <v>52.99</v>
      </c>
      <c r="Q10" s="46"/>
      <c r="R10" s="46"/>
      <c r="S10" s="46"/>
      <c r="T10" s="46"/>
      <c r="U10" s="46"/>
      <c r="V10" s="46"/>
      <c r="W10" s="46">
        <f>データ!Q6</f>
        <v>82.65</v>
      </c>
      <c r="X10" s="46"/>
      <c r="Y10" s="46"/>
      <c r="Z10" s="46"/>
      <c r="AA10" s="46"/>
      <c r="AB10" s="46"/>
      <c r="AC10" s="46"/>
      <c r="AD10" s="51">
        <f>データ!R6</f>
        <v>2732</v>
      </c>
      <c r="AE10" s="51"/>
      <c r="AF10" s="51"/>
      <c r="AG10" s="51"/>
      <c r="AH10" s="51"/>
      <c r="AI10" s="51"/>
      <c r="AJ10" s="51"/>
      <c r="AK10" s="2"/>
      <c r="AL10" s="51">
        <f>データ!V6</f>
        <v>25973</v>
      </c>
      <c r="AM10" s="51"/>
      <c r="AN10" s="51"/>
      <c r="AO10" s="51"/>
      <c r="AP10" s="51"/>
      <c r="AQ10" s="51"/>
      <c r="AR10" s="51"/>
      <c r="AS10" s="51"/>
      <c r="AT10" s="46">
        <f>データ!W6</f>
        <v>10.85</v>
      </c>
      <c r="AU10" s="46"/>
      <c r="AV10" s="46"/>
      <c r="AW10" s="46"/>
      <c r="AX10" s="46"/>
      <c r="AY10" s="46"/>
      <c r="AZ10" s="46"/>
      <c r="BA10" s="46"/>
      <c r="BB10" s="46">
        <f>データ!X6</f>
        <v>2393.8200000000002</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119</v>
      </c>
      <c r="BM16" s="71"/>
      <c r="BN16" s="71"/>
      <c r="BO16" s="71"/>
      <c r="BP16" s="71"/>
      <c r="BQ16" s="71"/>
      <c r="BR16" s="71"/>
      <c r="BS16" s="71"/>
      <c r="BT16" s="71"/>
      <c r="BU16" s="71"/>
      <c r="BV16" s="71"/>
      <c r="BW16" s="71"/>
      <c r="BX16" s="71"/>
      <c r="BY16" s="71"/>
      <c r="BZ16" s="72"/>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15">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15">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120</v>
      </c>
      <c r="BM47" s="71"/>
      <c r="BN47" s="71"/>
      <c r="BO47" s="71"/>
      <c r="BP47" s="71"/>
      <c r="BQ47" s="71"/>
      <c r="BR47" s="71"/>
      <c r="BS47" s="71"/>
      <c r="BT47" s="71"/>
      <c r="BU47" s="71"/>
      <c r="BV47" s="71"/>
      <c r="BW47" s="71"/>
      <c r="BX47" s="71"/>
      <c r="BY47" s="71"/>
      <c r="BZ47" s="72"/>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x14ac:dyDescent="0.15">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x14ac:dyDescent="0.15">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15">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121</v>
      </c>
      <c r="BM66" s="71"/>
      <c r="BN66" s="71"/>
      <c r="BO66" s="71"/>
      <c r="BP66" s="71"/>
      <c r="BQ66" s="71"/>
      <c r="BR66" s="71"/>
      <c r="BS66" s="71"/>
      <c r="BT66" s="71"/>
      <c r="BU66" s="71"/>
      <c r="BV66" s="71"/>
      <c r="BW66" s="71"/>
      <c r="BX66" s="71"/>
      <c r="BY66" s="71"/>
      <c r="BZ66" s="72"/>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x14ac:dyDescent="0.15">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x14ac:dyDescent="0.15">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15">
      <c r="C83" s="2" t="s">
        <v>41</v>
      </c>
    </row>
    <row r="84" spans="1:78" x14ac:dyDescent="0.15">
      <c r="C84" s="26" t="s">
        <v>42</v>
      </c>
    </row>
    <row r="85" spans="1:78" hidden="1" x14ac:dyDescent="0.15">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x14ac:dyDescent="0.15">
      <c r="B86" s="27"/>
      <c r="C86" s="27"/>
      <c r="D86" s="27"/>
      <c r="E86" s="27" t="str">
        <f>データ!AI6</f>
        <v>【100.66】</v>
      </c>
      <c r="F86" s="27" t="str">
        <f>データ!AT6</f>
        <v>【105.22】</v>
      </c>
      <c r="G86" s="27" t="str">
        <f>データ!BE6</f>
        <v>【54.12】</v>
      </c>
      <c r="H86" s="27" t="str">
        <f>データ!BP6</f>
        <v>【1,348.09】</v>
      </c>
      <c r="I86" s="27" t="str">
        <f>データ!CA6</f>
        <v>【69.80】</v>
      </c>
      <c r="J86" s="27" t="str">
        <f>データ!CL6</f>
        <v>【232.54】</v>
      </c>
      <c r="K86" s="27" t="str">
        <f>データ!CW6</f>
        <v>【42.17】</v>
      </c>
      <c r="L86" s="27" t="str">
        <f>データ!DH6</f>
        <v>【82.30】</v>
      </c>
      <c r="M86" s="27" t="str">
        <f>データ!DS6</f>
        <v>【23.63】</v>
      </c>
      <c r="N86" s="27" t="str">
        <f>データ!ED6</f>
        <v>【0.00】</v>
      </c>
      <c r="O86" s="27"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x14ac:dyDescent="0.15"/>
  <cols>
    <col min="1" max="1" width="9" style="3"/>
    <col min="2" max="144" width="11.875" style="3" customWidth="1"/>
    <col min="145" max="16384" width="9" style="3"/>
  </cols>
  <sheetData>
    <row r="1" spans="1:148" x14ac:dyDescent="0.15">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15">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x14ac:dyDescent="0.15">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x14ac:dyDescent="0.15">
      <c r="A6" s="29" t="s">
        <v>107</v>
      </c>
      <c r="B6" s="34">
        <f>B7</f>
        <v>2016</v>
      </c>
      <c r="C6" s="34">
        <f t="shared" ref="C6:X6" si="3">C7</f>
        <v>282189</v>
      </c>
      <c r="D6" s="34">
        <f t="shared" si="3"/>
        <v>46</v>
      </c>
      <c r="E6" s="34">
        <f t="shared" si="3"/>
        <v>17</v>
      </c>
      <c r="F6" s="34">
        <f t="shared" si="3"/>
        <v>4</v>
      </c>
      <c r="G6" s="34">
        <f t="shared" si="3"/>
        <v>0</v>
      </c>
      <c r="H6" s="34" t="str">
        <f t="shared" si="3"/>
        <v>兵庫県　小野市</v>
      </c>
      <c r="I6" s="34" t="str">
        <f t="shared" si="3"/>
        <v>法適用</v>
      </c>
      <c r="J6" s="34" t="str">
        <f t="shared" si="3"/>
        <v>下水道事業</v>
      </c>
      <c r="K6" s="34" t="str">
        <f t="shared" si="3"/>
        <v>特定環境保全公共下水道</v>
      </c>
      <c r="L6" s="34" t="str">
        <f t="shared" si="3"/>
        <v>D2</v>
      </c>
      <c r="M6" s="34">
        <f t="shared" si="3"/>
        <v>0</v>
      </c>
      <c r="N6" s="35" t="str">
        <f t="shared" si="3"/>
        <v>-</v>
      </c>
      <c r="O6" s="35">
        <f t="shared" si="3"/>
        <v>44.34</v>
      </c>
      <c r="P6" s="35">
        <f t="shared" si="3"/>
        <v>52.99</v>
      </c>
      <c r="Q6" s="35">
        <f t="shared" si="3"/>
        <v>82.65</v>
      </c>
      <c r="R6" s="35">
        <f t="shared" si="3"/>
        <v>2732</v>
      </c>
      <c r="S6" s="35">
        <f t="shared" si="3"/>
        <v>49083</v>
      </c>
      <c r="T6" s="35">
        <f t="shared" si="3"/>
        <v>92.94</v>
      </c>
      <c r="U6" s="35">
        <f t="shared" si="3"/>
        <v>528.11</v>
      </c>
      <c r="V6" s="35">
        <f t="shared" si="3"/>
        <v>25973</v>
      </c>
      <c r="W6" s="35">
        <f t="shared" si="3"/>
        <v>10.85</v>
      </c>
      <c r="X6" s="35">
        <f t="shared" si="3"/>
        <v>2393.8200000000002</v>
      </c>
      <c r="Y6" s="36">
        <f>IF(Y7="",NA(),Y7)</f>
        <v>96.93</v>
      </c>
      <c r="Z6" s="36">
        <f t="shared" ref="Z6:AH6" si="4">IF(Z7="",NA(),Z7)</f>
        <v>99.09</v>
      </c>
      <c r="AA6" s="36">
        <f t="shared" si="4"/>
        <v>96.81</v>
      </c>
      <c r="AB6" s="36">
        <f t="shared" si="4"/>
        <v>90.45</v>
      </c>
      <c r="AC6" s="36">
        <f t="shared" si="4"/>
        <v>93.46</v>
      </c>
      <c r="AD6" s="36">
        <f t="shared" si="4"/>
        <v>94.73</v>
      </c>
      <c r="AE6" s="36">
        <f t="shared" si="4"/>
        <v>96.59</v>
      </c>
      <c r="AF6" s="36">
        <f t="shared" si="4"/>
        <v>101.24</v>
      </c>
      <c r="AG6" s="36">
        <f t="shared" si="4"/>
        <v>100.94</v>
      </c>
      <c r="AH6" s="36">
        <f t="shared" si="4"/>
        <v>100.85</v>
      </c>
      <c r="AI6" s="35" t="str">
        <f>IF(AI7="","",IF(AI7="-","【-】","【"&amp;SUBSTITUTE(TEXT(AI7,"#,##0.00"),"-","△")&amp;"】"))</f>
        <v>【100.66】</v>
      </c>
      <c r="AJ6" s="36">
        <f>IF(AJ7="",NA(),AJ7)</f>
        <v>455.81</v>
      </c>
      <c r="AK6" s="36">
        <f t="shared" ref="AK6:AS6" si="5">IF(AK7="",NA(),AK7)</f>
        <v>445.99</v>
      </c>
      <c r="AL6" s="36">
        <f t="shared" si="5"/>
        <v>445</v>
      </c>
      <c r="AM6" s="36">
        <f t="shared" si="5"/>
        <v>471.65</v>
      </c>
      <c r="AN6" s="36">
        <f t="shared" si="5"/>
        <v>452.93</v>
      </c>
      <c r="AO6" s="36">
        <f t="shared" si="5"/>
        <v>236.15</v>
      </c>
      <c r="AP6" s="36">
        <f t="shared" si="5"/>
        <v>232.81</v>
      </c>
      <c r="AQ6" s="36">
        <f t="shared" si="5"/>
        <v>184.13</v>
      </c>
      <c r="AR6" s="36">
        <f t="shared" si="5"/>
        <v>101.85</v>
      </c>
      <c r="AS6" s="36">
        <f t="shared" si="5"/>
        <v>110.77</v>
      </c>
      <c r="AT6" s="35" t="str">
        <f>IF(AT7="","",IF(AT7="-","【-】","【"&amp;SUBSTITUTE(TEXT(AT7,"#,##0.00"),"-","△")&amp;"】"))</f>
        <v>【105.22】</v>
      </c>
      <c r="AU6" s="36">
        <f>IF(AU7="",NA(),AU7)</f>
        <v>132.04</v>
      </c>
      <c r="AV6" s="36">
        <f t="shared" ref="AV6:BD6" si="6">IF(AV7="",NA(),AV7)</f>
        <v>101.43</v>
      </c>
      <c r="AW6" s="36">
        <f t="shared" si="6"/>
        <v>10.07</v>
      </c>
      <c r="AX6" s="36">
        <f t="shared" si="6"/>
        <v>8.82</v>
      </c>
      <c r="AY6" s="36">
        <f t="shared" si="6"/>
        <v>12.65</v>
      </c>
      <c r="AZ6" s="36">
        <f t="shared" si="6"/>
        <v>243.58</v>
      </c>
      <c r="BA6" s="36">
        <f t="shared" si="6"/>
        <v>290.19</v>
      </c>
      <c r="BB6" s="36">
        <f t="shared" si="6"/>
        <v>63.22</v>
      </c>
      <c r="BC6" s="36">
        <f t="shared" si="6"/>
        <v>49.07</v>
      </c>
      <c r="BD6" s="36">
        <f t="shared" si="6"/>
        <v>46.78</v>
      </c>
      <c r="BE6" s="35" t="str">
        <f>IF(BE7="","",IF(BE7="-","【-】","【"&amp;SUBSTITUTE(TEXT(BE7,"#,##0.00"),"-","△")&amp;"】"))</f>
        <v>【54.12】</v>
      </c>
      <c r="BF6" s="36">
        <f>IF(BF7="",NA(),BF7)</f>
        <v>1020.41</v>
      </c>
      <c r="BG6" s="36">
        <f t="shared" ref="BG6:BO6" si="7">IF(BG7="",NA(),BG7)</f>
        <v>940.1</v>
      </c>
      <c r="BH6" s="36">
        <f t="shared" si="7"/>
        <v>865.73</v>
      </c>
      <c r="BI6" s="36">
        <f t="shared" si="7"/>
        <v>843.58</v>
      </c>
      <c r="BJ6" s="36">
        <f t="shared" si="7"/>
        <v>773.76</v>
      </c>
      <c r="BK6" s="36">
        <f t="shared" si="7"/>
        <v>1622.51</v>
      </c>
      <c r="BL6" s="36">
        <f t="shared" si="7"/>
        <v>1569.13</v>
      </c>
      <c r="BM6" s="36">
        <f t="shared" si="7"/>
        <v>1436</v>
      </c>
      <c r="BN6" s="36">
        <f t="shared" si="7"/>
        <v>1434.89</v>
      </c>
      <c r="BO6" s="36">
        <f t="shared" si="7"/>
        <v>1298.9100000000001</v>
      </c>
      <c r="BP6" s="35" t="str">
        <f>IF(BP7="","",IF(BP7="-","【-】","【"&amp;SUBSTITUTE(TEXT(BP7,"#,##0.00"),"-","△")&amp;"】"))</f>
        <v>【1,348.09】</v>
      </c>
      <c r="BQ6" s="36">
        <f>IF(BQ7="",NA(),BQ7)</f>
        <v>89</v>
      </c>
      <c r="BR6" s="36">
        <f t="shared" ref="BR6:BZ6" si="8">IF(BR7="",NA(),BR7)</f>
        <v>90.44</v>
      </c>
      <c r="BS6" s="36">
        <f t="shared" si="8"/>
        <v>78.14</v>
      </c>
      <c r="BT6" s="36">
        <f t="shared" si="8"/>
        <v>71.55</v>
      </c>
      <c r="BU6" s="36">
        <f t="shared" si="8"/>
        <v>86.98</v>
      </c>
      <c r="BV6" s="36">
        <f t="shared" si="8"/>
        <v>62.83</v>
      </c>
      <c r="BW6" s="36">
        <f t="shared" si="8"/>
        <v>64.63</v>
      </c>
      <c r="BX6" s="36">
        <f t="shared" si="8"/>
        <v>66.56</v>
      </c>
      <c r="BY6" s="36">
        <f t="shared" si="8"/>
        <v>66.22</v>
      </c>
      <c r="BZ6" s="36">
        <f t="shared" si="8"/>
        <v>69.87</v>
      </c>
      <c r="CA6" s="35" t="str">
        <f>IF(CA7="","",IF(CA7="-","【-】","【"&amp;SUBSTITUTE(TEXT(CA7,"#,##0.00"),"-","△")&amp;"】"))</f>
        <v>【69.80】</v>
      </c>
      <c r="CB6" s="36">
        <f>IF(CB7="",NA(),CB7)</f>
        <v>179.61</v>
      </c>
      <c r="CC6" s="36">
        <f t="shared" ref="CC6:CK6" si="9">IF(CC7="",NA(),CC7)</f>
        <v>178.42</v>
      </c>
      <c r="CD6" s="36">
        <f t="shared" si="9"/>
        <v>208.95</v>
      </c>
      <c r="CE6" s="36">
        <f t="shared" si="9"/>
        <v>230.82</v>
      </c>
      <c r="CF6" s="36">
        <f t="shared" si="9"/>
        <v>202.57</v>
      </c>
      <c r="CG6" s="36">
        <f t="shared" si="9"/>
        <v>250.43</v>
      </c>
      <c r="CH6" s="36">
        <f t="shared" si="9"/>
        <v>245.75</v>
      </c>
      <c r="CI6" s="36">
        <f t="shared" si="9"/>
        <v>244.29</v>
      </c>
      <c r="CJ6" s="36">
        <f t="shared" si="9"/>
        <v>246.72</v>
      </c>
      <c r="CK6" s="36">
        <f t="shared" si="9"/>
        <v>234.96</v>
      </c>
      <c r="CL6" s="35" t="str">
        <f>IF(CL7="","",IF(CL7="-","【-】","【"&amp;SUBSTITUTE(TEXT(CL7,"#,##0.00"),"-","△")&amp;"】"))</f>
        <v>【232.54】</v>
      </c>
      <c r="CM6" s="36" t="str">
        <f>IF(CM7="",NA(),CM7)</f>
        <v>-</v>
      </c>
      <c r="CN6" s="36" t="str">
        <f t="shared" ref="CN6:CV6" si="10">IF(CN7="",NA(),CN7)</f>
        <v>-</v>
      </c>
      <c r="CO6" s="36" t="str">
        <f t="shared" si="10"/>
        <v>-</v>
      </c>
      <c r="CP6" s="36" t="str">
        <f t="shared" si="10"/>
        <v>-</v>
      </c>
      <c r="CQ6" s="36" t="str">
        <f t="shared" si="10"/>
        <v>-</v>
      </c>
      <c r="CR6" s="36">
        <f t="shared" si="10"/>
        <v>42.31</v>
      </c>
      <c r="CS6" s="36">
        <f t="shared" si="10"/>
        <v>43.65</v>
      </c>
      <c r="CT6" s="36">
        <f t="shared" si="10"/>
        <v>43.58</v>
      </c>
      <c r="CU6" s="36">
        <f t="shared" si="10"/>
        <v>41.35</v>
      </c>
      <c r="CV6" s="36">
        <f t="shared" si="10"/>
        <v>42.9</v>
      </c>
      <c r="CW6" s="35" t="str">
        <f>IF(CW7="","",IF(CW7="-","【-】","【"&amp;SUBSTITUTE(TEXT(CW7,"#,##0.00"),"-","△")&amp;"】"))</f>
        <v>【42.17】</v>
      </c>
      <c r="CX6" s="36">
        <f>IF(CX7="",NA(),CX7)</f>
        <v>93.01</v>
      </c>
      <c r="CY6" s="36">
        <f t="shared" ref="CY6:DG6" si="11">IF(CY7="",NA(),CY7)</f>
        <v>93.69</v>
      </c>
      <c r="CZ6" s="36">
        <f t="shared" si="11"/>
        <v>93.78</v>
      </c>
      <c r="DA6" s="36">
        <f t="shared" si="11"/>
        <v>93.93</v>
      </c>
      <c r="DB6" s="36">
        <f t="shared" si="11"/>
        <v>94</v>
      </c>
      <c r="DC6" s="36">
        <f t="shared" si="11"/>
        <v>81.3</v>
      </c>
      <c r="DD6" s="36">
        <f t="shared" si="11"/>
        <v>82.2</v>
      </c>
      <c r="DE6" s="36">
        <f t="shared" si="11"/>
        <v>82.35</v>
      </c>
      <c r="DF6" s="36">
        <f t="shared" si="11"/>
        <v>82.9</v>
      </c>
      <c r="DG6" s="36">
        <f t="shared" si="11"/>
        <v>83.5</v>
      </c>
      <c r="DH6" s="35" t="str">
        <f>IF(DH7="","",IF(DH7="-","【-】","【"&amp;SUBSTITUTE(TEXT(DH7,"#,##0.00"),"-","△")&amp;"】"))</f>
        <v>【82.30】</v>
      </c>
      <c r="DI6" s="36">
        <f>IF(DI7="",NA(),DI7)</f>
        <v>13.49</v>
      </c>
      <c r="DJ6" s="36">
        <f t="shared" ref="DJ6:DR6" si="12">IF(DJ7="",NA(),DJ7)</f>
        <v>13.21</v>
      </c>
      <c r="DK6" s="36">
        <f t="shared" si="12"/>
        <v>21.7</v>
      </c>
      <c r="DL6" s="36">
        <f t="shared" si="12"/>
        <v>23.61</v>
      </c>
      <c r="DM6" s="36">
        <f t="shared" si="12"/>
        <v>25.54</v>
      </c>
      <c r="DN6" s="36">
        <f t="shared" si="12"/>
        <v>12.99</v>
      </c>
      <c r="DO6" s="36">
        <f t="shared" si="12"/>
        <v>13.6</v>
      </c>
      <c r="DP6" s="36">
        <f t="shared" si="12"/>
        <v>22.34</v>
      </c>
      <c r="DQ6" s="36">
        <f t="shared" si="12"/>
        <v>22.79</v>
      </c>
      <c r="DR6" s="36">
        <f t="shared" si="12"/>
        <v>22.77</v>
      </c>
      <c r="DS6" s="35" t="str">
        <f>IF(DS7="","",IF(DS7="-","【-】","【"&amp;SUBSTITUTE(TEXT(DS7,"#,##0.00"),"-","△")&amp;"】"))</f>
        <v>【23.63】</v>
      </c>
      <c r="DT6" s="35">
        <f>IF(DT7="",NA(),DT7)</f>
        <v>0</v>
      </c>
      <c r="DU6" s="35">
        <f t="shared" ref="DU6:EC6" si="13">IF(DU7="",NA(),DU7)</f>
        <v>0</v>
      </c>
      <c r="DV6" s="35">
        <f t="shared" si="13"/>
        <v>0</v>
      </c>
      <c r="DW6" s="35">
        <f t="shared" si="13"/>
        <v>0</v>
      </c>
      <c r="DX6" s="35">
        <f t="shared" si="13"/>
        <v>0</v>
      </c>
      <c r="DY6" s="35">
        <f t="shared" si="13"/>
        <v>0</v>
      </c>
      <c r="DZ6" s="35">
        <f t="shared" si="13"/>
        <v>0</v>
      </c>
      <c r="EA6" s="35">
        <f t="shared" si="13"/>
        <v>0</v>
      </c>
      <c r="EB6" s="36">
        <f t="shared" si="13"/>
        <v>0.04</v>
      </c>
      <c r="EC6" s="35">
        <f t="shared" si="13"/>
        <v>0</v>
      </c>
      <c r="ED6" s="35" t="str">
        <f>IF(ED7="","",IF(ED7="-","【-】","【"&amp;SUBSTITUTE(TEXT(ED7,"#,##0.00"),"-","△")&amp;"】"))</f>
        <v>【0.00】</v>
      </c>
      <c r="EE6" s="35">
        <f>IF(EE7="",NA(),EE7)</f>
        <v>0</v>
      </c>
      <c r="EF6" s="35">
        <f t="shared" ref="EF6:EN6" si="14">IF(EF7="",NA(),EF7)</f>
        <v>0</v>
      </c>
      <c r="EG6" s="35">
        <f t="shared" si="14"/>
        <v>0</v>
      </c>
      <c r="EH6" s="35">
        <f t="shared" si="14"/>
        <v>0</v>
      </c>
      <c r="EI6" s="35">
        <f t="shared" si="14"/>
        <v>0</v>
      </c>
      <c r="EJ6" s="36">
        <f t="shared" si="14"/>
        <v>0.11</v>
      </c>
      <c r="EK6" s="36">
        <f t="shared" si="14"/>
        <v>0.05</v>
      </c>
      <c r="EL6" s="36">
        <f t="shared" si="14"/>
        <v>0.04</v>
      </c>
      <c r="EM6" s="36">
        <f t="shared" si="14"/>
        <v>7.0000000000000007E-2</v>
      </c>
      <c r="EN6" s="36">
        <f t="shared" si="14"/>
        <v>0.09</v>
      </c>
      <c r="EO6" s="35" t="str">
        <f>IF(EO7="","",IF(EO7="-","【-】","【"&amp;SUBSTITUTE(TEXT(EO7,"#,##0.00"),"-","△")&amp;"】"))</f>
        <v>【0.09】</v>
      </c>
    </row>
    <row r="7" spans="1:148" s="37" customFormat="1" x14ac:dyDescent="0.15">
      <c r="A7" s="29"/>
      <c r="B7" s="38">
        <v>2016</v>
      </c>
      <c r="C7" s="38">
        <v>282189</v>
      </c>
      <c r="D7" s="38">
        <v>46</v>
      </c>
      <c r="E7" s="38">
        <v>17</v>
      </c>
      <c r="F7" s="38">
        <v>4</v>
      </c>
      <c r="G7" s="38">
        <v>0</v>
      </c>
      <c r="H7" s="38" t="s">
        <v>108</v>
      </c>
      <c r="I7" s="38" t="s">
        <v>109</v>
      </c>
      <c r="J7" s="38" t="s">
        <v>110</v>
      </c>
      <c r="K7" s="38" t="s">
        <v>111</v>
      </c>
      <c r="L7" s="38" t="s">
        <v>112</v>
      </c>
      <c r="M7" s="38"/>
      <c r="N7" s="39" t="s">
        <v>113</v>
      </c>
      <c r="O7" s="39">
        <v>44.34</v>
      </c>
      <c r="P7" s="39">
        <v>52.99</v>
      </c>
      <c r="Q7" s="39">
        <v>82.65</v>
      </c>
      <c r="R7" s="39">
        <v>2732</v>
      </c>
      <c r="S7" s="39">
        <v>49083</v>
      </c>
      <c r="T7" s="39">
        <v>92.94</v>
      </c>
      <c r="U7" s="39">
        <v>528.11</v>
      </c>
      <c r="V7" s="39">
        <v>25973</v>
      </c>
      <c r="W7" s="39">
        <v>10.85</v>
      </c>
      <c r="X7" s="39">
        <v>2393.8200000000002</v>
      </c>
      <c r="Y7" s="39">
        <v>96.93</v>
      </c>
      <c r="Z7" s="39">
        <v>99.09</v>
      </c>
      <c r="AA7" s="39">
        <v>96.81</v>
      </c>
      <c r="AB7" s="39">
        <v>90.45</v>
      </c>
      <c r="AC7" s="39">
        <v>93.46</v>
      </c>
      <c r="AD7" s="39">
        <v>94.73</v>
      </c>
      <c r="AE7" s="39">
        <v>96.59</v>
      </c>
      <c r="AF7" s="39">
        <v>101.24</v>
      </c>
      <c r="AG7" s="39">
        <v>100.94</v>
      </c>
      <c r="AH7" s="39">
        <v>100.85</v>
      </c>
      <c r="AI7" s="39">
        <v>100.66</v>
      </c>
      <c r="AJ7" s="39">
        <v>455.81</v>
      </c>
      <c r="AK7" s="39">
        <v>445.99</v>
      </c>
      <c r="AL7" s="39">
        <v>445</v>
      </c>
      <c r="AM7" s="39">
        <v>471.65</v>
      </c>
      <c r="AN7" s="39">
        <v>452.93</v>
      </c>
      <c r="AO7" s="39">
        <v>236.15</v>
      </c>
      <c r="AP7" s="39">
        <v>232.81</v>
      </c>
      <c r="AQ7" s="39">
        <v>184.13</v>
      </c>
      <c r="AR7" s="39">
        <v>101.85</v>
      </c>
      <c r="AS7" s="39">
        <v>110.77</v>
      </c>
      <c r="AT7" s="39">
        <v>105.22</v>
      </c>
      <c r="AU7" s="39">
        <v>132.04</v>
      </c>
      <c r="AV7" s="39">
        <v>101.43</v>
      </c>
      <c r="AW7" s="39">
        <v>10.07</v>
      </c>
      <c r="AX7" s="39">
        <v>8.82</v>
      </c>
      <c r="AY7" s="39">
        <v>12.65</v>
      </c>
      <c r="AZ7" s="39">
        <v>243.58</v>
      </c>
      <c r="BA7" s="39">
        <v>290.19</v>
      </c>
      <c r="BB7" s="39">
        <v>63.22</v>
      </c>
      <c r="BC7" s="39">
        <v>49.07</v>
      </c>
      <c r="BD7" s="39">
        <v>46.78</v>
      </c>
      <c r="BE7" s="39">
        <v>54.12</v>
      </c>
      <c r="BF7" s="39">
        <v>1020.41</v>
      </c>
      <c r="BG7" s="39">
        <v>940.1</v>
      </c>
      <c r="BH7" s="39">
        <v>865.73</v>
      </c>
      <c r="BI7" s="39">
        <v>843.58</v>
      </c>
      <c r="BJ7" s="39">
        <v>773.76</v>
      </c>
      <c r="BK7" s="39">
        <v>1622.51</v>
      </c>
      <c r="BL7" s="39">
        <v>1569.13</v>
      </c>
      <c r="BM7" s="39">
        <v>1436</v>
      </c>
      <c r="BN7" s="39">
        <v>1434.89</v>
      </c>
      <c r="BO7" s="39">
        <v>1298.9100000000001</v>
      </c>
      <c r="BP7" s="39">
        <v>1348.09</v>
      </c>
      <c r="BQ7" s="39">
        <v>89</v>
      </c>
      <c r="BR7" s="39">
        <v>90.44</v>
      </c>
      <c r="BS7" s="39">
        <v>78.14</v>
      </c>
      <c r="BT7" s="39">
        <v>71.55</v>
      </c>
      <c r="BU7" s="39">
        <v>86.98</v>
      </c>
      <c r="BV7" s="39">
        <v>62.83</v>
      </c>
      <c r="BW7" s="39">
        <v>64.63</v>
      </c>
      <c r="BX7" s="39">
        <v>66.56</v>
      </c>
      <c r="BY7" s="39">
        <v>66.22</v>
      </c>
      <c r="BZ7" s="39">
        <v>69.87</v>
      </c>
      <c r="CA7" s="39">
        <v>69.8</v>
      </c>
      <c r="CB7" s="39">
        <v>179.61</v>
      </c>
      <c r="CC7" s="39">
        <v>178.42</v>
      </c>
      <c r="CD7" s="39">
        <v>208.95</v>
      </c>
      <c r="CE7" s="39">
        <v>230.82</v>
      </c>
      <c r="CF7" s="39">
        <v>202.57</v>
      </c>
      <c r="CG7" s="39">
        <v>250.43</v>
      </c>
      <c r="CH7" s="39">
        <v>245.75</v>
      </c>
      <c r="CI7" s="39">
        <v>244.29</v>
      </c>
      <c r="CJ7" s="39">
        <v>246.72</v>
      </c>
      <c r="CK7" s="39">
        <v>234.96</v>
      </c>
      <c r="CL7" s="39">
        <v>232.54</v>
      </c>
      <c r="CM7" s="39" t="s">
        <v>113</v>
      </c>
      <c r="CN7" s="39" t="s">
        <v>113</v>
      </c>
      <c r="CO7" s="39" t="s">
        <v>113</v>
      </c>
      <c r="CP7" s="39" t="s">
        <v>113</v>
      </c>
      <c r="CQ7" s="39" t="s">
        <v>113</v>
      </c>
      <c r="CR7" s="39">
        <v>42.31</v>
      </c>
      <c r="CS7" s="39">
        <v>43.65</v>
      </c>
      <c r="CT7" s="39">
        <v>43.58</v>
      </c>
      <c r="CU7" s="39">
        <v>41.35</v>
      </c>
      <c r="CV7" s="39">
        <v>42.9</v>
      </c>
      <c r="CW7" s="39">
        <v>42.17</v>
      </c>
      <c r="CX7" s="39">
        <v>93.01</v>
      </c>
      <c r="CY7" s="39">
        <v>93.69</v>
      </c>
      <c r="CZ7" s="39">
        <v>93.78</v>
      </c>
      <c r="DA7" s="39">
        <v>93.93</v>
      </c>
      <c r="DB7" s="39">
        <v>94</v>
      </c>
      <c r="DC7" s="39">
        <v>81.3</v>
      </c>
      <c r="DD7" s="39">
        <v>82.2</v>
      </c>
      <c r="DE7" s="39">
        <v>82.35</v>
      </c>
      <c r="DF7" s="39">
        <v>82.9</v>
      </c>
      <c r="DG7" s="39">
        <v>83.5</v>
      </c>
      <c r="DH7" s="39">
        <v>82.3</v>
      </c>
      <c r="DI7" s="39">
        <v>13.49</v>
      </c>
      <c r="DJ7" s="39">
        <v>13.21</v>
      </c>
      <c r="DK7" s="39">
        <v>21.7</v>
      </c>
      <c r="DL7" s="39">
        <v>23.61</v>
      </c>
      <c r="DM7" s="39">
        <v>25.54</v>
      </c>
      <c r="DN7" s="39">
        <v>12.99</v>
      </c>
      <c r="DO7" s="39">
        <v>13.6</v>
      </c>
      <c r="DP7" s="39">
        <v>22.34</v>
      </c>
      <c r="DQ7" s="39">
        <v>22.79</v>
      </c>
      <c r="DR7" s="39">
        <v>22.77</v>
      </c>
      <c r="DS7" s="39">
        <v>23.63</v>
      </c>
      <c r="DT7" s="39">
        <v>0</v>
      </c>
      <c r="DU7" s="39">
        <v>0</v>
      </c>
      <c r="DV7" s="39">
        <v>0</v>
      </c>
      <c r="DW7" s="39">
        <v>0</v>
      </c>
      <c r="DX7" s="39">
        <v>0</v>
      </c>
      <c r="DY7" s="39">
        <v>0</v>
      </c>
      <c r="DZ7" s="39">
        <v>0</v>
      </c>
      <c r="EA7" s="39">
        <v>0</v>
      </c>
      <c r="EB7" s="39">
        <v>0.04</v>
      </c>
      <c r="EC7" s="39">
        <v>0</v>
      </c>
      <c r="ED7" s="39">
        <v>0</v>
      </c>
      <c r="EE7" s="39">
        <v>0</v>
      </c>
      <c r="EF7" s="39">
        <v>0</v>
      </c>
      <c r="EG7" s="39">
        <v>0</v>
      </c>
      <c r="EH7" s="39">
        <v>0</v>
      </c>
      <c r="EI7" s="39">
        <v>0</v>
      </c>
      <c r="EJ7" s="39">
        <v>0.11</v>
      </c>
      <c r="EK7" s="39">
        <v>0.05</v>
      </c>
      <c r="EL7" s="39">
        <v>0.04</v>
      </c>
      <c r="EM7" s="39">
        <v>7.0000000000000007E-2</v>
      </c>
      <c r="EN7" s="39">
        <v>0.09</v>
      </c>
      <c r="EO7" s="39">
        <v>0.09</v>
      </c>
    </row>
    <row r="8" spans="1:148"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15">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2018-02-14T08:02:47Z</cp:lastPrinted>
  <dcterms:created xsi:type="dcterms:W3CDTF">2017-12-25T01:56:27Z</dcterms:created>
  <dcterms:modified xsi:type="dcterms:W3CDTF">2018-02-14T08:02:48Z</dcterms:modified>
  <cp:category/>
</cp:coreProperties>
</file>