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32.12\suido\水道部\02　管理G\【上水】：各種統計・調査\08経営分析\30経営比較分析\"/>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<sst xmlns="http://schemas.openxmlformats.org/spreadsheetml/2006/main" count="232" uniqueCount="120">
  <si>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</si>
  <si>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</si>
  <si>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</si>
  <si>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</si>
  <si>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</si>
  <si>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</si>
  <si>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</si>
  <si>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</si>
  <si>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</si>
  <si>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</si>
  <si>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</si>
  <si>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</si>
  <si>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</si>
  <si>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</si>
  <si>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</si>
  <si>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</si>
  <si>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</si>
  <si>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</si>
  <si>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</si>
  <si>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</si>
  <si>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</si>
  <si>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</si>
  <si>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</si>
  <si>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</si>
  <si>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</si>
  <si>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</si>
  <si>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</si>
  <si>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</si>
  <si>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</si>
  <si>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</si>
  <si>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</si>
  <si>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</si>
  <si>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</si>
  <si>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</si>
  <si>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</si>
  <si>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</si>
  <si>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</si>
  <si>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</si>
  <si>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</si>
  <si>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</si>
  <si>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</si>
  <si>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</si>
  <si>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</si>
  <si>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</si>
  <si>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</si>
  <si>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</si>
  <si>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</si>
  <si>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</si>
  <si>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</si>
  <si>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</si>
  <si>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</si>
  <si>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</si>
  <si>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</si>
  <si>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</si>
  <si>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</si>
  <si>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</si>
  <si>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</si>
  <si>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</si>
  <si>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</si>
  <si>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</si>
  <si>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</si>
  <si>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</si>
  <si>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</si>
  <si>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</si>
  <si>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</si>
  <si>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</si>
  <si>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</si>
  <si>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</si>
  <si>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</si>
  <si>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</si>
  <si>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</si>
  <si>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</si>
  <si>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</si>
  <si>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</si>
  <si>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</si>
  <si>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</si>
  <si>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</si>
  <si>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</si>
  <si>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</si>
  <si>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</si>
  <si>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</si>
  <si>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</si>
  <si>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</si>
  <si>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</si>
  <si>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</si>
  <si>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</si>
  <si>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</si>
  <si>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</si>
  <si>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</si>
  <si>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</si>
  <si>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</si>
  <si>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</si>
  <si>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</si>
  <si>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</si>
  <si>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</si>
  <si>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</si>
  <si>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</si>
  <si>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</si>
  <si>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</si>
  <si>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</si>
  <si>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</si>
  <si>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</si>
  <si>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</si>
  <si>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</si>
  <si>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</si>
  <si>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小野市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</si>
  <si>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</si>
  <si>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</si>
  <si>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</si>
  <si>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</si>
  <si>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</si>
  <si>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</si>
  <si>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</si>
  <si>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</si>
  <si>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</si>
  <si>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</si>
  <si>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</si>
  <si>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①経常収支比率
類似団体平均値を上回り、良好である。引き続き将来を見据えた計画的な財政運営を実施していく。
②累積欠損金比率
一部企業の給水水量の増により、収益は増加しているものの、今後、人口減少などにより給水収益は減少となることが予測される。一方、費用は、耐震管整備等などから増加が見込まれ、財政状況は今後厳しくなるものと見込んでいる。投資計画・財政計画に基づき、施設規模の見直しや延命化など、経費節減に向けた取組みを実施していく。
③流動化比率
短期貸付金の増加による流動資産の増加、未払い金の減少による流動負債の減少により、昨年度と比較し、数値は上昇している。
④企業債残高対給水収益比率
平成１５年度以降起債がないこと、過去に繰上げ償還を実施したことにより、平均を大きく下回っている。
⑤料金回収率⑥給水原価
「料金回収率」は類似団体平均値より上回り、「給水原価」は類似団体平均値より下回っているが、今後の施設更新費用等の財源確保のため、現在の料金体制を維持する必要がある。
⑦施設利用率
類似団体と比較して数値は高いが、効率的な運転ができており、安定的な給水に問題はない。
⑧有収率
効率的な漏水調査の実施により、類似団体より高い有収率を維持できている。
</t>
    <rPh sb="1" eb="3">
      <t>ケイジョウ</t>
    </rPh>
    <rPh sb="3" eb="5">
      <t>シュウシ</t>
    </rPh>
    <rPh sb="5" eb="7">
      <t>ヒリツ</t>
    </rPh>
    <rPh sb="8" eb="10">
      <t>ルイジ</t>
    </rPh>
    <rPh sb="10" eb="12">
      <t>ダンタイ</t>
    </rPh>
    <rPh sb="12" eb="15">
      <t>ヘイキンチ</t>
    </rPh>
    <rPh sb="16" eb="18">
      <t>ウワマワ</t>
    </rPh>
    <rPh sb="20" eb="22">
      <t>リョウコウ</t>
    </rPh>
    <rPh sb="26" eb="27">
      <t>ヒ</t>
    </rPh>
    <rPh sb="28" eb="29">
      <t>ツヅ</t>
    </rPh>
    <rPh sb="30" eb="32">
      <t>ショウライ</t>
    </rPh>
    <rPh sb="33" eb="35">
      <t>ミス</t>
    </rPh>
    <rPh sb="37" eb="40">
      <t>ケイカクテキ</t>
    </rPh>
    <rPh sb="41" eb="43">
      <t>ザイセイ</t>
    </rPh>
    <rPh sb="43" eb="45">
      <t>ウンエイ</t>
    </rPh>
    <rPh sb="46" eb="48">
      <t>ジッシ</t>
    </rPh>
    <rPh sb="55" eb="57">
      <t>ルイセキ</t>
    </rPh>
    <rPh sb="57" eb="60">
      <t>ケッソンキン</t>
    </rPh>
    <rPh sb="60" eb="62">
      <t>ヒリツ</t>
    </rPh>
    <rPh sb="94" eb="96">
      <t>ジンコウ</t>
    </rPh>
    <rPh sb="96" eb="98">
      <t>ゲンショウ</t>
    </rPh>
    <rPh sb="103" eb="105">
      <t>キュウスイ</t>
    </rPh>
    <rPh sb="105" eb="107">
      <t>シュウエキ</t>
    </rPh>
    <rPh sb="108" eb="110">
      <t>ゲンショウ</t>
    </rPh>
    <rPh sb="116" eb="118">
      <t>ヨソク</t>
    </rPh>
    <rPh sb="122" eb="124">
      <t>イッポウ</t>
    </rPh>
    <rPh sb="125" eb="127">
      <t>ヒヨウ</t>
    </rPh>
    <rPh sb="129" eb="131">
      <t>タイシン</t>
    </rPh>
    <rPh sb="131" eb="132">
      <t>カン</t>
    </rPh>
    <rPh sb="132" eb="134">
      <t>セイビ</t>
    </rPh>
    <rPh sb="134" eb="135">
      <t>トウ</t>
    </rPh>
    <rPh sb="139" eb="141">
      <t>ゾウカ</t>
    </rPh>
    <rPh sb="142" eb="144">
      <t>ミコ</t>
    </rPh>
    <rPh sb="147" eb="149">
      <t>ザイセイ</t>
    </rPh>
    <rPh sb="149" eb="151">
      <t>ジョウキョウ</t>
    </rPh>
    <rPh sb="152" eb="154">
      <t>コンゴ</t>
    </rPh>
    <rPh sb="154" eb="155">
      <t>キビ</t>
    </rPh>
    <rPh sb="162" eb="164">
      <t>ミコ</t>
    </rPh>
    <rPh sb="169" eb="171">
      <t>トウシ</t>
    </rPh>
    <rPh sb="171" eb="173">
      <t>ケイカク</t>
    </rPh>
    <rPh sb="174" eb="176">
      <t>ザイセイ</t>
    </rPh>
    <rPh sb="176" eb="178">
      <t>ケイカク</t>
    </rPh>
    <rPh sb="179" eb="180">
      <t>モト</t>
    </rPh>
    <rPh sb="183" eb="185">
      <t>シセツ</t>
    </rPh>
    <rPh sb="185" eb="187">
      <t>キボ</t>
    </rPh>
    <rPh sb="188" eb="190">
      <t>ミナオ</t>
    </rPh>
    <rPh sb="192" eb="194">
      <t>エンメイ</t>
    </rPh>
    <rPh sb="194" eb="195">
      <t>カ</t>
    </rPh>
    <rPh sb="198" eb="200">
      <t>ケイヒ</t>
    </rPh>
    <rPh sb="200" eb="202">
      <t>セツゲン</t>
    </rPh>
    <rPh sb="203" eb="204">
      <t>ム</t>
    </rPh>
    <rPh sb="206" eb="208">
      <t>トリク</t>
    </rPh>
    <rPh sb="210" eb="212">
      <t>ジッシ</t>
    </rPh>
    <rPh sb="219" eb="222">
      <t>リュウドウカ</t>
    </rPh>
    <rPh sb="222" eb="224">
      <t>ヒリツ</t>
    </rPh>
    <rPh sb="225" eb="227">
      <t>タンキ</t>
    </rPh>
    <rPh sb="227" eb="229">
      <t>カシツケ</t>
    </rPh>
    <rPh sb="229" eb="230">
      <t>キン</t>
    </rPh>
    <rPh sb="231" eb="233">
      <t>ゾウカ</t>
    </rPh>
    <rPh sb="236" eb="238">
      <t>リュウドウ</t>
    </rPh>
    <rPh sb="238" eb="240">
      <t>シサン</t>
    </rPh>
    <rPh sb="241" eb="243">
      <t>ゾウカ</t>
    </rPh>
    <rPh sb="244" eb="245">
      <t>ミ</t>
    </rPh>
    <rPh sb="245" eb="246">
      <t>バラ</t>
    </rPh>
    <rPh sb="247" eb="248">
      <t>キン</t>
    </rPh>
    <rPh sb="249" eb="251">
      <t>ゲンショウ</t>
    </rPh>
    <rPh sb="254" eb="256">
      <t>リュウドウ</t>
    </rPh>
    <rPh sb="256" eb="258">
      <t>フサイ</t>
    </rPh>
    <rPh sb="259" eb="261">
      <t>ゲンショウ</t>
    </rPh>
    <rPh sb="265" eb="268">
      <t>サクネンド</t>
    </rPh>
    <rPh sb="269" eb="271">
      <t>ヒカク</t>
    </rPh>
    <rPh sb="273" eb="275">
      <t>スウチ</t>
    </rPh>
    <rPh sb="276" eb="278">
      <t>ジョウショウ</t>
    </rPh>
    <rPh sb="285" eb="287">
      <t>キギョウ</t>
    </rPh>
    <rPh sb="287" eb="288">
      <t>サイ</t>
    </rPh>
    <rPh sb="288" eb="290">
      <t>ザンダカ</t>
    </rPh>
    <rPh sb="290" eb="291">
      <t>タイ</t>
    </rPh>
    <rPh sb="291" eb="293">
      <t>キュウスイ</t>
    </rPh>
    <rPh sb="293" eb="295">
      <t>シュウエキ</t>
    </rPh>
    <rPh sb="295" eb="297">
      <t>ヒリツ</t>
    </rPh>
    <rPh sb="298" eb="300">
      <t>ヘイセイ</t>
    </rPh>
    <rPh sb="302" eb="304">
      <t>ネンド</t>
    </rPh>
    <rPh sb="304" eb="306">
      <t>イコウ</t>
    </rPh>
    <rPh sb="306" eb="308">
      <t>キサイ</t>
    </rPh>
    <rPh sb="314" eb="316">
      <t>カコ</t>
    </rPh>
    <rPh sb="317" eb="319">
      <t>クリア</t>
    </rPh>
    <rPh sb="320" eb="322">
      <t>ショウカン</t>
    </rPh>
    <rPh sb="323" eb="325">
      <t>ジッシ</t>
    </rPh>
    <rPh sb="333" eb="335">
      <t>ヘイキン</t>
    </rPh>
    <rPh sb="336" eb="337">
      <t>オオ</t>
    </rPh>
    <rPh sb="339" eb="341">
      <t>シタマワ</t>
    </rPh>
    <rPh sb="348" eb="350">
      <t>リョウキン</t>
    </rPh>
    <rPh sb="350" eb="352">
      <t>カイシュウ</t>
    </rPh>
    <rPh sb="352" eb="353">
      <t>リツ</t>
    </rPh>
    <rPh sb="354" eb="356">
      <t>キュウスイ</t>
    </rPh>
    <rPh sb="356" eb="358">
      <t>ゲンカ</t>
    </rPh>
    <rPh sb="360" eb="362">
      <t>リョウキン</t>
    </rPh>
    <rPh sb="362" eb="364">
      <t>カイシュウ</t>
    </rPh>
    <rPh sb="364" eb="365">
      <t>リツ</t>
    </rPh>
    <rPh sb="367" eb="369">
      <t>ルイジ</t>
    </rPh>
    <rPh sb="369" eb="371">
      <t>ダンタイ</t>
    </rPh>
    <rPh sb="371" eb="374">
      <t>ヘイキンチ</t>
    </rPh>
    <rPh sb="376" eb="378">
      <t>ウワマワ</t>
    </rPh>
    <rPh sb="381" eb="383">
      <t>キュウスイ</t>
    </rPh>
    <rPh sb="383" eb="385">
      <t>ゲンカ</t>
    </rPh>
    <rPh sb="387" eb="389">
      <t>ルイジ</t>
    </rPh>
    <rPh sb="389" eb="391">
      <t>ダンタイ</t>
    </rPh>
    <rPh sb="391" eb="394">
      <t>ヘイキンチ</t>
    </rPh>
    <rPh sb="396" eb="398">
      <t>シタマワ</t>
    </rPh>
    <rPh sb="404" eb="406">
      <t>コンゴ</t>
    </rPh>
    <rPh sb="407" eb="409">
      <t>シセツ</t>
    </rPh>
    <rPh sb="409" eb="411">
      <t>コウシン</t>
    </rPh>
    <rPh sb="411" eb="413">
      <t>ヒヨウ</t>
    </rPh>
    <rPh sb="413" eb="414">
      <t>トウ</t>
    </rPh>
    <rPh sb="415" eb="417">
      <t>ザイゲン</t>
    </rPh>
    <rPh sb="417" eb="419">
      <t>カクホ</t>
    </rPh>
    <rPh sb="423" eb="425">
      <t>ゲンザイ</t>
    </rPh>
    <rPh sb="426" eb="428">
      <t>リョウキン</t>
    </rPh>
    <rPh sb="428" eb="430">
      <t>タイセイ</t>
    </rPh>
    <rPh sb="431" eb="433">
      <t>イジ</t>
    </rPh>
    <rPh sb="435" eb="437">
      <t>ヒツヨウ</t>
    </rPh>
    <rPh sb="443" eb="445">
      <t>シセツ</t>
    </rPh>
    <rPh sb="445" eb="448">
      <t>リヨウリツ</t>
    </rPh>
    <rPh sb="449" eb="451">
      <t>ルイジ</t>
    </rPh>
    <rPh sb="451" eb="453">
      <t>ダンタイ</t>
    </rPh>
    <rPh sb="454" eb="456">
      <t>ヒカク</t>
    </rPh>
    <rPh sb="458" eb="460">
      <t>スウチ</t>
    </rPh>
    <rPh sb="461" eb="462">
      <t>タカ</t>
    </rPh>
    <rPh sb="465" eb="468">
      <t>コウリツテキ</t>
    </rPh>
    <rPh sb="469" eb="471">
      <t>ウンテン</t>
    </rPh>
    <rPh sb="478" eb="481">
      <t>アンテイテキ</t>
    </rPh>
    <rPh sb="482" eb="484">
      <t>キュウスイ</t>
    </rPh>
    <rPh sb="485" eb="487">
      <t>モンダイ</t>
    </rPh>
    <rPh sb="493" eb="495">
      <t>ユウシュウ</t>
    </rPh>
    <rPh sb="495" eb="496">
      <t>リツ</t>
    </rPh>
    <rPh sb="497" eb="500">
      <t>コウリツテキ</t>
    </rPh>
    <rPh sb="501" eb="503">
      <t>ロウスイ</t>
    </rPh>
    <rPh sb="503" eb="505">
      <t>チョウサ</t>
    </rPh>
    <rPh sb="506" eb="508">
      <t>ジッシ</t>
    </rPh>
    <rPh sb="512" eb="514">
      <t>ルイジ</t>
    </rPh>
    <rPh sb="514" eb="516">
      <t>ダンタイ</t>
    </rPh>
    <rPh sb="518" eb="519">
      <t>タカ</t>
    </rPh>
    <rPh sb="520" eb="522">
      <t>ユウシュウ</t>
    </rPh>
    <rPh sb="522" eb="523">
      <t>リツ</t>
    </rPh>
    <rPh sb="524" eb="526">
      <t>イジ</t>
    </rPh>
    <phoneticPr fontId="7"/>
  </si>
  <si>
    <t>①有形固定資産減価償却率
類似団体より、施設の老朽化は若干遅くなっている。
②管路経年化率
類似団体と比較しても数値は低く、計画的な管路の更新を行っている。
③管路更新率
管路の優先順位に基づいた更新を行っているため、更新率は年度ごとに大きく変動している。
平成２８年度の管路更新率は、類似団体と比較して高いものになっている。これは、平成２６年度から平成２８年度の事業において布設した管の共用開始をもって一括計上したため、急増したものである。管路の更新については計画に基づき適切に行っている。</t>
    <rPh sb="1" eb="3">
      <t>ユウケイ</t>
    </rPh>
    <rPh sb="3" eb="5">
      <t>コテイ</t>
    </rPh>
    <rPh sb="5" eb="7">
      <t>シサン</t>
    </rPh>
    <rPh sb="7" eb="9">
      <t>ゲンカ</t>
    </rPh>
    <rPh sb="9" eb="11">
      <t>ショウキャク</t>
    </rPh>
    <rPh sb="11" eb="12">
      <t>リツ</t>
    </rPh>
    <rPh sb="13" eb="15">
      <t>ルイジ</t>
    </rPh>
    <rPh sb="15" eb="17">
      <t>ダンタイ</t>
    </rPh>
    <rPh sb="20" eb="22">
      <t>シセツ</t>
    </rPh>
    <rPh sb="23" eb="26">
      <t>ロウキュウカ</t>
    </rPh>
    <rPh sb="27" eb="29">
      <t>ジャッカン</t>
    </rPh>
    <rPh sb="29" eb="30">
      <t>オソ</t>
    </rPh>
    <rPh sb="39" eb="41">
      <t>カンロ</t>
    </rPh>
    <rPh sb="41" eb="44">
      <t>ケイネンカ</t>
    </rPh>
    <rPh sb="44" eb="45">
      <t>リツ</t>
    </rPh>
    <rPh sb="46" eb="48">
      <t>ルイジ</t>
    </rPh>
    <rPh sb="48" eb="50">
      <t>ダンタイ</t>
    </rPh>
    <rPh sb="51" eb="53">
      <t>ヒカク</t>
    </rPh>
    <rPh sb="56" eb="58">
      <t>スウチ</t>
    </rPh>
    <rPh sb="59" eb="60">
      <t>ヒク</t>
    </rPh>
    <rPh sb="62" eb="65">
      <t>ケイカクテキ</t>
    </rPh>
    <rPh sb="66" eb="68">
      <t>カンロ</t>
    </rPh>
    <rPh sb="69" eb="71">
      <t>コウシン</t>
    </rPh>
    <rPh sb="72" eb="73">
      <t>オコナ</t>
    </rPh>
    <rPh sb="80" eb="82">
      <t>カンロ</t>
    </rPh>
    <rPh sb="82" eb="84">
      <t>コウシン</t>
    </rPh>
    <rPh sb="84" eb="85">
      <t>リツ</t>
    </rPh>
    <rPh sb="86" eb="88">
      <t>カンロ</t>
    </rPh>
    <rPh sb="89" eb="91">
      <t>ユウセン</t>
    </rPh>
    <rPh sb="91" eb="93">
      <t>ジュンイ</t>
    </rPh>
    <rPh sb="94" eb="95">
      <t>モト</t>
    </rPh>
    <rPh sb="98" eb="100">
      <t>コウシン</t>
    </rPh>
    <rPh sb="101" eb="102">
      <t>オコナ</t>
    </rPh>
    <rPh sb="109" eb="111">
      <t>コウシン</t>
    </rPh>
    <rPh sb="111" eb="112">
      <t>リツ</t>
    </rPh>
    <rPh sb="113" eb="115">
      <t>ネンド</t>
    </rPh>
    <rPh sb="118" eb="119">
      <t>オオ</t>
    </rPh>
    <rPh sb="121" eb="123">
      <t>ヘンドウ</t>
    </rPh>
    <rPh sb="129" eb="131">
      <t>ヘイセイ</t>
    </rPh>
    <rPh sb="133" eb="135">
      <t>ネンド</t>
    </rPh>
    <rPh sb="136" eb="138">
      <t>カンロ</t>
    </rPh>
    <rPh sb="138" eb="140">
      <t>コウシン</t>
    </rPh>
    <rPh sb="140" eb="141">
      <t>リツ</t>
    </rPh>
    <rPh sb="143" eb="145">
      <t>ルイジ</t>
    </rPh>
    <rPh sb="145" eb="147">
      <t>ダンタイ</t>
    </rPh>
    <rPh sb="148" eb="150">
      <t>ヒカク</t>
    </rPh>
    <rPh sb="152" eb="153">
      <t>タカ</t>
    </rPh>
    <rPh sb="167" eb="169">
      <t>ヘイセイ</t>
    </rPh>
    <rPh sb="171" eb="172">
      <t>ネン</t>
    </rPh>
    <rPh sb="172" eb="173">
      <t>ド</t>
    </rPh>
    <rPh sb="175" eb="177">
      <t>ヘイセイ</t>
    </rPh>
    <rPh sb="179" eb="181">
      <t>ネンド</t>
    </rPh>
    <rPh sb="182" eb="184">
      <t>ジギョウ</t>
    </rPh>
    <rPh sb="188" eb="190">
      <t>フセツ</t>
    </rPh>
    <rPh sb="192" eb="193">
      <t>カン</t>
    </rPh>
    <rPh sb="194" eb="196">
      <t>キョウヨウ</t>
    </rPh>
    <rPh sb="196" eb="198">
      <t>カイシ</t>
    </rPh>
    <rPh sb="202" eb="204">
      <t>イッカツ</t>
    </rPh>
    <rPh sb="204" eb="206">
      <t>ケイジョウ</t>
    </rPh>
    <rPh sb="211" eb="213">
      <t>キュウゾウ</t>
    </rPh>
    <rPh sb="221" eb="223">
      <t>カンロ</t>
    </rPh>
    <rPh sb="224" eb="226">
      <t>コウシン</t>
    </rPh>
    <phoneticPr fontId="7"/>
  </si>
  <si>
    <t>財政基盤も良好で、施設、管路の更新も計画的に行われている。
一部企業の給水量の増加による収益の増加はあるものの、人口減少に伴う給水収益の減少、配水池及び配水管等の改修工事等による経費の増加が見込まれ、厳しい財政運営が予測される。
安全で安心な水を常に安定して届けることができる事業経営を行うため、経営戦略及び今後２０年における「投資・財源計画」に基づいた計画的な施設の更新及び更なる経費の削減に取り組んでいく。
また、水道ビジョン（H21策定）の見直しに取り組み、健全経営の維持・向上につなげていきたい。</t>
    <rPh sb="0" eb="2">
      <t>ザイセイ</t>
    </rPh>
    <rPh sb="2" eb="4">
      <t>キバン</t>
    </rPh>
    <rPh sb="5" eb="7">
      <t>リョウコウ</t>
    </rPh>
    <rPh sb="9" eb="11">
      <t>シセツ</t>
    </rPh>
    <rPh sb="12" eb="14">
      <t>カンロ</t>
    </rPh>
    <rPh sb="15" eb="17">
      <t>コウシン</t>
    </rPh>
    <rPh sb="18" eb="21">
      <t>ケイカクテキ</t>
    </rPh>
    <rPh sb="22" eb="23">
      <t>オコナ</t>
    </rPh>
    <rPh sb="30" eb="32">
      <t>イチブ</t>
    </rPh>
    <rPh sb="32" eb="34">
      <t>キギョウ</t>
    </rPh>
    <rPh sb="35" eb="37">
      <t>キュウスイ</t>
    </rPh>
    <rPh sb="37" eb="38">
      <t>リョウ</t>
    </rPh>
    <rPh sb="39" eb="41">
      <t>ゾウカ</t>
    </rPh>
    <rPh sb="44" eb="46">
      <t>シュウエキ</t>
    </rPh>
    <rPh sb="47" eb="49">
      <t>ゾウカ</t>
    </rPh>
    <rPh sb="56" eb="58">
      <t>ジンコウ</t>
    </rPh>
    <rPh sb="58" eb="60">
      <t>ゲンショウ</t>
    </rPh>
    <rPh sb="61" eb="62">
      <t>トモナ</t>
    </rPh>
    <rPh sb="63" eb="65">
      <t>キュウスイ</t>
    </rPh>
    <rPh sb="65" eb="67">
      <t>シュウエキ</t>
    </rPh>
    <rPh sb="68" eb="70">
      <t>ゲンショウ</t>
    </rPh>
    <rPh sb="71" eb="74">
      <t>ハイスイチ</t>
    </rPh>
    <rPh sb="74" eb="75">
      <t>オヨ</t>
    </rPh>
    <rPh sb="76" eb="79">
      <t>ハイスイカン</t>
    </rPh>
    <rPh sb="79" eb="80">
      <t>トウ</t>
    </rPh>
    <rPh sb="81" eb="83">
      <t>カイシュウ</t>
    </rPh>
    <rPh sb="83" eb="85">
      <t>コウジ</t>
    </rPh>
    <rPh sb="85" eb="86">
      <t>トウ</t>
    </rPh>
    <rPh sb="89" eb="91">
      <t>ケイヒ</t>
    </rPh>
    <rPh sb="92" eb="94">
      <t>ゾウカ</t>
    </rPh>
    <rPh sb="95" eb="97">
      <t>ミコ</t>
    </rPh>
    <rPh sb="100" eb="101">
      <t>キビ</t>
    </rPh>
    <rPh sb="103" eb="105">
      <t>ザイセイ</t>
    </rPh>
    <rPh sb="105" eb="107">
      <t>ウンエイ</t>
    </rPh>
    <rPh sb="108" eb="110">
      <t>ヨソク</t>
    </rPh>
    <rPh sb="115" eb="117">
      <t>アンゼン</t>
    </rPh>
    <rPh sb="118" eb="120">
      <t>アンシン</t>
    </rPh>
    <rPh sb="121" eb="122">
      <t>ミズ</t>
    </rPh>
    <rPh sb="123" eb="124">
      <t>ツネ</t>
    </rPh>
    <rPh sb="125" eb="127">
      <t>アンテイ</t>
    </rPh>
    <rPh sb="129" eb="130">
      <t>トド</t>
    </rPh>
    <rPh sb="138" eb="140">
      <t>ジギョウ</t>
    </rPh>
    <rPh sb="140" eb="142">
      <t>ケイエイ</t>
    </rPh>
    <rPh sb="143" eb="144">
      <t>オコナ</t>
    </rPh>
    <rPh sb="148" eb="150">
      <t>ケイエイ</t>
    </rPh>
    <rPh sb="150" eb="152">
      <t>センリャク</t>
    </rPh>
    <rPh sb="152" eb="153">
      <t>オヨ</t>
    </rPh>
    <rPh sb="154" eb="156">
      <t>コンゴ</t>
    </rPh>
    <rPh sb="158" eb="159">
      <t>ネン</t>
    </rPh>
    <rPh sb="164" eb="166">
      <t>トウシ</t>
    </rPh>
    <rPh sb="167" eb="169">
      <t>ザイゲン</t>
    </rPh>
    <rPh sb="169" eb="171">
      <t>ケイカク</t>
    </rPh>
    <rPh sb="173" eb="174">
      <t>モト</t>
    </rPh>
    <rPh sb="177" eb="180">
      <t>ケイカクテキ</t>
    </rPh>
    <rPh sb="181" eb="183">
      <t>シセツ</t>
    </rPh>
    <rPh sb="184" eb="186">
      <t>コウシン</t>
    </rPh>
    <rPh sb="186" eb="187">
      <t>オヨ</t>
    </rPh>
    <rPh sb="188" eb="189">
      <t>サラ</t>
    </rPh>
    <rPh sb="191" eb="193">
      <t>ケイヒ</t>
    </rPh>
    <rPh sb="194" eb="196">
      <t>サクゲン</t>
    </rPh>
    <rPh sb="197" eb="198">
      <t>ト</t>
    </rPh>
    <rPh sb="199" eb="200">
      <t>ク</t>
    </rPh>
    <rPh sb="209" eb="211">
      <t>スイドウ</t>
    </rPh>
    <rPh sb="219" eb="221">
      <t>サクテイ</t>
    </rPh>
    <rPh sb="223" eb="225">
      <t>ミナオ</t>
    </rPh>
    <rPh sb="227" eb="228">
      <t>ト</t>
    </rPh>
    <rPh sb="229" eb="230">
      <t>ク</t>
    </rPh>
    <rPh sb="232" eb="234">
      <t>ケンゼン</t>
    </rPh>
    <rPh sb="234" eb="236">
      <t>ケイエイ</t>
    </rPh>
    <rPh sb="237" eb="239">
      <t>イジ</t>
    </rPh>
    <rPh sb="240" eb="242">
      <t>コウジョウ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</si>
</sst>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0.66</c:v>
                </c:pt>
                <c:pt idx="1">
                  <c:v>0.23</c:v>
                </c:pt>
                <c:pt idx="2">
                  <c:v>1.3</c:v>
                </c:pt>
                <c:pt idx="3">
                  <c:v>1.01</c:v>
                </c:pt>
                <c:pt idx="4">
                  <c:v>2.95</c:v>
                </c:pt>
              </c:numCache>
            </c:numRef>
          </c:val>
        </c:ser>
        <c:dLbls>
          <c:showLegendKey val="0"/>
          <c:showVal val="0"/>
          <c:showCatName val="0"/>
          <c:showSerName val="0"/>
          <c:showPercent val="0"/>
          <c:showBubbleSize val="0"/>
        </c:dLbls>
        <c:gapWidth val="150"/>
        <c:axId val="149746336"/>
        <c:axId val="14976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49746336"/>
        <c:axId val="149762576"/>
      </c:lineChart>
      <c:dateAx>
        <c:axId val="149746336"/>
        <c:scaling>
          <c:orientation val="minMax"/>
        </c:scaling>
        <c:delete val="1"/>
        <c:axPos val="b"/>
        <c:numFmt formatCode="ge" sourceLinked="1"/>
        <c:majorTickMark val="none"/>
        <c:minorTickMark val="none"/>
        <c:tickLblPos val="none"/>
        <c:crossAx val="149762576"/>
        <c:crosses val="autoZero"/>
        <c:auto val="1"/>
        <c:lblOffset val="100"/>
        <c:baseTimeUnit val="years"/>
      </c:dateAx>
      <c:valAx>
        <c:axId val="14976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73.95</c:v>
                </c:pt>
                <c:pt idx="1">
                  <c:v>73.069999999999993</c:v>
                </c:pt>
                <c:pt idx="2">
                  <c:v>74.900000000000006</c:v>
                </c:pt>
                <c:pt idx="3">
                  <c:v>77.13</c:v>
                </c:pt>
                <c:pt idx="4">
                  <c:v>79.41</c:v>
                </c:pt>
              </c:numCache>
            </c:numRef>
          </c:val>
        </c:ser>
        <c:dLbls>
          <c:showLegendKey val="0"/>
          <c:showVal val="0"/>
          <c:showCatName val="0"/>
          <c:showSerName val="0"/>
          <c:showPercent val="0"/>
          <c:showBubbleSize val="0"/>
        </c:dLbls>
        <c:gapWidth val="150"/>
        <c:axId val="228525048"/>
        <c:axId val="22852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28525048"/>
        <c:axId val="228525440"/>
      </c:lineChart>
      <c:dateAx>
        <c:axId val="228525048"/>
        <c:scaling>
          <c:orientation val="minMax"/>
        </c:scaling>
        <c:delete val="1"/>
        <c:axPos val="b"/>
        <c:numFmt formatCode="ge" sourceLinked="1"/>
        <c:majorTickMark val="none"/>
        <c:minorTickMark val="none"/>
        <c:tickLblPos val="none"/>
        <c:crossAx val="228525440"/>
        <c:crosses val="autoZero"/>
        <c:auto val="1"/>
        <c:lblOffset val="100"/>
        <c:baseTimeUnit val="years"/>
      </c:dateAx>
      <c:valAx>
        <c:axId val="2285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2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95.77</c:v>
                </c:pt>
                <c:pt idx="1">
                  <c:v>95.16</c:v>
                </c:pt>
                <c:pt idx="2">
                  <c:v>94.66</c:v>
                </c:pt>
                <c:pt idx="3">
                  <c:v>94.81</c:v>
                </c:pt>
                <c:pt idx="4">
                  <c:v>94.4</c:v>
                </c:pt>
              </c:numCache>
            </c:numRef>
          </c:val>
        </c:ser>
        <c:dLbls>
          <c:showLegendKey val="0"/>
          <c:showVal val="0"/>
          <c:showCatName val="0"/>
          <c:showSerName val="0"/>
          <c:showPercent val="0"/>
          <c:showBubbleSize val="0"/>
        </c:dLbls>
        <c:gapWidth val="150"/>
        <c:axId val="228526616"/>
        <c:axId val="2285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28526616"/>
        <c:axId val="228527008"/>
      </c:lineChart>
      <c:dateAx>
        <c:axId val="228526616"/>
        <c:scaling>
          <c:orientation val="minMax"/>
        </c:scaling>
        <c:delete val="1"/>
        <c:axPos val="b"/>
        <c:numFmt formatCode="ge" sourceLinked="1"/>
        <c:majorTickMark val="none"/>
        <c:minorTickMark val="none"/>
        <c:tickLblPos val="none"/>
        <c:crossAx val="228527008"/>
        <c:crosses val="autoZero"/>
        <c:auto val="1"/>
        <c:lblOffset val="100"/>
        <c:baseTimeUnit val="years"/>
      </c:dateAx>
      <c:valAx>
        <c:axId val="2285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2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109.88</c:v>
                </c:pt>
                <c:pt idx="1">
                  <c:v>103.33</c:v>
                </c:pt>
                <c:pt idx="2">
                  <c:v>117.47</c:v>
                </c:pt>
                <c:pt idx="3">
                  <c:v>118.93</c:v>
                </c:pt>
                <c:pt idx="4">
                  <c:v>128.22</c:v>
                </c:pt>
              </c:numCache>
            </c:numRef>
          </c:val>
        </c:ser>
        <c:dLbls>
          <c:showLegendKey val="0"/>
          <c:showVal val="0"/>
          <c:showCatName val="0"/>
          <c:showSerName val="0"/>
          <c:showPercent val="0"/>
          <c:showBubbleSize val="0"/>
        </c:dLbls>
        <c:gapWidth val="150"/>
        <c:axId val="228472696"/>
        <c:axId val="22847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228472696"/>
        <c:axId val="228473080"/>
      </c:lineChart>
      <c:dateAx>
        <c:axId val="228472696"/>
        <c:scaling>
          <c:orientation val="minMax"/>
        </c:scaling>
        <c:delete val="1"/>
        <c:axPos val="b"/>
        <c:numFmt formatCode="ge" sourceLinked="1"/>
        <c:majorTickMark val="none"/>
        <c:minorTickMark val="none"/>
        <c:tickLblPos val="none"/>
        <c:crossAx val="228473080"/>
        <c:crosses val="autoZero"/>
        <c:auto val="1"/>
        <c:lblOffset val="100"/>
        <c:baseTimeUnit val="years"/>
      </c:dateAx>
      <c:valAx>
        <c:axId val="228473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47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38.81</c:v>
                </c:pt>
                <c:pt idx="1">
                  <c:v>40.64</c:v>
                </c:pt>
                <c:pt idx="2">
                  <c:v>41.96</c:v>
                </c:pt>
                <c:pt idx="3">
                  <c:v>44</c:v>
                </c:pt>
                <c:pt idx="4">
                  <c:v>45.6</c:v>
                </c:pt>
              </c:numCache>
            </c:numRef>
          </c:val>
        </c:ser>
        <c:dLbls>
          <c:showLegendKey val="0"/>
          <c:showVal val="0"/>
          <c:showCatName val="0"/>
          <c:showSerName val="0"/>
          <c:showPercent val="0"/>
          <c:showBubbleSize val="0"/>
        </c:dLbls>
        <c:gapWidth val="150"/>
        <c:axId val="228050848"/>
        <c:axId val="22810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28050848"/>
        <c:axId val="228107288"/>
      </c:lineChart>
      <c:dateAx>
        <c:axId val="228050848"/>
        <c:scaling>
          <c:orientation val="minMax"/>
        </c:scaling>
        <c:delete val="1"/>
        <c:axPos val="b"/>
        <c:numFmt formatCode="ge" sourceLinked="1"/>
        <c:majorTickMark val="none"/>
        <c:minorTickMark val="none"/>
        <c:tickLblPos val="none"/>
        <c:crossAx val="228107288"/>
        <c:crosses val="autoZero"/>
        <c:auto val="1"/>
        <c:lblOffset val="100"/>
        <c:baseTimeUnit val="years"/>
      </c:dateAx>
      <c:valAx>
        <c:axId val="22810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0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2.63</c:v>
                </c:pt>
                <c:pt idx="1">
                  <c:v>3.51</c:v>
                </c:pt>
                <c:pt idx="2">
                  <c:v>3.39</c:v>
                </c:pt>
                <c:pt idx="3">
                  <c:v>4.16</c:v>
                </c:pt>
                <c:pt idx="4">
                  <c:v>6.32</c:v>
                </c:pt>
              </c:numCache>
            </c:numRef>
          </c:val>
        </c:ser>
        <c:dLbls>
          <c:showLegendKey val="0"/>
          <c:showVal val="0"/>
          <c:showCatName val="0"/>
          <c:showSerName val="0"/>
          <c:showPercent val="0"/>
          <c:showBubbleSize val="0"/>
        </c:dLbls>
        <c:gapWidth val="150"/>
        <c:axId val="228190184"/>
        <c:axId val="22819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28190184"/>
        <c:axId val="228190568"/>
      </c:lineChart>
      <c:dateAx>
        <c:axId val="228190184"/>
        <c:scaling>
          <c:orientation val="minMax"/>
        </c:scaling>
        <c:delete val="1"/>
        <c:axPos val="b"/>
        <c:numFmt formatCode="ge" sourceLinked="1"/>
        <c:majorTickMark val="none"/>
        <c:minorTickMark val="none"/>
        <c:tickLblPos val="none"/>
        <c:crossAx val="228190568"/>
        <c:crosses val="autoZero"/>
        <c:auto val="1"/>
        <c:lblOffset val="100"/>
        <c:baseTimeUnit val="years"/>
      </c:dateAx>
      <c:valAx>
        <c:axId val="22819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9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7494224"/>
        <c:axId val="22749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227494224"/>
        <c:axId val="227494616"/>
      </c:lineChart>
      <c:dateAx>
        <c:axId val="227494224"/>
        <c:scaling>
          <c:orientation val="minMax"/>
        </c:scaling>
        <c:delete val="1"/>
        <c:axPos val="b"/>
        <c:numFmt formatCode="ge" sourceLinked="1"/>
        <c:majorTickMark val="none"/>
        <c:minorTickMark val="none"/>
        <c:tickLblPos val="none"/>
        <c:crossAx val="227494616"/>
        <c:crosses val="autoZero"/>
        <c:auto val="1"/>
        <c:lblOffset val="100"/>
        <c:baseTimeUnit val="years"/>
      </c:dateAx>
      <c:valAx>
        <c:axId val="227494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49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2302.31</c:v>
                </c:pt>
                <c:pt idx="1">
                  <c:v>2088.3000000000002</c:v>
                </c:pt>
                <c:pt idx="2">
                  <c:v>969.32</c:v>
                </c:pt>
                <c:pt idx="3">
                  <c:v>1236.46</c:v>
                </c:pt>
                <c:pt idx="4">
                  <c:v>1570.62</c:v>
                </c:pt>
              </c:numCache>
            </c:numRef>
          </c:val>
        </c:ser>
        <c:dLbls>
          <c:showLegendKey val="0"/>
          <c:showVal val="0"/>
          <c:showCatName val="0"/>
          <c:showSerName val="0"/>
          <c:showPercent val="0"/>
          <c:showBubbleSize val="0"/>
        </c:dLbls>
        <c:gapWidth val="150"/>
        <c:axId val="227493832"/>
        <c:axId val="2274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27493832"/>
        <c:axId val="227493440"/>
      </c:lineChart>
      <c:dateAx>
        <c:axId val="227493832"/>
        <c:scaling>
          <c:orientation val="minMax"/>
        </c:scaling>
        <c:delete val="1"/>
        <c:axPos val="b"/>
        <c:numFmt formatCode="ge" sourceLinked="1"/>
        <c:majorTickMark val="none"/>
        <c:minorTickMark val="none"/>
        <c:tickLblPos val="none"/>
        <c:crossAx val="227493440"/>
        <c:crosses val="autoZero"/>
        <c:auto val="1"/>
        <c:lblOffset val="100"/>
        <c:baseTimeUnit val="years"/>
      </c:dateAx>
      <c:valAx>
        <c:axId val="22749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49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53.74</c:v>
                </c:pt>
                <c:pt idx="1">
                  <c:v>49.14</c:v>
                </c:pt>
                <c:pt idx="2">
                  <c:v>42.12</c:v>
                </c:pt>
                <c:pt idx="3">
                  <c:v>35.81</c:v>
                </c:pt>
                <c:pt idx="4">
                  <c:v>29.51</c:v>
                </c:pt>
              </c:numCache>
            </c:numRef>
          </c:val>
        </c:ser>
        <c:dLbls>
          <c:showLegendKey val="0"/>
          <c:showVal val="0"/>
          <c:showCatName val="0"/>
          <c:showSerName val="0"/>
          <c:showPercent val="0"/>
          <c:showBubbleSize val="0"/>
        </c:dLbls>
        <c:gapWidth val="150"/>
        <c:axId val="228160816"/>
        <c:axId val="22816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28160816"/>
        <c:axId val="228161208"/>
      </c:lineChart>
      <c:dateAx>
        <c:axId val="228160816"/>
        <c:scaling>
          <c:orientation val="minMax"/>
        </c:scaling>
        <c:delete val="1"/>
        <c:axPos val="b"/>
        <c:numFmt formatCode="ge" sourceLinked="1"/>
        <c:majorTickMark val="none"/>
        <c:minorTickMark val="none"/>
        <c:tickLblPos val="none"/>
        <c:crossAx val="228161208"/>
        <c:crosses val="autoZero"/>
        <c:auto val="1"/>
        <c:lblOffset val="100"/>
        <c:baseTimeUnit val="years"/>
      </c:dateAx>
      <c:valAx>
        <c:axId val="228161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16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105.94</c:v>
                </c:pt>
                <c:pt idx="1">
                  <c:v>100.26</c:v>
                </c:pt>
                <c:pt idx="2">
                  <c:v>116.83</c:v>
                </c:pt>
                <c:pt idx="3">
                  <c:v>118.55</c:v>
                </c:pt>
                <c:pt idx="4">
                  <c:v>129.38</c:v>
                </c:pt>
              </c:numCache>
            </c:numRef>
          </c:val>
        </c:ser>
        <c:dLbls>
          <c:showLegendKey val="0"/>
          <c:showVal val="0"/>
          <c:showCatName val="0"/>
          <c:showSerName val="0"/>
          <c:showPercent val="0"/>
          <c:showBubbleSize val="0"/>
        </c:dLbls>
        <c:gapWidth val="150"/>
        <c:axId val="228162384"/>
        <c:axId val="22816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28162384"/>
        <c:axId val="228162776"/>
      </c:lineChart>
      <c:dateAx>
        <c:axId val="228162384"/>
        <c:scaling>
          <c:orientation val="minMax"/>
        </c:scaling>
        <c:delete val="1"/>
        <c:axPos val="b"/>
        <c:numFmt formatCode="ge" sourceLinked="1"/>
        <c:majorTickMark val="none"/>
        <c:minorTickMark val="none"/>
        <c:tickLblPos val="none"/>
        <c:crossAx val="228162776"/>
        <c:crosses val="autoZero"/>
        <c:auto val="1"/>
        <c:lblOffset val="100"/>
        <c:baseTimeUnit val="years"/>
      </c:dateAx>
      <c:valAx>
        <c:axId val="22816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6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157.38</c:v>
                </c:pt>
                <c:pt idx="1">
                  <c:v>166.35</c:v>
                </c:pt>
                <c:pt idx="2">
                  <c:v>144.04</c:v>
                </c:pt>
                <c:pt idx="3">
                  <c:v>142.78</c:v>
                </c:pt>
                <c:pt idx="4">
                  <c:v>131.61000000000001</c:v>
                </c:pt>
              </c:numCache>
            </c:numRef>
          </c:val>
        </c:ser>
        <c:dLbls>
          <c:showLegendKey val="0"/>
          <c:showVal val="0"/>
          <c:showCatName val="0"/>
          <c:showSerName val="0"/>
          <c:showPercent val="0"/>
          <c:showBubbleSize val="0"/>
        </c:dLbls>
        <c:gapWidth val="150"/>
        <c:axId val="228163952"/>
        <c:axId val="22852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28163952"/>
        <c:axId val="228523872"/>
      </c:lineChart>
      <c:dateAx>
        <c:axId val="228163952"/>
        <c:scaling>
          <c:orientation val="minMax"/>
        </c:scaling>
        <c:delete val="1"/>
        <c:axPos val="b"/>
        <c:numFmt formatCode="ge" sourceLinked="1"/>
        <c:majorTickMark val="none"/>
        <c:minorTickMark val="none"/>
        <c:tickLblPos val="none"/>
        <c:crossAx val="228523872"/>
        <c:crosses val="autoZero"/>
        <c:auto val="1"/>
        <c:lblOffset val="100"/>
        <c:baseTimeUnit val="years"/>
      </c:dateAx>
      <c:valAx>
        <c:axId val="2285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6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58" zoomScale="80" zoomScaleNormal="80" workbookViewId="0">
      <selection activeCell="AT92" sqref="AT9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小野市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49083</v>
      </c>
      <c r="AM8" s="71"/>
      <c r="AN8" s="71"/>
      <c r="AO8" s="71"/>
      <c r="AP8" s="71"/>
      <c r="AQ8" s="71"/>
      <c r="AR8" s="71"/>
      <c r="AS8" s="71"/>
      <c r="AT8" s="67">
        <f>データ!$S$6</f>
        <v>92.94</v>
      </c>
      <c r="AU8" s="68"/>
      <c r="AV8" s="68"/>
      <c r="AW8" s="68"/>
      <c r="AX8" s="68"/>
      <c r="AY8" s="68"/>
      <c r="AZ8" s="68"/>
      <c r="BA8" s="68"/>
      <c r="BB8" s="70">
        <f>データ!$T$6</f>
        <v>528.11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90.53</v>
      </c>
      <c r="J10" s="68"/>
      <c r="K10" s="68"/>
      <c r="L10" s="68"/>
      <c r="M10" s="68"/>
      <c r="N10" s="68"/>
      <c r="O10" s="69"/>
      <c r="P10" s="70">
        <f>データ!$P$6</f>
        <v>100</v>
      </c>
      <c r="Q10" s="70"/>
      <c r="R10" s="70"/>
      <c r="S10" s="70"/>
      <c r="T10" s="70"/>
      <c r="U10" s="70"/>
      <c r="V10" s="70"/>
      <c r="W10" s="71">
        <f>データ!$Q$6</f>
        <v>2700</v>
      </c>
      <c r="X10" s="71"/>
      <c r="Y10" s="71"/>
      <c r="Z10" s="71"/>
      <c r="AA10" s="71"/>
      <c r="AB10" s="71"/>
      <c r="AC10" s="71"/>
      <c r="AD10" s="2"/>
      <c r="AE10" s="2"/>
      <c r="AF10" s="2"/>
      <c r="AG10" s="2"/>
      <c r="AH10" s="5"/>
      <c r="AI10" s="5"/>
      <c r="AJ10" s="5"/>
      <c r="AK10" s="5"/>
      <c r="AL10" s="71">
        <f>データ!$U$6</f>
        <v>49102</v>
      </c>
      <c r="AM10" s="71"/>
      <c r="AN10" s="71"/>
      <c r="AO10" s="71"/>
      <c r="AP10" s="71"/>
      <c r="AQ10" s="71"/>
      <c r="AR10" s="71"/>
      <c r="AS10" s="71"/>
      <c r="AT10" s="67">
        <f>データ!$V$6</f>
        <v>82.92</v>
      </c>
      <c r="AU10" s="68"/>
      <c r="AV10" s="68"/>
      <c r="AW10" s="68"/>
      <c r="AX10" s="68"/>
      <c r="AY10" s="68"/>
      <c r="AZ10" s="68"/>
      <c r="BA10" s="68"/>
      <c r="BB10" s="70">
        <f>データ!$W$6</f>
        <v>592.16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282189</v>
      </c>
      <c r="D6" s="34">
        <f t="shared" si="3"/>
        <v>46</v>
      </c>
      <c r="E6" s="34">
        <f t="shared" si="3"/>
        <v>1</v>
      </c>
      <c r="F6" s="34">
        <f t="shared" si="3"/>
        <v>0</v>
      </c>
      <c r="G6" s="34">
        <f t="shared" si="3"/>
        <v>1</v>
      </c>
      <c r="H6" s="34" t="str">
        <f t="shared" si="3"/>
        <v>兵庫県　小野市</v>
      </c>
      <c r="I6" s="34" t="str">
        <f t="shared" si="3"/>
        <v>法適用</v>
      </c>
      <c r="J6" s="34" t="str">
        <f t="shared" si="3"/>
        <v>水道事業</v>
      </c>
      <c r="K6" s="34" t="str">
        <f t="shared" si="3"/>
        <v>末端給水事業</v>
      </c>
      <c r="L6" s="34" t="str">
        <f t="shared" si="3"/>
        <v>A5</v>
      </c>
      <c r="M6" s="34">
        <f t="shared" si="3"/>
        <v>0</v>
      </c>
      <c r="N6" s="35" t="str">
        <f t="shared" si="3"/>
        <v>-</v>
      </c>
      <c r="O6" s="35">
        <f t="shared" si="3"/>
        <v>90.53</v>
      </c>
      <c r="P6" s="35">
        <f t="shared" si="3"/>
        <v>100</v>
      </c>
      <c r="Q6" s="35">
        <f t="shared" si="3"/>
        <v>2700</v>
      </c>
      <c r="R6" s="35">
        <f t="shared" si="3"/>
        <v>49083</v>
      </c>
      <c r="S6" s="35">
        <f t="shared" si="3"/>
        <v>92.94</v>
      </c>
      <c r="T6" s="35">
        <f t="shared" si="3"/>
        <v>528.11</v>
      </c>
      <c r="U6" s="35">
        <f t="shared" si="3"/>
        <v>49102</v>
      </c>
      <c r="V6" s="35">
        <f t="shared" si="3"/>
        <v>82.92</v>
      </c>
      <c r="W6" s="35">
        <f t="shared" si="3"/>
        <v>592.16</v>
      </c>
      <c r="X6" s="36">
        <f>IF(X7="",NA(),X7)</f>
        <v>109.88</v>
      </c>
      <c r="Y6" s="36">
        <f t="shared" ref="Y6:AG6" si="4">IF(Y7="",NA(),Y7)</f>
        <v>103.33</v>
      </c>
      <c r="Z6" s="36">
        <f t="shared" si="4"/>
        <v>117.47</v>
      </c>
      <c r="AA6" s="36">
        <f t="shared" si="4"/>
        <v>118.93</v>
      </c>
      <c r="AB6" s="36">
        <f t="shared" si="4"/>
        <v>128.22</v>
      </c>
      <c r="AC6" s="36">
        <f t="shared" si="4"/>
        <v>108.24</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7.76</v>
      </c>
      <c r="AP6" s="36">
        <f t="shared" si="5"/>
        <v>3.77</v>
      </c>
      <c r="AQ6" s="36">
        <f t="shared" si="5"/>
        <v>3.62</v>
      </c>
      <c r="AR6" s="36">
        <f t="shared" si="5"/>
        <v>3.91</v>
      </c>
      <c r="AS6" s="35" t="str">
        <f>IF(AS7="","",IF(AS7="-","【-】","【"&amp;SUBSTITUTE(TEXT(AS7,"#,##0.00"),"-","△")&amp;"】"))</f>
        <v>【0.79】</v>
      </c>
      <c r="AT6" s="36">
        <f>IF(AT7="",NA(),AT7)</f>
        <v>2302.31</v>
      </c>
      <c r="AU6" s="36">
        <f t="shared" ref="AU6:BC6" si="6">IF(AU7="",NA(),AU7)</f>
        <v>2088.3000000000002</v>
      </c>
      <c r="AV6" s="36">
        <f t="shared" si="6"/>
        <v>969.32</v>
      </c>
      <c r="AW6" s="36">
        <f t="shared" si="6"/>
        <v>1236.46</v>
      </c>
      <c r="AX6" s="36">
        <f t="shared" si="6"/>
        <v>1570.62</v>
      </c>
      <c r="AY6" s="36">
        <f t="shared" si="6"/>
        <v>701</v>
      </c>
      <c r="AZ6" s="36">
        <f t="shared" si="6"/>
        <v>909.68</v>
      </c>
      <c r="BA6" s="36">
        <f t="shared" si="6"/>
        <v>382.09</v>
      </c>
      <c r="BB6" s="36">
        <f t="shared" si="6"/>
        <v>371.31</v>
      </c>
      <c r="BC6" s="36">
        <f t="shared" si="6"/>
        <v>377.63</v>
      </c>
      <c r="BD6" s="35" t="str">
        <f>IF(BD7="","",IF(BD7="-","【-】","【"&amp;SUBSTITUTE(TEXT(BD7,"#,##0.00"),"-","△")&amp;"】"))</f>
        <v>【262.87】</v>
      </c>
      <c r="BE6" s="36">
        <f>IF(BE7="",NA(),BE7)</f>
        <v>53.74</v>
      </c>
      <c r="BF6" s="36">
        <f t="shared" ref="BF6:BN6" si="7">IF(BF7="",NA(),BF7)</f>
        <v>49.14</v>
      </c>
      <c r="BG6" s="36">
        <f t="shared" si="7"/>
        <v>42.12</v>
      </c>
      <c r="BH6" s="36">
        <f t="shared" si="7"/>
        <v>35.81</v>
      </c>
      <c r="BI6" s="36">
        <f t="shared" si="7"/>
        <v>29.51</v>
      </c>
      <c r="BJ6" s="36">
        <f t="shared" si="7"/>
        <v>330.99</v>
      </c>
      <c r="BK6" s="36">
        <f t="shared" si="7"/>
        <v>382.65</v>
      </c>
      <c r="BL6" s="36">
        <f t="shared" si="7"/>
        <v>385.06</v>
      </c>
      <c r="BM6" s="36">
        <f t="shared" si="7"/>
        <v>373.09</v>
      </c>
      <c r="BN6" s="36">
        <f t="shared" si="7"/>
        <v>364.71</v>
      </c>
      <c r="BO6" s="35" t="str">
        <f>IF(BO7="","",IF(BO7="-","【-】","【"&amp;SUBSTITUTE(TEXT(BO7,"#,##0.00"),"-","△")&amp;"】"))</f>
        <v>【270.87】</v>
      </c>
      <c r="BP6" s="36">
        <f>IF(BP7="",NA(),BP7)</f>
        <v>105.94</v>
      </c>
      <c r="BQ6" s="36">
        <f t="shared" ref="BQ6:BY6" si="8">IF(BQ7="",NA(),BQ7)</f>
        <v>100.26</v>
      </c>
      <c r="BR6" s="36">
        <f t="shared" si="8"/>
        <v>116.83</v>
      </c>
      <c r="BS6" s="36">
        <f t="shared" si="8"/>
        <v>118.55</v>
      </c>
      <c r="BT6" s="36">
        <f t="shared" si="8"/>
        <v>129.38</v>
      </c>
      <c r="BU6" s="36">
        <f t="shared" si="8"/>
        <v>100.27</v>
      </c>
      <c r="BV6" s="36">
        <f t="shared" si="8"/>
        <v>96.1</v>
      </c>
      <c r="BW6" s="36">
        <f t="shared" si="8"/>
        <v>99.07</v>
      </c>
      <c r="BX6" s="36">
        <f t="shared" si="8"/>
        <v>99.99</v>
      </c>
      <c r="BY6" s="36">
        <f t="shared" si="8"/>
        <v>100.65</v>
      </c>
      <c r="BZ6" s="35" t="str">
        <f>IF(BZ7="","",IF(BZ7="-","【-】","【"&amp;SUBSTITUTE(TEXT(BZ7,"#,##0.00"),"-","△")&amp;"】"))</f>
        <v>【105.59】</v>
      </c>
      <c r="CA6" s="36">
        <f>IF(CA7="",NA(),CA7)</f>
        <v>157.38</v>
      </c>
      <c r="CB6" s="36">
        <f t="shared" ref="CB6:CJ6" si="9">IF(CB7="",NA(),CB7)</f>
        <v>166.35</v>
      </c>
      <c r="CC6" s="36">
        <f t="shared" si="9"/>
        <v>144.04</v>
      </c>
      <c r="CD6" s="36">
        <f t="shared" si="9"/>
        <v>142.78</v>
      </c>
      <c r="CE6" s="36">
        <f t="shared" si="9"/>
        <v>131.61000000000001</v>
      </c>
      <c r="CF6" s="36">
        <f t="shared" si="9"/>
        <v>169.62</v>
      </c>
      <c r="CG6" s="36">
        <f t="shared" si="9"/>
        <v>178.39</v>
      </c>
      <c r="CH6" s="36">
        <f t="shared" si="9"/>
        <v>173.03</v>
      </c>
      <c r="CI6" s="36">
        <f t="shared" si="9"/>
        <v>171.15</v>
      </c>
      <c r="CJ6" s="36">
        <f t="shared" si="9"/>
        <v>170.19</v>
      </c>
      <c r="CK6" s="35" t="str">
        <f>IF(CK7="","",IF(CK7="-","【-】","【"&amp;SUBSTITUTE(TEXT(CK7,"#,##0.00"),"-","△")&amp;"】"))</f>
        <v>【163.27】</v>
      </c>
      <c r="CL6" s="36">
        <f>IF(CL7="",NA(),CL7)</f>
        <v>73.95</v>
      </c>
      <c r="CM6" s="36">
        <f t="shared" ref="CM6:CU6" si="10">IF(CM7="",NA(),CM7)</f>
        <v>73.069999999999993</v>
      </c>
      <c r="CN6" s="36">
        <f t="shared" si="10"/>
        <v>74.900000000000006</v>
      </c>
      <c r="CO6" s="36">
        <f t="shared" si="10"/>
        <v>77.13</v>
      </c>
      <c r="CP6" s="36">
        <f t="shared" si="10"/>
        <v>79.41</v>
      </c>
      <c r="CQ6" s="36">
        <f t="shared" si="10"/>
        <v>59.88</v>
      </c>
      <c r="CR6" s="36">
        <f t="shared" si="10"/>
        <v>59.23</v>
      </c>
      <c r="CS6" s="36">
        <f t="shared" si="10"/>
        <v>58.58</v>
      </c>
      <c r="CT6" s="36">
        <f t="shared" si="10"/>
        <v>58.53</v>
      </c>
      <c r="CU6" s="36">
        <f t="shared" si="10"/>
        <v>59.01</v>
      </c>
      <c r="CV6" s="35" t="str">
        <f>IF(CV7="","",IF(CV7="-","【-】","【"&amp;SUBSTITUTE(TEXT(CV7,"#,##0.00"),"-","△")&amp;"】"))</f>
        <v>【59.94】</v>
      </c>
      <c r="CW6" s="36">
        <f>IF(CW7="",NA(),CW7)</f>
        <v>95.77</v>
      </c>
      <c r="CX6" s="36">
        <f t="shared" ref="CX6:DF6" si="11">IF(CX7="",NA(),CX7)</f>
        <v>95.16</v>
      </c>
      <c r="CY6" s="36">
        <f t="shared" si="11"/>
        <v>94.66</v>
      </c>
      <c r="CZ6" s="36">
        <f t="shared" si="11"/>
        <v>94.81</v>
      </c>
      <c r="DA6" s="36">
        <f t="shared" si="11"/>
        <v>94.4</v>
      </c>
      <c r="DB6" s="36">
        <f t="shared" si="11"/>
        <v>87.65</v>
      </c>
      <c r="DC6" s="36">
        <f t="shared" si="11"/>
        <v>85.53</v>
      </c>
      <c r="DD6" s="36">
        <f t="shared" si="11"/>
        <v>85.23</v>
      </c>
      <c r="DE6" s="36">
        <f t="shared" si="11"/>
        <v>85.26</v>
      </c>
      <c r="DF6" s="36">
        <f t="shared" si="11"/>
        <v>85.37</v>
      </c>
      <c r="DG6" s="35" t="str">
        <f>IF(DG7="","",IF(DG7="-","【-】","【"&amp;SUBSTITUTE(TEXT(DG7,"#,##0.00"),"-","△")&amp;"】"))</f>
        <v>【90.22】</v>
      </c>
      <c r="DH6" s="36">
        <f>IF(DH7="",NA(),DH7)</f>
        <v>38.81</v>
      </c>
      <c r="DI6" s="36">
        <f t="shared" ref="DI6:DQ6" si="12">IF(DI7="",NA(),DI7)</f>
        <v>40.64</v>
      </c>
      <c r="DJ6" s="36">
        <f t="shared" si="12"/>
        <v>41.96</v>
      </c>
      <c r="DK6" s="36">
        <f t="shared" si="12"/>
        <v>44</v>
      </c>
      <c r="DL6" s="36">
        <f t="shared" si="12"/>
        <v>45.6</v>
      </c>
      <c r="DM6" s="36">
        <f t="shared" si="12"/>
        <v>38.69</v>
      </c>
      <c r="DN6" s="36">
        <f t="shared" si="12"/>
        <v>37.340000000000003</v>
      </c>
      <c r="DO6" s="36">
        <f t="shared" si="12"/>
        <v>44.31</v>
      </c>
      <c r="DP6" s="36">
        <f t="shared" si="12"/>
        <v>45.75</v>
      </c>
      <c r="DQ6" s="36">
        <f t="shared" si="12"/>
        <v>46.9</v>
      </c>
      <c r="DR6" s="35" t="str">
        <f>IF(DR7="","",IF(DR7="-","【-】","【"&amp;SUBSTITUTE(TEXT(DR7,"#,##0.00"),"-","△")&amp;"】"))</f>
        <v>【47.91】</v>
      </c>
      <c r="DS6" s="36">
        <f>IF(DS7="",NA(),DS7)</f>
        <v>2.63</v>
      </c>
      <c r="DT6" s="36">
        <f t="shared" ref="DT6:EB6" si="13">IF(DT7="",NA(),DT7)</f>
        <v>3.51</v>
      </c>
      <c r="DU6" s="36">
        <f t="shared" si="13"/>
        <v>3.39</v>
      </c>
      <c r="DV6" s="36">
        <f t="shared" si="13"/>
        <v>4.16</v>
      </c>
      <c r="DW6" s="36">
        <f t="shared" si="13"/>
        <v>6.32</v>
      </c>
      <c r="DX6" s="36">
        <f t="shared" si="13"/>
        <v>8.4</v>
      </c>
      <c r="DY6" s="36">
        <f t="shared" si="13"/>
        <v>8.39</v>
      </c>
      <c r="DZ6" s="36">
        <f t="shared" si="13"/>
        <v>10.09</v>
      </c>
      <c r="EA6" s="36">
        <f t="shared" si="13"/>
        <v>10.54</v>
      </c>
      <c r="EB6" s="36">
        <f t="shared" si="13"/>
        <v>12.03</v>
      </c>
      <c r="EC6" s="35" t="str">
        <f>IF(EC7="","",IF(EC7="-","【-】","【"&amp;SUBSTITUTE(TEXT(EC7,"#,##0.00"),"-","△")&amp;"】"))</f>
        <v>【15.00】</v>
      </c>
      <c r="ED6" s="36">
        <f>IF(ED7="",NA(),ED7)</f>
        <v>0.66</v>
      </c>
      <c r="EE6" s="36">
        <f t="shared" ref="EE6:EM6" si="14">IF(EE7="",NA(),EE7)</f>
        <v>0.23</v>
      </c>
      <c r="EF6" s="36">
        <f t="shared" si="14"/>
        <v>1.3</v>
      </c>
      <c r="EG6" s="36">
        <f t="shared" si="14"/>
        <v>1.01</v>
      </c>
      <c r="EH6" s="36">
        <f t="shared" si="14"/>
        <v>2.95</v>
      </c>
      <c r="EI6" s="36">
        <f t="shared" si="14"/>
        <v>0.78</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282189</v>
      </c>
      <c r="D7" s="38">
        <v>46</v>
      </c>
      <c r="E7" s="38">
        <v>1</v>
      </c>
      <c r="F7" s="38">
        <v>0</v>
      </c>
      <c r="G7" s="38">
        <v>1</v>
      </c>
      <c r="H7" s="38" t="s">
        <v>105</v>
      </c>
      <c r="I7" s="38" t="s">
        <v>106</v>
      </c>
      <c r="J7" s="38" t="s">
        <v>107</v>
      </c>
      <c r="K7" s="38" t="s">
        <v>108</v>
      </c>
      <c r="L7" s="38" t="s">
        <v>109</v>
      </c>
      <c r="M7" s="38"/>
      <c r="N7" s="39" t="s">
        <v>110</v>
      </c>
      <c r="O7" s="39">
        <v>90.53</v>
      </c>
      <c r="P7" s="39">
        <v>100</v>
      </c>
      <c r="Q7" s="39">
        <v>2700</v>
      </c>
      <c r="R7" s="39">
        <v>49083</v>
      </c>
      <c r="S7" s="39">
        <v>92.94</v>
      </c>
      <c r="T7" s="39">
        <v>528.11</v>
      </c>
      <c r="U7" s="39">
        <v>49102</v>
      </c>
      <c r="V7" s="39">
        <v>82.92</v>
      </c>
      <c r="W7" s="39">
        <v>592.16</v>
      </c>
      <c r="X7" s="39">
        <v>109.88</v>
      </c>
      <c r="Y7" s="39">
        <v>103.33</v>
      </c>
      <c r="Z7" s="39">
        <v>117.47</v>
      </c>
      <c r="AA7" s="39">
        <v>118.93</v>
      </c>
      <c r="AB7" s="39">
        <v>128.22</v>
      </c>
      <c r="AC7" s="39">
        <v>108.24</v>
      </c>
      <c r="AD7" s="39">
        <v>106.89</v>
      </c>
      <c r="AE7" s="39">
        <v>109.04</v>
      </c>
      <c r="AF7" s="39">
        <v>109.64</v>
      </c>
      <c r="AG7" s="39">
        <v>110.95</v>
      </c>
      <c r="AH7" s="39">
        <v>114.35</v>
      </c>
      <c r="AI7" s="39">
        <v>0</v>
      </c>
      <c r="AJ7" s="39">
        <v>0</v>
      </c>
      <c r="AK7" s="39">
        <v>0</v>
      </c>
      <c r="AL7" s="39">
        <v>0</v>
      </c>
      <c r="AM7" s="39">
        <v>0</v>
      </c>
      <c r="AN7" s="39">
        <v>4.46</v>
      </c>
      <c r="AO7" s="39">
        <v>7.76</v>
      </c>
      <c r="AP7" s="39">
        <v>3.77</v>
      </c>
      <c r="AQ7" s="39">
        <v>3.62</v>
      </c>
      <c r="AR7" s="39">
        <v>3.91</v>
      </c>
      <c r="AS7" s="39">
        <v>0.79</v>
      </c>
      <c r="AT7" s="39">
        <v>2302.31</v>
      </c>
      <c r="AU7" s="39">
        <v>2088.3000000000002</v>
      </c>
      <c r="AV7" s="39">
        <v>969.32</v>
      </c>
      <c r="AW7" s="39">
        <v>1236.46</v>
      </c>
      <c r="AX7" s="39">
        <v>1570.62</v>
      </c>
      <c r="AY7" s="39">
        <v>701</v>
      </c>
      <c r="AZ7" s="39">
        <v>909.68</v>
      </c>
      <c r="BA7" s="39">
        <v>382.09</v>
      </c>
      <c r="BB7" s="39">
        <v>371.31</v>
      </c>
      <c r="BC7" s="39">
        <v>377.63</v>
      </c>
      <c r="BD7" s="39">
        <v>262.87</v>
      </c>
      <c r="BE7" s="39">
        <v>53.74</v>
      </c>
      <c r="BF7" s="39">
        <v>49.14</v>
      </c>
      <c r="BG7" s="39">
        <v>42.12</v>
      </c>
      <c r="BH7" s="39">
        <v>35.81</v>
      </c>
      <c r="BI7" s="39">
        <v>29.51</v>
      </c>
      <c r="BJ7" s="39">
        <v>330.99</v>
      </c>
      <c r="BK7" s="39">
        <v>382.65</v>
      </c>
      <c r="BL7" s="39">
        <v>385.06</v>
      </c>
      <c r="BM7" s="39">
        <v>373.09</v>
      </c>
      <c r="BN7" s="39">
        <v>364.71</v>
      </c>
      <c r="BO7" s="39">
        <v>270.87</v>
      </c>
      <c r="BP7" s="39">
        <v>105.94</v>
      </c>
      <c r="BQ7" s="39">
        <v>100.26</v>
      </c>
      <c r="BR7" s="39">
        <v>116.83</v>
      </c>
      <c r="BS7" s="39">
        <v>118.55</v>
      </c>
      <c r="BT7" s="39">
        <v>129.38</v>
      </c>
      <c r="BU7" s="39">
        <v>100.27</v>
      </c>
      <c r="BV7" s="39">
        <v>96.1</v>
      </c>
      <c r="BW7" s="39">
        <v>99.07</v>
      </c>
      <c r="BX7" s="39">
        <v>99.99</v>
      </c>
      <c r="BY7" s="39">
        <v>100.65</v>
      </c>
      <c r="BZ7" s="39">
        <v>105.59</v>
      </c>
      <c r="CA7" s="39">
        <v>157.38</v>
      </c>
      <c r="CB7" s="39">
        <v>166.35</v>
      </c>
      <c r="CC7" s="39">
        <v>144.04</v>
      </c>
      <c r="CD7" s="39">
        <v>142.78</v>
      </c>
      <c r="CE7" s="39">
        <v>131.61000000000001</v>
      </c>
      <c r="CF7" s="39">
        <v>169.62</v>
      </c>
      <c r="CG7" s="39">
        <v>178.39</v>
      </c>
      <c r="CH7" s="39">
        <v>173.03</v>
      </c>
      <c r="CI7" s="39">
        <v>171.15</v>
      </c>
      <c r="CJ7" s="39">
        <v>170.19</v>
      </c>
      <c r="CK7" s="39">
        <v>163.27000000000001</v>
      </c>
      <c r="CL7" s="39">
        <v>73.95</v>
      </c>
      <c r="CM7" s="39">
        <v>73.069999999999993</v>
      </c>
      <c r="CN7" s="39">
        <v>74.900000000000006</v>
      </c>
      <c r="CO7" s="39">
        <v>77.13</v>
      </c>
      <c r="CP7" s="39">
        <v>79.41</v>
      </c>
      <c r="CQ7" s="39">
        <v>59.88</v>
      </c>
      <c r="CR7" s="39">
        <v>59.23</v>
      </c>
      <c r="CS7" s="39">
        <v>58.58</v>
      </c>
      <c r="CT7" s="39">
        <v>58.53</v>
      </c>
      <c r="CU7" s="39">
        <v>59.01</v>
      </c>
      <c r="CV7" s="39">
        <v>59.94</v>
      </c>
      <c r="CW7" s="39">
        <v>95.77</v>
      </c>
      <c r="CX7" s="39">
        <v>95.16</v>
      </c>
      <c r="CY7" s="39">
        <v>94.66</v>
      </c>
      <c r="CZ7" s="39">
        <v>94.81</v>
      </c>
      <c r="DA7" s="39">
        <v>94.4</v>
      </c>
      <c r="DB7" s="39">
        <v>87.65</v>
      </c>
      <c r="DC7" s="39">
        <v>85.53</v>
      </c>
      <c r="DD7" s="39">
        <v>85.23</v>
      </c>
      <c r="DE7" s="39">
        <v>85.26</v>
      </c>
      <c r="DF7" s="39">
        <v>85.37</v>
      </c>
      <c r="DG7" s="39">
        <v>90.22</v>
      </c>
      <c r="DH7" s="39">
        <v>38.81</v>
      </c>
      <c r="DI7" s="39">
        <v>40.64</v>
      </c>
      <c r="DJ7" s="39">
        <v>41.96</v>
      </c>
      <c r="DK7" s="39">
        <v>44</v>
      </c>
      <c r="DL7" s="39">
        <v>45.6</v>
      </c>
      <c r="DM7" s="39">
        <v>38.69</v>
      </c>
      <c r="DN7" s="39">
        <v>37.340000000000003</v>
      </c>
      <c r="DO7" s="39">
        <v>44.31</v>
      </c>
      <c r="DP7" s="39">
        <v>45.75</v>
      </c>
      <c r="DQ7" s="39">
        <v>46.9</v>
      </c>
      <c r="DR7" s="39">
        <v>47.91</v>
      </c>
      <c r="DS7" s="39">
        <v>2.63</v>
      </c>
      <c r="DT7" s="39">
        <v>3.51</v>
      </c>
      <c r="DU7" s="39">
        <v>3.39</v>
      </c>
      <c r="DV7" s="39">
        <v>4.16</v>
      </c>
      <c r="DW7" s="39">
        <v>6.32</v>
      </c>
      <c r="DX7" s="39">
        <v>8.4</v>
      </c>
      <c r="DY7" s="39">
        <v>8.39</v>
      </c>
      <c r="DZ7" s="39">
        <v>10.09</v>
      </c>
      <c r="EA7" s="39">
        <v>10.54</v>
      </c>
      <c r="EB7" s="39">
        <v>12.03</v>
      </c>
      <c r="EC7" s="39">
        <v>15</v>
      </c>
      <c r="ED7" s="39">
        <v>0.66</v>
      </c>
      <c r="EE7" s="39">
        <v>0.23</v>
      </c>
      <c r="EF7" s="39">
        <v>1.3</v>
      </c>
      <c r="EG7" s="39">
        <v>1.01</v>
      </c>
      <c r="EH7" s="39">
        <v>2.95</v>
      </c>
      <c r="EI7" s="39">
        <v>0.78</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2018-02-04T23:53:14Z</cp:lastPrinted>
  <dcterms:created xsi:type="dcterms:W3CDTF">2017-12-25T01:32:28Z</dcterms:created>
  <dcterms:modified xsi:type="dcterms:W3CDTF">2018-02-05T23:37:25Z</dcterms:modified>
  <cp:category/>
</cp:coreProperties>
</file>