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923021\si121\経営課\02経理係\29年度\120 決算\情報の開示\経営比較分析表\28年度分\300129 公営企業に係る「経営比較分析表」の分析等について\"/>
    </mc:Choice>
  </mc:AlternateContent>
  <workbookProtection workbookPassword="B319"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<sst xmlns="http://schemas.openxmlformats.org/spreadsheetml/2006/main" count="232" uniqueCount="120">
  <si>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</si>
  <si>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</si>
  <si>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</si>
  <si>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</si>
  <si>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</si>
  <si>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</si>
  <si>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</si>
  <si>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</si>
  <si>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</si>
  <si>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</si>
  <si>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</si>
  <si>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</si>
  <si>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</si>
  <si>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</si>
  <si>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</si>
  <si>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</si>
  <si>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</si>
  <si>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</si>
  <si>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</si>
  <si>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</si>
  <si>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</si>
  <si>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</si>
  <si>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</si>
  <si>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</si>
  <si>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</si>
  <si>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</si>
  <si>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</si>
  <si>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</si>
  <si>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</si>
  <si>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</si>
  <si>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</si>
  <si>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</si>
  <si>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</si>
  <si>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</si>
  <si>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</si>
  <si>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</si>
  <si>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</si>
  <si>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</si>
  <si>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</si>
  <si>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</si>
  <si>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</si>
  <si>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</si>
  <si>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</si>
  <si>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</si>
  <si>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</si>
  <si>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</si>
  <si>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</si>
  <si>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</si>
  <si>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</si>
  <si>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</si>
  <si>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</si>
  <si>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</si>
  <si>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</si>
  <si>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</si>
  <si>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</si>
  <si>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</si>
  <si>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</si>
  <si>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</si>
  <si>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</si>
  <si>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</si>
  <si>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</si>
  <si>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</si>
  <si>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</si>
  <si>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</si>
  <si>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</si>
  <si>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</si>
  <si>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</si>
  <si>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</si>
  <si>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</si>
  <si>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</si>
  <si>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</si>
  <si>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</si>
  <si>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</si>
  <si>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</si>
  <si>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</si>
  <si>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</si>
  <si>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</si>
  <si>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</si>
  <si>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</si>
  <si>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</si>
  <si>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</si>
  <si>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</si>
  <si>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</si>
  <si>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</si>
  <si>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</si>
  <si>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</si>
  <si>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</si>
  <si>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</si>
  <si>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</si>
  <si>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</si>
  <si>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</si>
  <si>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</si>
  <si>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</si>
  <si>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</si>
  <si>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</si>
  <si>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</si>
  <si>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</si>
  <si>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</si>
  <si>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</si>
  <si>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</si>
  <si>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</si>
  <si>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</si>
  <si>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</si>
  <si>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</si>
  <si>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</si>
  <si>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高砂市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</si>
  <si>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</si>
  <si>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</si>
  <si>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</si>
  <si>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</si>
  <si>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</si>
  <si>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</si>
  <si>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</si>
  <si>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</si>
  <si>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</si>
  <si>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</si>
  <si>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</si>
  <si>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資産のうち送配水管については、管路経年化率と管路更新率の数値から明らかなように適正な更新ペースとなっていない。これは、高砂市が進める浸水対策事業等に伴う受託工事を優先的に行っている事も影響している。</t>
    <phoneticPr fontId="4"/>
  </si>
  <si>
    <t xml:space="preserve">　施設や管路の老朽化が進んでおり、計画的な投資による更新が必要となっている。平成２８年３月に策定した平成２８年度から５年間の中期経営計画では、基幹管路の更新など必要な投資を進めると平成３１年度には収支ギャップが発生し、投資財源の不足は避け難いとしているが、経営努力により、平成２８年度末は計画より内部留保資金は５３，０１３万円の収支改善が図られた。
　今後は、平成２９年度中に策定予定の「高砂市水道事業ビジョン」の中で、人口減少などの事業環境、管路・施設の更新計画に基づき、水道料金改定の方針を明らかにした投資・財政計画を策定する。
</t>
    <rPh sb="44" eb="45">
      <t>ツキ</t>
    </rPh>
    <rPh sb="105" eb="107">
      <t>ハッセイ</t>
    </rPh>
    <rPh sb="148" eb="150">
      <t>ナイブ</t>
    </rPh>
    <rPh sb="150" eb="152">
      <t>リュウホ</t>
    </rPh>
    <rPh sb="152" eb="154">
      <t>シキン</t>
    </rPh>
    <rPh sb="180" eb="182">
      <t>ヘイセイ</t>
    </rPh>
    <rPh sb="184" eb="185">
      <t>ネン</t>
    </rPh>
    <rPh sb="185" eb="186">
      <t>ド</t>
    </rPh>
    <rPh sb="186" eb="187">
      <t>ナカ</t>
    </rPh>
    <rPh sb="188" eb="190">
      <t>サクテイ</t>
    </rPh>
    <rPh sb="190" eb="192">
      <t>ヨテイ</t>
    </rPh>
    <rPh sb="194" eb="197">
      <t>タカサゴシ</t>
    </rPh>
    <rPh sb="197" eb="199">
      <t>スイドウ</t>
    </rPh>
    <rPh sb="199" eb="201">
      <t>ジギョウ</t>
    </rPh>
    <rPh sb="207" eb="208">
      <t>ナカ</t>
    </rPh>
    <rPh sb="210" eb="212">
      <t>ジンコウ</t>
    </rPh>
    <rPh sb="212" eb="214">
      <t>ゲンショウ</t>
    </rPh>
    <rPh sb="217" eb="219">
      <t>ジギョウ</t>
    </rPh>
    <rPh sb="219" eb="221">
      <t>カンキョウ</t>
    </rPh>
    <rPh sb="222" eb="224">
      <t>カンロ</t>
    </rPh>
    <rPh sb="225" eb="227">
      <t>シセツ</t>
    </rPh>
    <rPh sb="228" eb="230">
      <t>コウシン</t>
    </rPh>
    <rPh sb="230" eb="232">
      <t>ケイカク</t>
    </rPh>
    <rPh sb="233" eb="234">
      <t>モト</t>
    </rPh>
    <rPh sb="237" eb="239">
      <t>スイドウ</t>
    </rPh>
    <rPh sb="239" eb="241">
      <t>リョウキン</t>
    </rPh>
    <rPh sb="241" eb="243">
      <t>カイテイ</t>
    </rPh>
    <rPh sb="244" eb="246">
      <t>ホウシン</t>
    </rPh>
    <rPh sb="247" eb="248">
      <t>アキ</t>
    </rPh>
    <rPh sb="253" eb="255">
      <t>トウシ</t>
    </rPh>
    <rPh sb="256" eb="258">
      <t>ザイセイ</t>
    </rPh>
    <rPh sb="258" eb="260">
      <t>ケイカク</t>
    </rPh>
    <rPh sb="261" eb="263">
      <t>サクテイ</t>
    </rPh>
    <phoneticPr fontId="4"/>
  </si>
  <si>
    <t>　平成２７年度と比較すると経常収支比率が５％、料金回収率が９％改善しており、平成２８年度は２０，１９３万円の純利益を計上し、良好な経営状況となっている。ただし、流動比率（短期的な債務に対する支払能力）や施設利用率などの指標が類似団体平均値より悪い値となっている。施設利用率が低いのは、単一の浄水施設で運営しており、施設・設備の事業面での効率性が図りにくいためである。
　企業債残高対給水収益比率は、類似団体平均値より高く、借入を償還金以下にすることにより改善を図っている。
　給水原価は類似団体平均より低く１００円前後で良好に推移し、有収率は、有収水量の伸びもあり、９０．６３％と昨年比１．４％改善した。
　</t>
    <rPh sb="238" eb="240">
      <t>キュウスイ</t>
    </rPh>
    <rPh sb="240" eb="242">
      <t>ゲンカ</t>
    </rPh>
    <rPh sb="243" eb="245">
      <t>ルイジ</t>
    </rPh>
    <rPh sb="245" eb="247">
      <t>ダンタイ</t>
    </rPh>
    <rPh sb="247" eb="249">
      <t>ヘイキン</t>
    </rPh>
    <rPh sb="251" eb="252">
      <t>ヒク</t>
    </rPh>
    <rPh sb="256" eb="257">
      <t>エン</t>
    </rPh>
    <rPh sb="257" eb="259">
      <t>ゼンゴ</t>
    </rPh>
    <rPh sb="260" eb="262">
      <t>リョウコウ</t>
    </rPh>
    <rPh sb="263" eb="265">
      <t>スイイ</t>
    </rPh>
    <rPh sb="272" eb="274">
      <t>ユウシュウ</t>
    </rPh>
    <rPh sb="274" eb="276">
      <t>スイリョウ</t>
    </rPh>
    <rPh sb="277" eb="278">
      <t>ノ</t>
    </rPh>
    <rPh sb="290" eb="292">
      <t>サクネン</t>
    </rPh>
    <rPh sb="292" eb="293">
      <t>ヒ</t>
    </rPh>
    <rPh sb="297" eb="299">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</si>
</sst>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0.56999999999999995</c:v>
                </c:pt>
                <c:pt idx="1">
                  <c:v>0.64</c:v>
                </c:pt>
                <c:pt idx="2">
                  <c:v>0.72</c:v>
                </c:pt>
                <c:pt idx="3">
                  <c:v>0.41</c:v>
                </c:pt>
                <c:pt idx="4">
                  <c:v>0.64</c:v>
                </c:pt>
              </c:numCache>
            </c:numRef>
          </c:val>
        </c:ser>
        <c:dLbls>
          <c:showLegendKey val="0"/>
          <c:showVal val="0"/>
          <c:showCatName val="0"/>
          <c:showSerName val="0"/>
          <c:showPercent val="0"/>
          <c:showBubbleSize val="0"/>
        </c:dLbls>
        <c:gapWidth val="150"/>
        <c:axId val="556847112"/>
        <c:axId val="55685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556847112"/>
        <c:axId val="556850640"/>
      </c:lineChart>
      <c:dateAx>
        <c:axId val="556847112"/>
        <c:scaling>
          <c:orientation val="minMax"/>
        </c:scaling>
        <c:delete val="1"/>
        <c:axPos val="b"/>
        <c:numFmt formatCode="ge" sourceLinked="1"/>
        <c:majorTickMark val="none"/>
        <c:minorTickMark val="none"/>
        <c:tickLblPos val="none"/>
        <c:crossAx val="556850640"/>
        <c:crosses val="autoZero"/>
        <c:auto val="1"/>
        <c:lblOffset val="100"/>
        <c:baseTimeUnit val="years"/>
      </c:dateAx>
      <c:valAx>
        <c:axId val="55685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4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40.729999999999997</c:v>
                </c:pt>
                <c:pt idx="1">
                  <c:v>40.14</c:v>
                </c:pt>
                <c:pt idx="2">
                  <c:v>39.020000000000003</c:v>
                </c:pt>
                <c:pt idx="3">
                  <c:v>40.380000000000003</c:v>
                </c:pt>
                <c:pt idx="4">
                  <c:v>40.58</c:v>
                </c:pt>
              </c:numCache>
            </c:numRef>
          </c:val>
        </c:ser>
        <c:dLbls>
          <c:showLegendKey val="0"/>
          <c:showVal val="0"/>
          <c:showCatName val="0"/>
          <c:showSerName val="0"/>
          <c:showPercent val="0"/>
          <c:showBubbleSize val="0"/>
        </c:dLbls>
        <c:gapWidth val="150"/>
        <c:axId val="400169288"/>
        <c:axId val="40017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400169288"/>
        <c:axId val="400170072"/>
      </c:lineChart>
      <c:dateAx>
        <c:axId val="400169288"/>
        <c:scaling>
          <c:orientation val="minMax"/>
        </c:scaling>
        <c:delete val="1"/>
        <c:axPos val="b"/>
        <c:numFmt formatCode="ge" sourceLinked="1"/>
        <c:majorTickMark val="none"/>
        <c:minorTickMark val="none"/>
        <c:tickLblPos val="none"/>
        <c:crossAx val="400170072"/>
        <c:crosses val="autoZero"/>
        <c:auto val="1"/>
        <c:lblOffset val="100"/>
        <c:baseTimeUnit val="years"/>
      </c:dateAx>
      <c:valAx>
        <c:axId val="40017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16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91.26</c:v>
                </c:pt>
                <c:pt idx="1">
                  <c:v>90.1</c:v>
                </c:pt>
                <c:pt idx="2">
                  <c:v>89.87</c:v>
                </c:pt>
                <c:pt idx="3">
                  <c:v>89.23</c:v>
                </c:pt>
                <c:pt idx="4">
                  <c:v>90.63</c:v>
                </c:pt>
              </c:numCache>
            </c:numRef>
          </c:val>
        </c:ser>
        <c:dLbls>
          <c:showLegendKey val="0"/>
          <c:showVal val="0"/>
          <c:showCatName val="0"/>
          <c:showSerName val="0"/>
          <c:showPercent val="0"/>
          <c:showBubbleSize val="0"/>
        </c:dLbls>
        <c:gapWidth val="150"/>
        <c:axId val="400167328"/>
        <c:axId val="40016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400167328"/>
        <c:axId val="400168112"/>
      </c:lineChart>
      <c:dateAx>
        <c:axId val="400167328"/>
        <c:scaling>
          <c:orientation val="minMax"/>
        </c:scaling>
        <c:delete val="1"/>
        <c:axPos val="b"/>
        <c:numFmt formatCode="ge" sourceLinked="1"/>
        <c:majorTickMark val="none"/>
        <c:minorTickMark val="none"/>
        <c:tickLblPos val="none"/>
        <c:crossAx val="400168112"/>
        <c:crosses val="autoZero"/>
        <c:auto val="1"/>
        <c:lblOffset val="100"/>
        <c:baseTimeUnit val="years"/>
      </c:dateAx>
      <c:valAx>
        <c:axId val="40016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016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101.98</c:v>
                </c:pt>
                <c:pt idx="1">
                  <c:v>96.31</c:v>
                </c:pt>
                <c:pt idx="2">
                  <c:v>101.1</c:v>
                </c:pt>
                <c:pt idx="3">
                  <c:v>109.32</c:v>
                </c:pt>
                <c:pt idx="4">
                  <c:v>114.73</c:v>
                </c:pt>
              </c:numCache>
            </c:numRef>
          </c:val>
        </c:ser>
        <c:dLbls>
          <c:showLegendKey val="0"/>
          <c:showVal val="0"/>
          <c:showCatName val="0"/>
          <c:showSerName val="0"/>
          <c:showPercent val="0"/>
          <c:showBubbleSize val="0"/>
        </c:dLbls>
        <c:gapWidth val="150"/>
        <c:axId val="556847504"/>
        <c:axId val="5568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556847504"/>
        <c:axId val="556845152"/>
      </c:lineChart>
      <c:dateAx>
        <c:axId val="556847504"/>
        <c:scaling>
          <c:orientation val="minMax"/>
        </c:scaling>
        <c:delete val="1"/>
        <c:axPos val="b"/>
        <c:numFmt formatCode="ge" sourceLinked="1"/>
        <c:majorTickMark val="none"/>
        <c:minorTickMark val="none"/>
        <c:tickLblPos val="none"/>
        <c:crossAx val="556845152"/>
        <c:crosses val="autoZero"/>
        <c:auto val="1"/>
        <c:lblOffset val="100"/>
        <c:baseTimeUnit val="years"/>
      </c:dateAx>
      <c:valAx>
        <c:axId val="556845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684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39.409999999999997</c:v>
                </c:pt>
                <c:pt idx="1">
                  <c:v>40.71</c:v>
                </c:pt>
                <c:pt idx="2">
                  <c:v>49.29</c:v>
                </c:pt>
                <c:pt idx="3">
                  <c:v>50.41</c:v>
                </c:pt>
                <c:pt idx="4">
                  <c:v>51.46</c:v>
                </c:pt>
              </c:numCache>
            </c:numRef>
          </c:val>
        </c:ser>
        <c:dLbls>
          <c:showLegendKey val="0"/>
          <c:showVal val="0"/>
          <c:showCatName val="0"/>
          <c:showSerName val="0"/>
          <c:showPercent val="0"/>
          <c:showBubbleSize val="0"/>
        </c:dLbls>
        <c:gapWidth val="150"/>
        <c:axId val="556845544"/>
        <c:axId val="55684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556845544"/>
        <c:axId val="556844760"/>
      </c:lineChart>
      <c:dateAx>
        <c:axId val="556845544"/>
        <c:scaling>
          <c:orientation val="minMax"/>
        </c:scaling>
        <c:delete val="1"/>
        <c:axPos val="b"/>
        <c:numFmt formatCode="ge" sourceLinked="1"/>
        <c:majorTickMark val="none"/>
        <c:minorTickMark val="none"/>
        <c:tickLblPos val="none"/>
        <c:crossAx val="556844760"/>
        <c:crosses val="autoZero"/>
        <c:auto val="1"/>
        <c:lblOffset val="100"/>
        <c:baseTimeUnit val="years"/>
      </c:dateAx>
      <c:valAx>
        <c:axId val="55684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4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19.93</c:v>
                </c:pt>
                <c:pt idx="1">
                  <c:v>21.58</c:v>
                </c:pt>
                <c:pt idx="2">
                  <c:v>23.57</c:v>
                </c:pt>
                <c:pt idx="3">
                  <c:v>24.86</c:v>
                </c:pt>
                <c:pt idx="4">
                  <c:v>24.61</c:v>
                </c:pt>
              </c:numCache>
            </c:numRef>
          </c:val>
        </c:ser>
        <c:dLbls>
          <c:showLegendKey val="0"/>
          <c:showVal val="0"/>
          <c:showCatName val="0"/>
          <c:showSerName val="0"/>
          <c:showPercent val="0"/>
          <c:showBubbleSize val="0"/>
        </c:dLbls>
        <c:gapWidth val="150"/>
        <c:axId val="556846720"/>
        <c:axId val="35704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556846720"/>
        <c:axId val="357042976"/>
      </c:lineChart>
      <c:dateAx>
        <c:axId val="556846720"/>
        <c:scaling>
          <c:orientation val="minMax"/>
        </c:scaling>
        <c:delete val="1"/>
        <c:axPos val="b"/>
        <c:numFmt formatCode="ge" sourceLinked="1"/>
        <c:majorTickMark val="none"/>
        <c:minorTickMark val="none"/>
        <c:tickLblPos val="none"/>
        <c:crossAx val="357042976"/>
        <c:crosses val="autoZero"/>
        <c:auto val="1"/>
        <c:lblOffset val="100"/>
        <c:baseTimeUnit val="years"/>
      </c:dateAx>
      <c:valAx>
        <c:axId val="35704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84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112.51</c:v>
                </c:pt>
                <c:pt idx="1">
                  <c:v>121.93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57041016"/>
        <c:axId val="35704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357041016"/>
        <c:axId val="357042192"/>
      </c:lineChart>
      <c:dateAx>
        <c:axId val="357041016"/>
        <c:scaling>
          <c:orientation val="minMax"/>
        </c:scaling>
        <c:delete val="1"/>
        <c:axPos val="b"/>
        <c:numFmt formatCode="ge" sourceLinked="1"/>
        <c:majorTickMark val="none"/>
        <c:minorTickMark val="none"/>
        <c:tickLblPos val="none"/>
        <c:crossAx val="357042192"/>
        <c:crosses val="autoZero"/>
        <c:auto val="1"/>
        <c:lblOffset val="100"/>
        <c:baseTimeUnit val="years"/>
      </c:dateAx>
      <c:valAx>
        <c:axId val="357042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704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540.99</c:v>
                </c:pt>
                <c:pt idx="1">
                  <c:v>601.49</c:v>
                </c:pt>
                <c:pt idx="2">
                  <c:v>215.18</c:v>
                </c:pt>
                <c:pt idx="3">
                  <c:v>197.79</c:v>
                </c:pt>
                <c:pt idx="4">
                  <c:v>212.68</c:v>
                </c:pt>
              </c:numCache>
            </c:numRef>
          </c:val>
        </c:ser>
        <c:dLbls>
          <c:showLegendKey val="0"/>
          <c:showVal val="0"/>
          <c:showCatName val="0"/>
          <c:showSerName val="0"/>
          <c:showPercent val="0"/>
          <c:showBubbleSize val="0"/>
        </c:dLbls>
        <c:gapWidth val="150"/>
        <c:axId val="357043760"/>
        <c:axId val="35704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357043760"/>
        <c:axId val="357044544"/>
      </c:lineChart>
      <c:dateAx>
        <c:axId val="357043760"/>
        <c:scaling>
          <c:orientation val="minMax"/>
        </c:scaling>
        <c:delete val="1"/>
        <c:axPos val="b"/>
        <c:numFmt formatCode="ge" sourceLinked="1"/>
        <c:majorTickMark val="none"/>
        <c:minorTickMark val="none"/>
        <c:tickLblPos val="none"/>
        <c:crossAx val="357044544"/>
        <c:crosses val="autoZero"/>
        <c:auto val="1"/>
        <c:lblOffset val="100"/>
        <c:baseTimeUnit val="years"/>
      </c:dateAx>
      <c:valAx>
        <c:axId val="357044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704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538.07000000000005</c:v>
                </c:pt>
                <c:pt idx="1">
                  <c:v>547.16</c:v>
                </c:pt>
                <c:pt idx="2">
                  <c:v>548.04</c:v>
                </c:pt>
                <c:pt idx="3">
                  <c:v>497</c:v>
                </c:pt>
                <c:pt idx="4">
                  <c:v>460.25</c:v>
                </c:pt>
              </c:numCache>
            </c:numRef>
          </c:val>
        </c:ser>
        <c:dLbls>
          <c:showLegendKey val="0"/>
          <c:showVal val="0"/>
          <c:showCatName val="0"/>
          <c:showSerName val="0"/>
          <c:showPercent val="0"/>
          <c:showBubbleSize val="0"/>
        </c:dLbls>
        <c:gapWidth val="150"/>
        <c:axId val="405100840"/>
        <c:axId val="40510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405100840"/>
        <c:axId val="405105152"/>
      </c:lineChart>
      <c:dateAx>
        <c:axId val="405100840"/>
        <c:scaling>
          <c:orientation val="minMax"/>
        </c:scaling>
        <c:delete val="1"/>
        <c:axPos val="b"/>
        <c:numFmt formatCode="ge" sourceLinked="1"/>
        <c:majorTickMark val="none"/>
        <c:minorTickMark val="none"/>
        <c:tickLblPos val="none"/>
        <c:crossAx val="405105152"/>
        <c:crosses val="autoZero"/>
        <c:auto val="1"/>
        <c:lblOffset val="100"/>
        <c:baseTimeUnit val="years"/>
      </c:dateAx>
      <c:valAx>
        <c:axId val="405105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510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99.02</c:v>
                </c:pt>
                <c:pt idx="1">
                  <c:v>92.56</c:v>
                </c:pt>
                <c:pt idx="2">
                  <c:v>91.49</c:v>
                </c:pt>
                <c:pt idx="3">
                  <c:v>103.66</c:v>
                </c:pt>
                <c:pt idx="4">
                  <c:v>112.83</c:v>
                </c:pt>
              </c:numCache>
            </c:numRef>
          </c:val>
        </c:ser>
        <c:dLbls>
          <c:showLegendKey val="0"/>
          <c:showVal val="0"/>
          <c:showCatName val="0"/>
          <c:showSerName val="0"/>
          <c:showPercent val="0"/>
          <c:showBubbleSize val="0"/>
        </c:dLbls>
        <c:gapWidth val="150"/>
        <c:axId val="405101232"/>
        <c:axId val="40510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405101232"/>
        <c:axId val="405102408"/>
      </c:lineChart>
      <c:dateAx>
        <c:axId val="405101232"/>
        <c:scaling>
          <c:orientation val="minMax"/>
        </c:scaling>
        <c:delete val="1"/>
        <c:axPos val="b"/>
        <c:numFmt formatCode="ge" sourceLinked="1"/>
        <c:majorTickMark val="none"/>
        <c:minorTickMark val="none"/>
        <c:tickLblPos val="none"/>
        <c:crossAx val="405102408"/>
        <c:crosses val="autoZero"/>
        <c:auto val="1"/>
        <c:lblOffset val="100"/>
        <c:baseTimeUnit val="years"/>
      </c:dateAx>
      <c:valAx>
        <c:axId val="40510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0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102.05</c:v>
                </c:pt>
                <c:pt idx="1">
                  <c:v>107.28</c:v>
                </c:pt>
                <c:pt idx="2">
                  <c:v>107.52</c:v>
                </c:pt>
                <c:pt idx="3">
                  <c:v>99.13</c:v>
                </c:pt>
                <c:pt idx="4">
                  <c:v>93.46</c:v>
                </c:pt>
              </c:numCache>
            </c:numRef>
          </c:val>
        </c:ser>
        <c:dLbls>
          <c:showLegendKey val="0"/>
          <c:showVal val="0"/>
          <c:showCatName val="0"/>
          <c:showSerName val="0"/>
          <c:showPercent val="0"/>
          <c:showBubbleSize val="0"/>
        </c:dLbls>
        <c:gapWidth val="150"/>
        <c:axId val="402236496"/>
        <c:axId val="40223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402236496"/>
        <c:axId val="402231792"/>
      </c:lineChart>
      <c:dateAx>
        <c:axId val="402236496"/>
        <c:scaling>
          <c:orientation val="minMax"/>
        </c:scaling>
        <c:delete val="1"/>
        <c:axPos val="b"/>
        <c:numFmt formatCode="ge" sourceLinked="1"/>
        <c:majorTickMark val="none"/>
        <c:minorTickMark val="none"/>
        <c:tickLblPos val="none"/>
        <c:crossAx val="402231792"/>
        <c:crosses val="autoZero"/>
        <c:auto val="1"/>
        <c:lblOffset val="100"/>
        <c:baseTimeUnit val="years"/>
      </c:dateAx>
      <c:valAx>
        <c:axId val="40223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23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高砂市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116</v>
      </c>
      <c r="AE8" s="84"/>
      <c r="AF8" s="84"/>
      <c r="AG8" s="84"/>
      <c r="AH8" s="84"/>
      <c r="AI8" s="84"/>
      <c r="AJ8" s="84"/>
      <c r="AK8" s="5"/>
      <c r="AL8" s="71">
        <f>データ!$R$6</f>
        <v>92770</v>
      </c>
      <c r="AM8" s="71"/>
      <c r="AN8" s="71"/>
      <c r="AO8" s="71"/>
      <c r="AP8" s="71"/>
      <c r="AQ8" s="71"/>
      <c r="AR8" s="71"/>
      <c r="AS8" s="71"/>
      <c r="AT8" s="67">
        <f>データ!$S$6</f>
        <v>34.380000000000003</v>
      </c>
      <c r="AU8" s="68"/>
      <c r="AV8" s="68"/>
      <c r="AW8" s="68"/>
      <c r="AX8" s="68"/>
      <c r="AY8" s="68"/>
      <c r="AZ8" s="68"/>
      <c r="BA8" s="68"/>
      <c r="BB8" s="70">
        <f>データ!$T$6</f>
        <v>2698.37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52.79</v>
      </c>
      <c r="J10" s="68"/>
      <c r="K10" s="68"/>
      <c r="L10" s="68"/>
      <c r="M10" s="68"/>
      <c r="N10" s="68"/>
      <c r="O10" s="69"/>
      <c r="P10" s="70">
        <f>データ!$P$6</f>
        <v>100</v>
      </c>
      <c r="Q10" s="70"/>
      <c r="R10" s="70"/>
      <c r="S10" s="70"/>
      <c r="T10" s="70"/>
      <c r="U10" s="70"/>
      <c r="V10" s="70"/>
      <c r="W10" s="71">
        <f>データ!$Q$6</f>
        <v>1436</v>
      </c>
      <c r="X10" s="71"/>
      <c r="Y10" s="71"/>
      <c r="Z10" s="71"/>
      <c r="AA10" s="71"/>
      <c r="AB10" s="71"/>
      <c r="AC10" s="71"/>
      <c r="AD10" s="2"/>
      <c r="AE10" s="2"/>
      <c r="AF10" s="2"/>
      <c r="AG10" s="2"/>
      <c r="AH10" s="5"/>
      <c r="AI10" s="5"/>
      <c r="AJ10" s="5"/>
      <c r="AK10" s="5"/>
      <c r="AL10" s="71">
        <f>データ!$U$6</f>
        <v>96999</v>
      </c>
      <c r="AM10" s="71"/>
      <c r="AN10" s="71"/>
      <c r="AO10" s="71"/>
      <c r="AP10" s="71"/>
      <c r="AQ10" s="71"/>
      <c r="AR10" s="71"/>
      <c r="AS10" s="71"/>
      <c r="AT10" s="67">
        <f>データ!$V$6</f>
        <v>29.2</v>
      </c>
      <c r="AU10" s="68"/>
      <c r="AV10" s="68"/>
      <c r="AW10" s="68"/>
      <c r="AX10" s="68"/>
      <c r="AY10" s="68"/>
      <c r="AZ10" s="68"/>
      <c r="BA10" s="68"/>
      <c r="BB10" s="70">
        <f>データ!$W$6</f>
        <v>3321.88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282162</v>
      </c>
      <c r="D6" s="34">
        <f t="shared" si="3"/>
        <v>46</v>
      </c>
      <c r="E6" s="34">
        <f t="shared" si="3"/>
        <v>1</v>
      </c>
      <c r="F6" s="34">
        <f t="shared" si="3"/>
        <v>0</v>
      </c>
      <c r="G6" s="34">
        <f t="shared" si="3"/>
        <v>1</v>
      </c>
      <c r="H6" s="34" t="str">
        <f t="shared" si="3"/>
        <v>兵庫県　高砂市</v>
      </c>
      <c r="I6" s="34" t="str">
        <f t="shared" si="3"/>
        <v>法適用</v>
      </c>
      <c r="J6" s="34" t="str">
        <f t="shared" si="3"/>
        <v>水道事業</v>
      </c>
      <c r="K6" s="34" t="str">
        <f t="shared" si="3"/>
        <v>末端給水事業</v>
      </c>
      <c r="L6" s="34" t="str">
        <f t="shared" si="3"/>
        <v>A4</v>
      </c>
      <c r="M6" s="34">
        <f t="shared" si="3"/>
        <v>0</v>
      </c>
      <c r="N6" s="35" t="str">
        <f t="shared" si="3"/>
        <v>-</v>
      </c>
      <c r="O6" s="35">
        <f t="shared" si="3"/>
        <v>52.79</v>
      </c>
      <c r="P6" s="35">
        <f t="shared" si="3"/>
        <v>100</v>
      </c>
      <c r="Q6" s="35">
        <f t="shared" si="3"/>
        <v>1436</v>
      </c>
      <c r="R6" s="35">
        <f t="shared" si="3"/>
        <v>92770</v>
      </c>
      <c r="S6" s="35">
        <f t="shared" si="3"/>
        <v>34.380000000000003</v>
      </c>
      <c r="T6" s="35">
        <f t="shared" si="3"/>
        <v>2698.37</v>
      </c>
      <c r="U6" s="35">
        <f t="shared" si="3"/>
        <v>96999</v>
      </c>
      <c r="V6" s="35">
        <f t="shared" si="3"/>
        <v>29.2</v>
      </c>
      <c r="W6" s="35">
        <f t="shared" si="3"/>
        <v>3321.88</v>
      </c>
      <c r="X6" s="36">
        <f>IF(X7="",NA(),X7)</f>
        <v>101.98</v>
      </c>
      <c r="Y6" s="36">
        <f t="shared" ref="Y6:AG6" si="4">IF(Y7="",NA(),Y7)</f>
        <v>96.31</v>
      </c>
      <c r="Z6" s="36">
        <f t="shared" si="4"/>
        <v>101.1</v>
      </c>
      <c r="AA6" s="36">
        <f t="shared" si="4"/>
        <v>109.32</v>
      </c>
      <c r="AB6" s="36">
        <f t="shared" si="4"/>
        <v>114.73</v>
      </c>
      <c r="AC6" s="36">
        <f t="shared" si="4"/>
        <v>108.24</v>
      </c>
      <c r="AD6" s="36">
        <f t="shared" si="4"/>
        <v>107.8</v>
      </c>
      <c r="AE6" s="36">
        <f t="shared" si="4"/>
        <v>111.96</v>
      </c>
      <c r="AF6" s="36">
        <f t="shared" si="4"/>
        <v>112.69</v>
      </c>
      <c r="AG6" s="36">
        <f t="shared" si="4"/>
        <v>113.16</v>
      </c>
      <c r="AH6" s="35" t="str">
        <f>IF(AH7="","",IF(AH7="-","【-】","【"&amp;SUBSTITUTE(TEXT(AH7,"#,##0.00"),"-","△")&amp;"】"))</f>
        <v>【114.35】</v>
      </c>
      <c r="AI6" s="36">
        <f>IF(AI7="",NA(),AI7)</f>
        <v>112.51</v>
      </c>
      <c r="AJ6" s="36">
        <f t="shared" ref="AJ6:AR6" si="5">IF(AJ7="",NA(),AJ7)</f>
        <v>121.93</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540.99</v>
      </c>
      <c r="AU6" s="36">
        <f t="shared" ref="AU6:BC6" si="6">IF(AU7="",NA(),AU7)</f>
        <v>601.49</v>
      </c>
      <c r="AV6" s="36">
        <f t="shared" si="6"/>
        <v>215.18</v>
      </c>
      <c r="AW6" s="36">
        <f t="shared" si="6"/>
        <v>197.79</v>
      </c>
      <c r="AX6" s="36">
        <f t="shared" si="6"/>
        <v>212.68</v>
      </c>
      <c r="AY6" s="36">
        <f t="shared" si="6"/>
        <v>701</v>
      </c>
      <c r="AZ6" s="36">
        <f t="shared" si="6"/>
        <v>739.59</v>
      </c>
      <c r="BA6" s="36">
        <f t="shared" si="6"/>
        <v>335.95</v>
      </c>
      <c r="BB6" s="36">
        <f t="shared" si="6"/>
        <v>346.59</v>
      </c>
      <c r="BC6" s="36">
        <f t="shared" si="6"/>
        <v>357.82</v>
      </c>
      <c r="BD6" s="35" t="str">
        <f>IF(BD7="","",IF(BD7="-","【-】","【"&amp;SUBSTITUTE(TEXT(BD7,"#,##0.00"),"-","△")&amp;"】"))</f>
        <v>【262.87】</v>
      </c>
      <c r="BE6" s="36">
        <f>IF(BE7="",NA(),BE7)</f>
        <v>538.07000000000005</v>
      </c>
      <c r="BF6" s="36">
        <f t="shared" ref="BF6:BN6" si="7">IF(BF7="",NA(),BF7)</f>
        <v>547.16</v>
      </c>
      <c r="BG6" s="36">
        <f t="shared" si="7"/>
        <v>548.04</v>
      </c>
      <c r="BH6" s="36">
        <f t="shared" si="7"/>
        <v>497</v>
      </c>
      <c r="BI6" s="36">
        <f t="shared" si="7"/>
        <v>460.25</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99.02</v>
      </c>
      <c r="BQ6" s="36">
        <f t="shared" ref="BQ6:BY6" si="8">IF(BQ7="",NA(),BQ7)</f>
        <v>92.56</v>
      </c>
      <c r="BR6" s="36">
        <f t="shared" si="8"/>
        <v>91.49</v>
      </c>
      <c r="BS6" s="36">
        <f t="shared" si="8"/>
        <v>103.66</v>
      </c>
      <c r="BT6" s="36">
        <f t="shared" si="8"/>
        <v>112.83</v>
      </c>
      <c r="BU6" s="36">
        <f t="shared" si="8"/>
        <v>100.27</v>
      </c>
      <c r="BV6" s="36">
        <f t="shared" si="8"/>
        <v>99.46</v>
      </c>
      <c r="BW6" s="36">
        <f t="shared" si="8"/>
        <v>105.21</v>
      </c>
      <c r="BX6" s="36">
        <f t="shared" si="8"/>
        <v>105.71</v>
      </c>
      <c r="BY6" s="36">
        <f t="shared" si="8"/>
        <v>106.01</v>
      </c>
      <c r="BZ6" s="35" t="str">
        <f>IF(BZ7="","",IF(BZ7="-","【-】","【"&amp;SUBSTITUTE(TEXT(BZ7,"#,##0.00"),"-","△")&amp;"】"))</f>
        <v>【105.59】</v>
      </c>
      <c r="CA6" s="36">
        <f>IF(CA7="",NA(),CA7)</f>
        <v>102.05</v>
      </c>
      <c r="CB6" s="36">
        <f t="shared" ref="CB6:CJ6" si="9">IF(CB7="",NA(),CB7)</f>
        <v>107.28</v>
      </c>
      <c r="CC6" s="36">
        <f t="shared" si="9"/>
        <v>107.52</v>
      </c>
      <c r="CD6" s="36">
        <f t="shared" si="9"/>
        <v>99.13</v>
      </c>
      <c r="CE6" s="36">
        <f t="shared" si="9"/>
        <v>93.46</v>
      </c>
      <c r="CF6" s="36">
        <f t="shared" si="9"/>
        <v>169.62</v>
      </c>
      <c r="CG6" s="36">
        <f t="shared" si="9"/>
        <v>171.78</v>
      </c>
      <c r="CH6" s="36">
        <f t="shared" si="9"/>
        <v>162.59</v>
      </c>
      <c r="CI6" s="36">
        <f t="shared" si="9"/>
        <v>162.15</v>
      </c>
      <c r="CJ6" s="36">
        <f t="shared" si="9"/>
        <v>162.24</v>
      </c>
      <c r="CK6" s="35" t="str">
        <f>IF(CK7="","",IF(CK7="-","【-】","【"&amp;SUBSTITUTE(TEXT(CK7,"#,##0.00"),"-","△")&amp;"】"))</f>
        <v>【163.27】</v>
      </c>
      <c r="CL6" s="36">
        <f>IF(CL7="",NA(),CL7)</f>
        <v>40.729999999999997</v>
      </c>
      <c r="CM6" s="36">
        <f t="shared" ref="CM6:CU6" si="10">IF(CM7="",NA(),CM7)</f>
        <v>40.14</v>
      </c>
      <c r="CN6" s="36">
        <f t="shared" si="10"/>
        <v>39.020000000000003</v>
      </c>
      <c r="CO6" s="36">
        <f t="shared" si="10"/>
        <v>40.380000000000003</v>
      </c>
      <c r="CP6" s="36">
        <f t="shared" si="10"/>
        <v>40.58</v>
      </c>
      <c r="CQ6" s="36">
        <f t="shared" si="10"/>
        <v>59.88</v>
      </c>
      <c r="CR6" s="36">
        <f t="shared" si="10"/>
        <v>59.68</v>
      </c>
      <c r="CS6" s="36">
        <f t="shared" si="10"/>
        <v>59.17</v>
      </c>
      <c r="CT6" s="36">
        <f t="shared" si="10"/>
        <v>59.34</v>
      </c>
      <c r="CU6" s="36">
        <f t="shared" si="10"/>
        <v>59.11</v>
      </c>
      <c r="CV6" s="35" t="str">
        <f>IF(CV7="","",IF(CV7="-","【-】","【"&amp;SUBSTITUTE(TEXT(CV7,"#,##0.00"),"-","△")&amp;"】"))</f>
        <v>【59.94】</v>
      </c>
      <c r="CW6" s="36">
        <f>IF(CW7="",NA(),CW7)</f>
        <v>91.26</v>
      </c>
      <c r="CX6" s="36">
        <f t="shared" ref="CX6:DF6" si="11">IF(CX7="",NA(),CX7)</f>
        <v>90.1</v>
      </c>
      <c r="CY6" s="36">
        <f t="shared" si="11"/>
        <v>89.87</v>
      </c>
      <c r="CZ6" s="36">
        <f t="shared" si="11"/>
        <v>89.23</v>
      </c>
      <c r="DA6" s="36">
        <f t="shared" si="11"/>
        <v>90.63</v>
      </c>
      <c r="DB6" s="36">
        <f t="shared" si="11"/>
        <v>87.65</v>
      </c>
      <c r="DC6" s="36">
        <f t="shared" si="11"/>
        <v>87.63</v>
      </c>
      <c r="DD6" s="36">
        <f t="shared" si="11"/>
        <v>87.6</v>
      </c>
      <c r="DE6" s="36">
        <f t="shared" si="11"/>
        <v>87.74</v>
      </c>
      <c r="DF6" s="36">
        <f t="shared" si="11"/>
        <v>87.91</v>
      </c>
      <c r="DG6" s="35" t="str">
        <f>IF(DG7="","",IF(DG7="-","【-】","【"&amp;SUBSTITUTE(TEXT(DG7,"#,##0.00"),"-","△")&amp;"】"))</f>
        <v>【90.22】</v>
      </c>
      <c r="DH6" s="36">
        <f>IF(DH7="",NA(),DH7)</f>
        <v>39.409999999999997</v>
      </c>
      <c r="DI6" s="36">
        <f t="shared" ref="DI6:DQ6" si="12">IF(DI7="",NA(),DI7)</f>
        <v>40.71</v>
      </c>
      <c r="DJ6" s="36">
        <f t="shared" si="12"/>
        <v>49.29</v>
      </c>
      <c r="DK6" s="36">
        <f t="shared" si="12"/>
        <v>50.41</v>
      </c>
      <c r="DL6" s="36">
        <f t="shared" si="12"/>
        <v>51.46</v>
      </c>
      <c r="DM6" s="36">
        <f t="shared" si="12"/>
        <v>38.69</v>
      </c>
      <c r="DN6" s="36">
        <f t="shared" si="12"/>
        <v>39.65</v>
      </c>
      <c r="DO6" s="36">
        <f t="shared" si="12"/>
        <v>45.25</v>
      </c>
      <c r="DP6" s="36">
        <f t="shared" si="12"/>
        <v>46.27</v>
      </c>
      <c r="DQ6" s="36">
        <f t="shared" si="12"/>
        <v>46.88</v>
      </c>
      <c r="DR6" s="35" t="str">
        <f>IF(DR7="","",IF(DR7="-","【-】","【"&amp;SUBSTITUTE(TEXT(DR7,"#,##0.00"),"-","△")&amp;"】"))</f>
        <v>【47.91】</v>
      </c>
      <c r="DS6" s="36">
        <f>IF(DS7="",NA(),DS7)</f>
        <v>19.93</v>
      </c>
      <c r="DT6" s="36">
        <f t="shared" ref="DT6:EB6" si="13">IF(DT7="",NA(),DT7)</f>
        <v>21.58</v>
      </c>
      <c r="DU6" s="36">
        <f t="shared" si="13"/>
        <v>23.57</v>
      </c>
      <c r="DV6" s="36">
        <f t="shared" si="13"/>
        <v>24.86</v>
      </c>
      <c r="DW6" s="36">
        <f t="shared" si="13"/>
        <v>24.61</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0.56999999999999995</v>
      </c>
      <c r="EE6" s="36">
        <f t="shared" ref="EE6:EM6" si="14">IF(EE7="",NA(),EE7)</f>
        <v>0.64</v>
      </c>
      <c r="EF6" s="36">
        <f t="shared" si="14"/>
        <v>0.72</v>
      </c>
      <c r="EG6" s="36">
        <f t="shared" si="14"/>
        <v>0.41</v>
      </c>
      <c r="EH6" s="36">
        <f t="shared" si="14"/>
        <v>0.64</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282162</v>
      </c>
      <c r="D7" s="38">
        <v>46</v>
      </c>
      <c r="E7" s="38">
        <v>1</v>
      </c>
      <c r="F7" s="38">
        <v>0</v>
      </c>
      <c r="G7" s="38">
        <v>1</v>
      </c>
      <c r="H7" s="38" t="s">
        <v>105</v>
      </c>
      <c r="I7" s="38" t="s">
        <v>106</v>
      </c>
      <c r="J7" s="38" t="s">
        <v>107</v>
      </c>
      <c r="K7" s="38" t="s">
        <v>108</v>
      </c>
      <c r="L7" s="38" t="s">
        <v>109</v>
      </c>
      <c r="M7" s="38"/>
      <c r="N7" s="39" t="s">
        <v>110</v>
      </c>
      <c r="O7" s="39">
        <v>52.79</v>
      </c>
      <c r="P7" s="39">
        <v>100</v>
      </c>
      <c r="Q7" s="39">
        <v>1436</v>
      </c>
      <c r="R7" s="39">
        <v>92770</v>
      </c>
      <c r="S7" s="39">
        <v>34.380000000000003</v>
      </c>
      <c r="T7" s="39">
        <v>2698.37</v>
      </c>
      <c r="U7" s="39">
        <v>96999</v>
      </c>
      <c r="V7" s="39">
        <v>29.2</v>
      </c>
      <c r="W7" s="39">
        <v>3321.88</v>
      </c>
      <c r="X7" s="39">
        <v>101.98</v>
      </c>
      <c r="Y7" s="39">
        <v>96.31</v>
      </c>
      <c r="Z7" s="39">
        <v>101.1</v>
      </c>
      <c r="AA7" s="39">
        <v>109.32</v>
      </c>
      <c r="AB7" s="39">
        <v>114.73</v>
      </c>
      <c r="AC7" s="39">
        <v>108.24</v>
      </c>
      <c r="AD7" s="39">
        <v>107.8</v>
      </c>
      <c r="AE7" s="39">
        <v>111.96</v>
      </c>
      <c r="AF7" s="39">
        <v>112.69</v>
      </c>
      <c r="AG7" s="39">
        <v>113.16</v>
      </c>
      <c r="AH7" s="39">
        <v>114.35</v>
      </c>
      <c r="AI7" s="39">
        <v>112.51</v>
      </c>
      <c r="AJ7" s="39">
        <v>121.93</v>
      </c>
      <c r="AK7" s="39">
        <v>0</v>
      </c>
      <c r="AL7" s="39">
        <v>0</v>
      </c>
      <c r="AM7" s="39">
        <v>0</v>
      </c>
      <c r="AN7" s="39">
        <v>4.46</v>
      </c>
      <c r="AO7" s="39">
        <v>4.3899999999999997</v>
      </c>
      <c r="AP7" s="39">
        <v>0.41</v>
      </c>
      <c r="AQ7" s="39">
        <v>0.54</v>
      </c>
      <c r="AR7" s="39">
        <v>0.68</v>
      </c>
      <c r="AS7" s="39">
        <v>0.79</v>
      </c>
      <c r="AT7" s="39">
        <v>540.99</v>
      </c>
      <c r="AU7" s="39">
        <v>601.49</v>
      </c>
      <c r="AV7" s="39">
        <v>215.18</v>
      </c>
      <c r="AW7" s="39">
        <v>197.79</v>
      </c>
      <c r="AX7" s="39">
        <v>212.68</v>
      </c>
      <c r="AY7" s="39">
        <v>701</v>
      </c>
      <c r="AZ7" s="39">
        <v>739.59</v>
      </c>
      <c r="BA7" s="39">
        <v>335.95</v>
      </c>
      <c r="BB7" s="39">
        <v>346.59</v>
      </c>
      <c r="BC7" s="39">
        <v>357.82</v>
      </c>
      <c r="BD7" s="39">
        <v>262.87</v>
      </c>
      <c r="BE7" s="39">
        <v>538.07000000000005</v>
      </c>
      <c r="BF7" s="39">
        <v>547.16</v>
      </c>
      <c r="BG7" s="39">
        <v>548.04</v>
      </c>
      <c r="BH7" s="39">
        <v>497</v>
      </c>
      <c r="BI7" s="39">
        <v>460.25</v>
      </c>
      <c r="BJ7" s="39">
        <v>330.99</v>
      </c>
      <c r="BK7" s="39">
        <v>324.08999999999997</v>
      </c>
      <c r="BL7" s="39">
        <v>319.82</v>
      </c>
      <c r="BM7" s="39">
        <v>312.02999999999997</v>
      </c>
      <c r="BN7" s="39">
        <v>307.45999999999998</v>
      </c>
      <c r="BO7" s="39">
        <v>270.87</v>
      </c>
      <c r="BP7" s="39">
        <v>99.02</v>
      </c>
      <c r="BQ7" s="39">
        <v>92.56</v>
      </c>
      <c r="BR7" s="39">
        <v>91.49</v>
      </c>
      <c r="BS7" s="39">
        <v>103.66</v>
      </c>
      <c r="BT7" s="39">
        <v>112.83</v>
      </c>
      <c r="BU7" s="39">
        <v>100.27</v>
      </c>
      <c r="BV7" s="39">
        <v>99.46</v>
      </c>
      <c r="BW7" s="39">
        <v>105.21</v>
      </c>
      <c r="BX7" s="39">
        <v>105.71</v>
      </c>
      <c r="BY7" s="39">
        <v>106.01</v>
      </c>
      <c r="BZ7" s="39">
        <v>105.59</v>
      </c>
      <c r="CA7" s="39">
        <v>102.05</v>
      </c>
      <c r="CB7" s="39">
        <v>107.28</v>
      </c>
      <c r="CC7" s="39">
        <v>107.52</v>
      </c>
      <c r="CD7" s="39">
        <v>99.13</v>
      </c>
      <c r="CE7" s="39">
        <v>93.46</v>
      </c>
      <c r="CF7" s="39">
        <v>169.62</v>
      </c>
      <c r="CG7" s="39">
        <v>171.78</v>
      </c>
      <c r="CH7" s="39">
        <v>162.59</v>
      </c>
      <c r="CI7" s="39">
        <v>162.15</v>
      </c>
      <c r="CJ7" s="39">
        <v>162.24</v>
      </c>
      <c r="CK7" s="39">
        <v>163.27000000000001</v>
      </c>
      <c r="CL7" s="39">
        <v>40.729999999999997</v>
      </c>
      <c r="CM7" s="39">
        <v>40.14</v>
      </c>
      <c r="CN7" s="39">
        <v>39.020000000000003</v>
      </c>
      <c r="CO7" s="39">
        <v>40.380000000000003</v>
      </c>
      <c r="CP7" s="39">
        <v>40.58</v>
      </c>
      <c r="CQ7" s="39">
        <v>59.88</v>
      </c>
      <c r="CR7" s="39">
        <v>59.68</v>
      </c>
      <c r="CS7" s="39">
        <v>59.17</v>
      </c>
      <c r="CT7" s="39">
        <v>59.34</v>
      </c>
      <c r="CU7" s="39">
        <v>59.11</v>
      </c>
      <c r="CV7" s="39">
        <v>59.94</v>
      </c>
      <c r="CW7" s="39">
        <v>91.26</v>
      </c>
      <c r="CX7" s="39">
        <v>90.1</v>
      </c>
      <c r="CY7" s="39">
        <v>89.87</v>
      </c>
      <c r="CZ7" s="39">
        <v>89.23</v>
      </c>
      <c r="DA7" s="39">
        <v>90.63</v>
      </c>
      <c r="DB7" s="39">
        <v>87.65</v>
      </c>
      <c r="DC7" s="39">
        <v>87.63</v>
      </c>
      <c r="DD7" s="39">
        <v>87.6</v>
      </c>
      <c r="DE7" s="39">
        <v>87.74</v>
      </c>
      <c r="DF7" s="39">
        <v>87.91</v>
      </c>
      <c r="DG7" s="39">
        <v>90.22</v>
      </c>
      <c r="DH7" s="39">
        <v>39.409999999999997</v>
      </c>
      <c r="DI7" s="39">
        <v>40.71</v>
      </c>
      <c r="DJ7" s="39">
        <v>49.29</v>
      </c>
      <c r="DK7" s="39">
        <v>50.41</v>
      </c>
      <c r="DL7" s="39">
        <v>51.46</v>
      </c>
      <c r="DM7" s="39">
        <v>38.69</v>
      </c>
      <c r="DN7" s="39">
        <v>39.65</v>
      </c>
      <c r="DO7" s="39">
        <v>45.25</v>
      </c>
      <c r="DP7" s="39">
        <v>46.27</v>
      </c>
      <c r="DQ7" s="39">
        <v>46.88</v>
      </c>
      <c r="DR7" s="39">
        <v>47.91</v>
      </c>
      <c r="DS7" s="39">
        <v>19.93</v>
      </c>
      <c r="DT7" s="39">
        <v>21.58</v>
      </c>
      <c r="DU7" s="39">
        <v>23.57</v>
      </c>
      <c r="DV7" s="39">
        <v>24.86</v>
      </c>
      <c r="DW7" s="39">
        <v>24.61</v>
      </c>
      <c r="DX7" s="39">
        <v>8.4</v>
      </c>
      <c r="DY7" s="39">
        <v>9.7100000000000009</v>
      </c>
      <c r="DZ7" s="39">
        <v>10.71</v>
      </c>
      <c r="EA7" s="39">
        <v>10.93</v>
      </c>
      <c r="EB7" s="39">
        <v>13.39</v>
      </c>
      <c r="EC7" s="39">
        <v>15</v>
      </c>
      <c r="ED7" s="39">
        <v>0.56999999999999995</v>
      </c>
      <c r="EE7" s="39">
        <v>0.64</v>
      </c>
      <c r="EF7" s="39">
        <v>0.72</v>
      </c>
      <c r="EG7" s="39">
        <v>0.41</v>
      </c>
      <c r="EH7" s="39">
        <v>0.64</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ws510115</cp:lastModifiedBy>
  <cp:lastPrinted>2018-01-31T07:23:59Z</cp:lastPrinted>
  <dcterms:created xsi:type="dcterms:W3CDTF">2017-12-25T01:32:26Z</dcterms:created>
  <dcterms:modified xsi:type="dcterms:W3CDTF">2018-02-01T00:13:28Z</dcterms:modified>
  <cp:category/>
</cp:coreProperties>
</file>