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toshi-nishimura\Desktop\H28決算分析\"/>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<sst xmlns="http://schemas.openxmlformats.org/spreadsheetml/2006/main" count="235" uniqueCount="123">
  <si>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</si>
  <si>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</si>
  <si>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</si>
  <si>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</si>
  <si>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</si>
  <si>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</si>
  <si>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</si>
  <si>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</si>
  <si>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</si>
  <si>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</si>
  <si>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</si>
  <si>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</si>
  <si>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</si>
  <si>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</si>
  <si>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</si>
  <si>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</si>
  <si>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</si>
  <si>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</si>
  <si>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</si>
  <si>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</si>
  <si>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</si>
  <si>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</si>
  <si>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</si>
  <si>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</si>
  <si>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</si>
  <si>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</si>
  <si>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</si>
  <si>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</si>
  <si>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</si>
  <si>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</si>
  <si>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</si>
  <si>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</si>
  <si>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</si>
  <si>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</si>
  <si>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</si>
  <si>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</si>
  <si>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</si>
  <si>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</si>
  <si>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</si>
  <si>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</si>
  <si>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</si>
  <si>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</si>
  <si>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</si>
  <si>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</si>
  <si>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</si>
  <si>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</si>
  <si>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</si>
  <si>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</si>
  <si>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</si>
  <si>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</si>
  <si>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</si>
  <si>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</si>
  <si>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</si>
  <si>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</si>
  <si>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</si>
  <si>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</si>
  <si>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</si>
  <si>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</si>
  <si>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</si>
  <si>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</si>
  <si>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</si>
  <si>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</si>
  <si>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</si>
  <si>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</si>
  <si>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</si>
  <si>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</si>
  <si>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</si>
  <si>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</si>
  <si>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</si>
  <si>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</si>
  <si>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</si>
  <si>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</si>
  <si>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</si>
  <si>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</si>
  <si>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</si>
  <si>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</si>
  <si>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</si>
  <si>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</si>
  <si>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</si>
  <si>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</si>
  <si>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</si>
  <si>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</si>
  <si>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</si>
  <si>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</si>
  <si>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</si>
  <si>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</si>
  <si>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</si>
  <si>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</si>
  <si>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</si>
  <si>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</si>
  <si>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</si>
  <si>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</si>
  <si>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</si>
  <si>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</si>
  <si>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</si>
  <si>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</si>
  <si>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</si>
  <si>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</si>
  <si>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</si>
  <si>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</si>
  <si>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</si>
  <si>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</si>
  <si>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</si>
  <si>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</si>
  <si>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</si>
  <si>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</si>
  <si>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</si>
  <si>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</si>
  <si>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豊岡市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</si>
  <si>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</si>
  <si>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</si>
  <si>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</si>
  <si>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</si>
  <si>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</si>
  <si>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</si>
  <si>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</si>
  <si>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</si>
  <si>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</si>
  <si>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</si>
  <si>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使用料改定を行い使用料収入が増えたことで、着実に改善されつつあるものの、使用料収入だけでは経費を賄うことができておらず、依然として一般会計からの繰入金に依存しており、独立採算による経営ができていない。
　また、汚水処理に係る費用が高いまま推移しているため、経営努力に勤しみ、引き続き営業費用の削減に取り組む必要がある。
　処理区の統廃合、施設の長寿命化を合理的、計画的に進めていき、効率的な業務を行うことが必要である。</t>
    <rPh sb="1" eb="4">
      <t>シヨウリョウ</t>
    </rPh>
    <rPh sb="4" eb="6">
      <t>カイテイ</t>
    </rPh>
    <rPh sb="7" eb="8">
      <t>オコナ</t>
    </rPh>
    <rPh sb="9" eb="11">
      <t>シヨウ</t>
    </rPh>
    <rPh sb="11" eb="12">
      <t>リョウ</t>
    </rPh>
    <rPh sb="12" eb="14">
      <t>シュウニュウ</t>
    </rPh>
    <rPh sb="15" eb="16">
      <t>フ</t>
    </rPh>
    <rPh sb="22" eb="24">
      <t>チャクジツ</t>
    </rPh>
    <rPh sb="25" eb="27">
      <t>カイゼン</t>
    </rPh>
    <rPh sb="37" eb="39">
      <t>シヨウ</t>
    </rPh>
    <rPh sb="39" eb="40">
      <t>リョウ</t>
    </rPh>
    <rPh sb="40" eb="42">
      <t>シュウニュウ</t>
    </rPh>
    <rPh sb="46" eb="48">
      <t>ケイヒ</t>
    </rPh>
    <rPh sb="49" eb="50">
      <t>マカナ</t>
    </rPh>
    <rPh sb="66" eb="68">
      <t>イッパン</t>
    </rPh>
    <rPh sb="68" eb="70">
      <t>カイケイ</t>
    </rPh>
    <rPh sb="73" eb="75">
      <t>クリイレ</t>
    </rPh>
    <rPh sb="75" eb="76">
      <t>キン</t>
    </rPh>
    <rPh sb="77" eb="79">
      <t>イゾン</t>
    </rPh>
    <rPh sb="84" eb="86">
      <t>ドクリツ</t>
    </rPh>
    <rPh sb="86" eb="88">
      <t>サイサン</t>
    </rPh>
    <rPh sb="91" eb="93">
      <t>ケイエイ</t>
    </rPh>
    <rPh sb="106" eb="108">
      <t>オスイ</t>
    </rPh>
    <rPh sb="108" eb="110">
      <t>ショリ</t>
    </rPh>
    <rPh sb="111" eb="112">
      <t>カカ</t>
    </rPh>
    <rPh sb="113" eb="115">
      <t>ヒヨウ</t>
    </rPh>
    <rPh sb="116" eb="117">
      <t>タカ</t>
    </rPh>
    <rPh sb="120" eb="122">
      <t>スイイ</t>
    </rPh>
    <rPh sb="129" eb="131">
      <t>ケイエイ</t>
    </rPh>
    <rPh sb="131" eb="133">
      <t>ドリョク</t>
    </rPh>
    <rPh sb="134" eb="135">
      <t>イソ</t>
    </rPh>
    <rPh sb="138" eb="139">
      <t>ヒ</t>
    </rPh>
    <rPh sb="140" eb="141">
      <t>ツヅ</t>
    </rPh>
    <rPh sb="142" eb="144">
      <t>エイギョウ</t>
    </rPh>
    <rPh sb="144" eb="146">
      <t>ヒヨウ</t>
    </rPh>
    <rPh sb="147" eb="149">
      <t>サクゲン</t>
    </rPh>
    <rPh sb="150" eb="151">
      <t>ト</t>
    </rPh>
    <rPh sb="152" eb="153">
      <t>ク</t>
    </rPh>
    <rPh sb="154" eb="156">
      <t>ヒツヨウ</t>
    </rPh>
    <rPh sb="162" eb="164">
      <t>ショリ</t>
    </rPh>
    <rPh sb="164" eb="165">
      <t>ク</t>
    </rPh>
    <rPh sb="166" eb="169">
      <t>トウハイゴウ</t>
    </rPh>
    <rPh sb="170" eb="172">
      <t>シセツ</t>
    </rPh>
    <rPh sb="173" eb="174">
      <t>チョウ</t>
    </rPh>
    <rPh sb="174" eb="176">
      <t>ジュミョウ</t>
    </rPh>
    <rPh sb="176" eb="177">
      <t>カ</t>
    </rPh>
    <rPh sb="178" eb="181">
      <t>ゴウリテキ</t>
    </rPh>
    <rPh sb="182" eb="185">
      <t>ケイカクテキ</t>
    </rPh>
    <rPh sb="186" eb="187">
      <t>スス</t>
    </rPh>
    <rPh sb="192" eb="195">
      <t>コウリツテキ</t>
    </rPh>
    <rPh sb="196" eb="198">
      <t>ギョウム</t>
    </rPh>
    <rPh sb="199" eb="200">
      <t>オコナ</t>
    </rPh>
    <rPh sb="204" eb="206">
      <t>ヒツヨウ</t>
    </rPh>
    <phoneticPr fontId="4"/>
  </si>
  <si>
    <t>　類似団体よりも償却率が高く、施設の老朽化が着実に進んでいる。
　既存施設が年々老朽化していくなかで、下水道処理区の統廃合、処理場の機能強化等を計画的に進めている。
　統合される農業集落排水事業の施設については、今後、施設の維持管理費の増加、下水道使用料の収入の減少が予想される状況において、処理場をポンプ場へと改築する。
　また、統合されずに残る農業集落排水施設については、統廃合を考慮した上で、機能強化を図り適正な規模の施設にしていく。</t>
    <rPh sb="1" eb="3">
      <t>ルイジ</t>
    </rPh>
    <rPh sb="3" eb="5">
      <t>ダンタイ</t>
    </rPh>
    <rPh sb="8" eb="10">
      <t>ショウキャク</t>
    </rPh>
    <rPh sb="10" eb="11">
      <t>リツ</t>
    </rPh>
    <rPh sb="12" eb="13">
      <t>タカ</t>
    </rPh>
    <rPh sb="15" eb="17">
      <t>シセツ</t>
    </rPh>
    <rPh sb="18" eb="21">
      <t>ロウキュウカ</t>
    </rPh>
    <rPh sb="22" eb="24">
      <t>チャクジツ</t>
    </rPh>
    <rPh sb="25" eb="26">
      <t>スス</t>
    </rPh>
    <rPh sb="33" eb="35">
      <t>キゾン</t>
    </rPh>
    <rPh sb="35" eb="37">
      <t>シセツ</t>
    </rPh>
    <rPh sb="38" eb="40">
      <t>ネンネン</t>
    </rPh>
    <rPh sb="40" eb="43">
      <t>ロウキュウカ</t>
    </rPh>
    <rPh sb="51" eb="54">
      <t>ゲスイドウ</t>
    </rPh>
    <rPh sb="54" eb="56">
      <t>ショリ</t>
    </rPh>
    <rPh sb="56" eb="57">
      <t>ク</t>
    </rPh>
    <rPh sb="58" eb="61">
      <t>トウハイゴウ</t>
    </rPh>
    <rPh sb="62" eb="65">
      <t>ショリジョウ</t>
    </rPh>
    <rPh sb="66" eb="68">
      <t>キノウ</t>
    </rPh>
    <rPh sb="68" eb="70">
      <t>キョウカ</t>
    </rPh>
    <rPh sb="70" eb="71">
      <t>トウ</t>
    </rPh>
    <rPh sb="72" eb="74">
      <t>ケイカク</t>
    </rPh>
    <rPh sb="74" eb="75">
      <t>テキ</t>
    </rPh>
    <rPh sb="76" eb="77">
      <t>スス</t>
    </rPh>
    <rPh sb="89" eb="91">
      <t>ノウギョウ</t>
    </rPh>
    <rPh sb="91" eb="93">
      <t>シュウラク</t>
    </rPh>
    <rPh sb="93" eb="95">
      <t>ハイスイ</t>
    </rPh>
    <rPh sb="95" eb="97">
      <t>ジギョウ</t>
    </rPh>
    <rPh sb="98" eb="100">
      <t>シセツ</t>
    </rPh>
    <rPh sb="106" eb="108">
      <t>コンゴ</t>
    </rPh>
    <rPh sb="109" eb="111">
      <t>シセツ</t>
    </rPh>
    <rPh sb="112" eb="114">
      <t>イジ</t>
    </rPh>
    <rPh sb="114" eb="116">
      <t>カンリ</t>
    </rPh>
    <rPh sb="116" eb="117">
      <t>ヒ</t>
    </rPh>
    <rPh sb="118" eb="120">
      <t>ゾウカ</t>
    </rPh>
    <rPh sb="121" eb="124">
      <t>ゲスイドウ</t>
    </rPh>
    <rPh sb="124" eb="127">
      <t>シヨウリョウ</t>
    </rPh>
    <rPh sb="128" eb="130">
      <t>シュウニュウ</t>
    </rPh>
    <rPh sb="131" eb="133">
      <t>ゲンショウ</t>
    </rPh>
    <rPh sb="134" eb="136">
      <t>ヨソウ</t>
    </rPh>
    <rPh sb="139" eb="141">
      <t>ジョウキョウ</t>
    </rPh>
    <rPh sb="146" eb="148">
      <t>ショリ</t>
    </rPh>
    <rPh sb="148" eb="149">
      <t>ジョウ</t>
    </rPh>
    <rPh sb="153" eb="154">
      <t>ジョウ</t>
    </rPh>
    <rPh sb="156" eb="158">
      <t>カイチク</t>
    </rPh>
    <rPh sb="166" eb="168">
      <t>トウゴウ</t>
    </rPh>
    <rPh sb="172" eb="173">
      <t>ノコ</t>
    </rPh>
    <rPh sb="174" eb="176">
      <t>ノウギョウ</t>
    </rPh>
    <rPh sb="176" eb="178">
      <t>シュウラク</t>
    </rPh>
    <rPh sb="178" eb="180">
      <t>ハイスイ</t>
    </rPh>
    <rPh sb="180" eb="182">
      <t>シセツ</t>
    </rPh>
    <rPh sb="188" eb="191">
      <t>トウハイゴウ</t>
    </rPh>
    <rPh sb="192" eb="194">
      <t>コウリョ</t>
    </rPh>
    <rPh sb="196" eb="197">
      <t>ウエ</t>
    </rPh>
    <rPh sb="204" eb="205">
      <t>ハカ</t>
    </rPh>
    <rPh sb="206" eb="208">
      <t>テキセイ</t>
    </rPh>
    <rPh sb="209" eb="211">
      <t>キボ</t>
    </rPh>
    <rPh sb="212" eb="214">
      <t>シセツ</t>
    </rPh>
    <phoneticPr fontId="4"/>
  </si>
  <si>
    <t xml:space="preserve">　①経常収支比率、⑤経費回収率、⑥汚水処理原価については、類似団体と近い数値になっている。人口減少に伴い使用料収入の減少が進む中、汚水処理に係る費用が大きくなることで、⑤と⑥が悪化している。そのため、統廃合、長寿命化を積極的に取り組み経営改善を着実に進めている最中である。
　③流動比率が低い理由は、流動負債のうち企業債が占める割合が多いためである。関連して④企業債残高対事業規模比率についても多くなり、類似団体と比べても高くなっているが、使用料収入が増加したことで、改善が見られ、着実に企業債残高は減少している。
</t>
    <rPh sb="2" eb="4">
      <t>ケイジョウ</t>
    </rPh>
    <rPh sb="4" eb="6">
      <t>シュウシ</t>
    </rPh>
    <rPh sb="6" eb="8">
      <t>ヒリツ</t>
    </rPh>
    <rPh sb="10" eb="12">
      <t>ケイヒ</t>
    </rPh>
    <rPh sb="12" eb="14">
      <t>カイシュウ</t>
    </rPh>
    <rPh sb="14" eb="15">
      <t>リツ</t>
    </rPh>
    <rPh sb="17" eb="19">
      <t>オスイ</t>
    </rPh>
    <rPh sb="19" eb="21">
      <t>ショリ</t>
    </rPh>
    <rPh sb="21" eb="23">
      <t>ゲンカ</t>
    </rPh>
    <rPh sb="29" eb="31">
      <t>ルイジ</t>
    </rPh>
    <rPh sb="31" eb="33">
      <t>ダンタイ</t>
    </rPh>
    <rPh sb="34" eb="35">
      <t>チカ</t>
    </rPh>
    <rPh sb="36" eb="38">
      <t>スウチ</t>
    </rPh>
    <rPh sb="45" eb="47">
      <t>ジンコウ</t>
    </rPh>
    <rPh sb="47" eb="49">
      <t>ゲンショウ</t>
    </rPh>
    <rPh sb="50" eb="51">
      <t>トモナ</t>
    </rPh>
    <rPh sb="52" eb="54">
      <t>シヨウ</t>
    </rPh>
    <rPh sb="54" eb="55">
      <t>リョウ</t>
    </rPh>
    <rPh sb="55" eb="57">
      <t>シュウニュウ</t>
    </rPh>
    <rPh sb="58" eb="60">
      <t>ゲンショウ</t>
    </rPh>
    <rPh sb="61" eb="62">
      <t>スス</t>
    </rPh>
    <rPh sb="63" eb="64">
      <t>ナカ</t>
    </rPh>
    <rPh sb="65" eb="67">
      <t>オスイ</t>
    </rPh>
    <rPh sb="67" eb="69">
      <t>ショリ</t>
    </rPh>
    <rPh sb="70" eb="71">
      <t>カカ</t>
    </rPh>
    <rPh sb="72" eb="74">
      <t>ヒヨウ</t>
    </rPh>
    <rPh sb="75" eb="76">
      <t>オオ</t>
    </rPh>
    <rPh sb="88" eb="90">
      <t>アッカ</t>
    </rPh>
    <rPh sb="100" eb="103">
      <t>トウハイゴウ</t>
    </rPh>
    <rPh sb="104" eb="105">
      <t>チョウ</t>
    </rPh>
    <rPh sb="105" eb="108">
      <t>ジュミョウカ</t>
    </rPh>
    <rPh sb="109" eb="112">
      <t>セッキョクテキ</t>
    </rPh>
    <rPh sb="113" eb="114">
      <t>ト</t>
    </rPh>
    <rPh sb="115" eb="116">
      <t>ク</t>
    </rPh>
    <rPh sb="117" eb="119">
      <t>ケイエイ</t>
    </rPh>
    <rPh sb="119" eb="121">
      <t>カイゼン</t>
    </rPh>
    <rPh sb="122" eb="124">
      <t>チャクジツ</t>
    </rPh>
    <rPh sb="125" eb="126">
      <t>スス</t>
    </rPh>
    <rPh sb="130" eb="132">
      <t>サイチュウ</t>
    </rPh>
    <rPh sb="139" eb="141">
      <t>リュウドウ</t>
    </rPh>
    <rPh sb="141" eb="143">
      <t>ヒリツ</t>
    </rPh>
    <rPh sb="144" eb="145">
      <t>ヒク</t>
    </rPh>
    <rPh sb="146" eb="148">
      <t>リユウ</t>
    </rPh>
    <rPh sb="150" eb="152">
      <t>リュウドウ</t>
    </rPh>
    <rPh sb="152" eb="154">
      <t>フサイ</t>
    </rPh>
    <rPh sb="157" eb="159">
      <t>キギョウ</t>
    </rPh>
    <rPh sb="159" eb="160">
      <t>サイ</t>
    </rPh>
    <rPh sb="161" eb="162">
      <t>シ</t>
    </rPh>
    <rPh sb="164" eb="166">
      <t>ワリアイ</t>
    </rPh>
    <rPh sb="167" eb="168">
      <t>オオ</t>
    </rPh>
    <rPh sb="175" eb="177">
      <t>カンレン</t>
    </rPh>
    <rPh sb="180" eb="182">
      <t>キギョウ</t>
    </rPh>
    <rPh sb="182" eb="183">
      <t>サイ</t>
    </rPh>
    <rPh sb="183" eb="185">
      <t>ザンダカ</t>
    </rPh>
    <rPh sb="185" eb="186">
      <t>タイ</t>
    </rPh>
    <rPh sb="186" eb="188">
      <t>ジギョウ</t>
    </rPh>
    <rPh sb="188" eb="190">
      <t>キボ</t>
    </rPh>
    <rPh sb="190" eb="192">
      <t>ヒリツ</t>
    </rPh>
    <rPh sb="197" eb="198">
      <t>オオ</t>
    </rPh>
    <rPh sb="202" eb="204">
      <t>ルイジ</t>
    </rPh>
    <rPh sb="204" eb="206">
      <t>ダンタイ</t>
    </rPh>
    <rPh sb="207" eb="208">
      <t>クラ</t>
    </rPh>
    <rPh sb="211" eb="212">
      <t>タカ</t>
    </rPh>
    <rPh sb="220" eb="222">
      <t>シヨウ</t>
    </rPh>
    <rPh sb="222" eb="223">
      <t>リョウ</t>
    </rPh>
    <rPh sb="223" eb="225">
      <t>シュウニュウ</t>
    </rPh>
    <rPh sb="226" eb="228">
      <t>ゾウカ</t>
    </rPh>
    <rPh sb="234" eb="236">
      <t>カイゼン</t>
    </rPh>
    <rPh sb="237" eb="238">
      <t>ミ</t>
    </rPh>
    <rPh sb="241" eb="243">
      <t>チャクジツ</t>
    </rPh>
    <rPh sb="244" eb="246">
      <t>キギョウ</t>
    </rPh>
    <rPh sb="246" eb="247">
      <t>サイ</t>
    </rPh>
    <rPh sb="247" eb="249">
      <t>ザンダカ</t>
    </rPh>
    <rPh sb="250" eb="252">
      <t>ゲンショウ</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</si>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</sst>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0077656"/>
        <c:axId val="12998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20077656"/>
        <c:axId val="129986376"/>
      </c:lineChart>
      <c:dateAx>
        <c:axId val="220077656"/>
        <c:scaling>
          <c:orientation val="minMax"/>
        </c:scaling>
        <c:delete val="1"/>
        <c:axPos val="b"/>
        <c:numFmt formatCode="ge" sourceLinked="1"/>
        <c:majorTickMark val="none"/>
        <c:minorTickMark val="none"/>
        <c:tickLblPos val="none"/>
        <c:crossAx val="129986376"/>
        <c:crosses val="autoZero"/>
        <c:auto val="1"/>
        <c:lblOffset val="100"/>
        <c:baseTimeUnit val="years"/>
      </c:dateAx>
      <c:valAx>
        <c:axId val="12998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7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0327320"/>
        <c:axId val="22032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220327320"/>
        <c:axId val="220327712"/>
      </c:lineChart>
      <c:dateAx>
        <c:axId val="220327320"/>
        <c:scaling>
          <c:orientation val="minMax"/>
        </c:scaling>
        <c:delete val="1"/>
        <c:axPos val="b"/>
        <c:numFmt formatCode="ge" sourceLinked="1"/>
        <c:majorTickMark val="none"/>
        <c:minorTickMark val="none"/>
        <c:tickLblPos val="none"/>
        <c:crossAx val="220327712"/>
        <c:crosses val="autoZero"/>
        <c:auto val="1"/>
        <c:lblOffset val="100"/>
        <c:baseTimeUnit val="years"/>
      </c:dateAx>
      <c:valAx>
        <c:axId val="22032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32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92.6</c:v>
                </c:pt>
                <c:pt idx="1">
                  <c:v>93</c:v>
                </c:pt>
                <c:pt idx="2">
                  <c:v>93.09</c:v>
                </c:pt>
                <c:pt idx="3">
                  <c:v>93.72</c:v>
                </c:pt>
                <c:pt idx="4">
                  <c:v>93.98</c:v>
                </c:pt>
              </c:numCache>
            </c:numRef>
          </c:val>
        </c:ser>
        <c:dLbls>
          <c:showLegendKey val="0"/>
          <c:showVal val="0"/>
          <c:showCatName val="0"/>
          <c:showSerName val="0"/>
          <c:showPercent val="0"/>
          <c:showBubbleSize val="0"/>
        </c:dLbls>
        <c:gapWidth val="150"/>
        <c:axId val="220328888"/>
        <c:axId val="2203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220328888"/>
        <c:axId val="220329280"/>
      </c:lineChart>
      <c:dateAx>
        <c:axId val="220328888"/>
        <c:scaling>
          <c:orientation val="minMax"/>
        </c:scaling>
        <c:delete val="1"/>
        <c:axPos val="b"/>
        <c:numFmt formatCode="ge" sourceLinked="1"/>
        <c:majorTickMark val="none"/>
        <c:minorTickMark val="none"/>
        <c:tickLblPos val="none"/>
        <c:crossAx val="220329280"/>
        <c:crosses val="autoZero"/>
        <c:auto val="1"/>
        <c:lblOffset val="100"/>
        <c:baseTimeUnit val="years"/>
      </c:dateAx>
      <c:valAx>
        <c:axId val="2203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32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117.16</c:v>
                </c:pt>
                <c:pt idx="1">
                  <c:v>111.93</c:v>
                </c:pt>
                <c:pt idx="2">
                  <c:v>100.01</c:v>
                </c:pt>
                <c:pt idx="3">
                  <c:v>100.02</c:v>
                </c:pt>
                <c:pt idx="4">
                  <c:v>100.04</c:v>
                </c:pt>
              </c:numCache>
            </c:numRef>
          </c:val>
        </c:ser>
        <c:dLbls>
          <c:showLegendKey val="0"/>
          <c:showVal val="0"/>
          <c:showCatName val="0"/>
          <c:showSerName val="0"/>
          <c:showPercent val="0"/>
          <c:showBubbleSize val="0"/>
        </c:dLbls>
        <c:gapWidth val="150"/>
        <c:axId val="219225696"/>
        <c:axId val="21987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92.74</c:v>
                </c:pt>
                <c:pt idx="1">
                  <c:v>93.62</c:v>
                </c:pt>
                <c:pt idx="2">
                  <c:v>97.53</c:v>
                </c:pt>
                <c:pt idx="3">
                  <c:v>99.64</c:v>
                </c:pt>
                <c:pt idx="4">
                  <c:v>99.66</c:v>
                </c:pt>
              </c:numCache>
            </c:numRef>
          </c:val>
          <c:smooth val="0"/>
        </c:ser>
        <c:dLbls>
          <c:showLegendKey val="0"/>
          <c:showVal val="0"/>
          <c:showCatName val="0"/>
          <c:showSerName val="0"/>
          <c:showPercent val="0"/>
          <c:showBubbleSize val="0"/>
        </c:dLbls>
        <c:marker val="1"/>
        <c:smooth val="0"/>
        <c:axId val="219225696"/>
        <c:axId val="219875104"/>
      </c:lineChart>
      <c:dateAx>
        <c:axId val="219225696"/>
        <c:scaling>
          <c:orientation val="minMax"/>
        </c:scaling>
        <c:delete val="1"/>
        <c:axPos val="b"/>
        <c:numFmt formatCode="ge" sourceLinked="1"/>
        <c:majorTickMark val="none"/>
        <c:minorTickMark val="none"/>
        <c:tickLblPos val="none"/>
        <c:crossAx val="219875104"/>
        <c:crosses val="autoZero"/>
        <c:auto val="1"/>
        <c:lblOffset val="100"/>
        <c:baseTimeUnit val="years"/>
      </c:dateAx>
      <c:valAx>
        <c:axId val="21987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22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15.07</c:v>
                </c:pt>
                <c:pt idx="1">
                  <c:v>16.760000000000002</c:v>
                </c:pt>
                <c:pt idx="2">
                  <c:v>28.25</c:v>
                </c:pt>
                <c:pt idx="3">
                  <c:v>30.67</c:v>
                </c:pt>
                <c:pt idx="4">
                  <c:v>32.520000000000003</c:v>
                </c:pt>
              </c:numCache>
            </c:numRef>
          </c:val>
        </c:ser>
        <c:dLbls>
          <c:showLegendKey val="0"/>
          <c:showVal val="0"/>
          <c:showCatName val="0"/>
          <c:showSerName val="0"/>
          <c:showPercent val="0"/>
          <c:showBubbleSize val="0"/>
        </c:dLbls>
        <c:gapWidth val="150"/>
        <c:axId val="220069208"/>
        <c:axId val="21993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c:v>
                </c:pt>
                <c:pt idx="1">
                  <c:v>10.11</c:v>
                </c:pt>
                <c:pt idx="2">
                  <c:v>20.68</c:v>
                </c:pt>
                <c:pt idx="3">
                  <c:v>22.41</c:v>
                </c:pt>
                <c:pt idx="4">
                  <c:v>22.9</c:v>
                </c:pt>
              </c:numCache>
            </c:numRef>
          </c:val>
          <c:smooth val="0"/>
        </c:ser>
        <c:dLbls>
          <c:showLegendKey val="0"/>
          <c:showVal val="0"/>
          <c:showCatName val="0"/>
          <c:showSerName val="0"/>
          <c:showPercent val="0"/>
          <c:showBubbleSize val="0"/>
        </c:dLbls>
        <c:marker val="1"/>
        <c:smooth val="0"/>
        <c:axId val="220069208"/>
        <c:axId val="219938080"/>
      </c:lineChart>
      <c:dateAx>
        <c:axId val="220069208"/>
        <c:scaling>
          <c:orientation val="minMax"/>
        </c:scaling>
        <c:delete val="1"/>
        <c:axPos val="b"/>
        <c:numFmt formatCode="ge" sourceLinked="1"/>
        <c:majorTickMark val="none"/>
        <c:minorTickMark val="none"/>
        <c:tickLblPos val="none"/>
        <c:crossAx val="219938080"/>
        <c:crosses val="autoZero"/>
        <c:auto val="1"/>
        <c:lblOffset val="100"/>
        <c:baseTimeUnit val="years"/>
      </c:dateAx>
      <c:valAx>
        <c:axId val="21993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6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9882464"/>
        <c:axId val="219923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0.09</c:v>
                </c:pt>
                <c:pt idx="1">
                  <c:v>0.08</c:v>
                </c:pt>
                <c:pt idx="2">
                  <c:v>0.08</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19882464"/>
        <c:axId val="219923368"/>
      </c:lineChart>
      <c:dateAx>
        <c:axId val="219882464"/>
        <c:scaling>
          <c:orientation val="minMax"/>
        </c:scaling>
        <c:delete val="1"/>
        <c:axPos val="b"/>
        <c:numFmt formatCode="ge" sourceLinked="1"/>
        <c:majorTickMark val="none"/>
        <c:minorTickMark val="none"/>
        <c:tickLblPos val="none"/>
        <c:crossAx val="219923368"/>
        <c:crosses val="autoZero"/>
        <c:auto val="1"/>
        <c:lblOffset val="100"/>
        <c:baseTimeUnit val="years"/>
      </c:dateAx>
      <c:valAx>
        <c:axId val="219923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8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0011352"/>
        <c:axId val="22001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243.13</c:v>
                </c:pt>
                <c:pt idx="1">
                  <c:v>280.08</c:v>
                </c:pt>
                <c:pt idx="2">
                  <c:v>223.09</c:v>
                </c:pt>
                <c:pt idx="3">
                  <c:v>214.61</c:v>
                </c:pt>
                <c:pt idx="4">
                  <c:v>225.39</c:v>
                </c:pt>
              </c:numCache>
            </c:numRef>
          </c:val>
          <c:smooth val="0"/>
        </c:ser>
        <c:dLbls>
          <c:showLegendKey val="0"/>
          <c:showVal val="0"/>
          <c:showCatName val="0"/>
          <c:showSerName val="0"/>
          <c:showPercent val="0"/>
          <c:showBubbleSize val="0"/>
        </c:dLbls>
        <c:marker val="1"/>
        <c:smooth val="0"/>
        <c:axId val="220011352"/>
        <c:axId val="220011744"/>
      </c:lineChart>
      <c:dateAx>
        <c:axId val="220011352"/>
        <c:scaling>
          <c:orientation val="minMax"/>
        </c:scaling>
        <c:delete val="1"/>
        <c:axPos val="b"/>
        <c:numFmt formatCode="ge" sourceLinked="1"/>
        <c:majorTickMark val="none"/>
        <c:minorTickMark val="none"/>
        <c:tickLblPos val="none"/>
        <c:crossAx val="220011744"/>
        <c:crosses val="autoZero"/>
        <c:auto val="1"/>
        <c:lblOffset val="100"/>
        <c:baseTimeUnit val="years"/>
      </c:dateAx>
      <c:valAx>
        <c:axId val="2200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1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355.96</c:v>
                </c:pt>
                <c:pt idx="1">
                  <c:v>256.69</c:v>
                </c:pt>
                <c:pt idx="2">
                  <c:v>22.64</c:v>
                </c:pt>
                <c:pt idx="3">
                  <c:v>21.57</c:v>
                </c:pt>
                <c:pt idx="4">
                  <c:v>29.06</c:v>
                </c:pt>
              </c:numCache>
            </c:numRef>
          </c:val>
        </c:ser>
        <c:dLbls>
          <c:showLegendKey val="0"/>
          <c:showVal val="0"/>
          <c:showCatName val="0"/>
          <c:showSerName val="0"/>
          <c:showPercent val="0"/>
          <c:showBubbleSize val="0"/>
        </c:dLbls>
        <c:gapWidth val="150"/>
        <c:axId val="220013704"/>
        <c:axId val="22001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162.52000000000001</c:v>
                </c:pt>
                <c:pt idx="1">
                  <c:v>124.2</c:v>
                </c:pt>
                <c:pt idx="2">
                  <c:v>33.03</c:v>
                </c:pt>
                <c:pt idx="3">
                  <c:v>29.45</c:v>
                </c:pt>
                <c:pt idx="4">
                  <c:v>31.84</c:v>
                </c:pt>
              </c:numCache>
            </c:numRef>
          </c:val>
          <c:smooth val="0"/>
        </c:ser>
        <c:dLbls>
          <c:showLegendKey val="0"/>
          <c:showVal val="0"/>
          <c:showCatName val="0"/>
          <c:showSerName val="0"/>
          <c:showPercent val="0"/>
          <c:showBubbleSize val="0"/>
        </c:dLbls>
        <c:marker val="1"/>
        <c:smooth val="0"/>
        <c:axId val="220013704"/>
        <c:axId val="220014096"/>
      </c:lineChart>
      <c:dateAx>
        <c:axId val="220013704"/>
        <c:scaling>
          <c:orientation val="minMax"/>
        </c:scaling>
        <c:delete val="1"/>
        <c:axPos val="b"/>
        <c:numFmt formatCode="ge" sourceLinked="1"/>
        <c:majorTickMark val="none"/>
        <c:minorTickMark val="none"/>
        <c:tickLblPos val="none"/>
        <c:crossAx val="220014096"/>
        <c:crosses val="autoZero"/>
        <c:auto val="1"/>
        <c:lblOffset val="100"/>
        <c:baseTimeUnit val="years"/>
      </c:dateAx>
      <c:valAx>
        <c:axId val="22001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1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2061.6999999999998</c:v>
                </c:pt>
                <c:pt idx="1">
                  <c:v>2067.14</c:v>
                </c:pt>
                <c:pt idx="2">
                  <c:v>2067.8000000000002</c:v>
                </c:pt>
                <c:pt idx="3">
                  <c:v>1932.63</c:v>
                </c:pt>
                <c:pt idx="4">
                  <c:v>1247.96</c:v>
                </c:pt>
              </c:numCache>
            </c:numRef>
          </c:val>
        </c:ser>
        <c:dLbls>
          <c:showLegendKey val="0"/>
          <c:showVal val="0"/>
          <c:showCatName val="0"/>
          <c:showSerName val="0"/>
          <c:showPercent val="0"/>
          <c:showBubbleSize val="0"/>
        </c:dLbls>
        <c:gapWidth val="150"/>
        <c:axId val="220137856"/>
        <c:axId val="220138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220137856"/>
        <c:axId val="220138248"/>
      </c:lineChart>
      <c:dateAx>
        <c:axId val="220137856"/>
        <c:scaling>
          <c:orientation val="minMax"/>
        </c:scaling>
        <c:delete val="1"/>
        <c:axPos val="b"/>
        <c:numFmt formatCode="ge" sourceLinked="1"/>
        <c:majorTickMark val="none"/>
        <c:minorTickMark val="none"/>
        <c:tickLblPos val="none"/>
        <c:crossAx val="220138248"/>
        <c:crosses val="autoZero"/>
        <c:auto val="1"/>
        <c:lblOffset val="100"/>
        <c:baseTimeUnit val="years"/>
      </c:dateAx>
      <c:valAx>
        <c:axId val="220138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1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95.39</c:v>
                </c:pt>
                <c:pt idx="1">
                  <c:v>87.4</c:v>
                </c:pt>
                <c:pt idx="2">
                  <c:v>67.569999999999993</c:v>
                </c:pt>
                <c:pt idx="3">
                  <c:v>60.01</c:v>
                </c:pt>
                <c:pt idx="4">
                  <c:v>58.74</c:v>
                </c:pt>
              </c:numCache>
            </c:numRef>
          </c:val>
        </c:ser>
        <c:dLbls>
          <c:showLegendKey val="0"/>
          <c:showVal val="0"/>
          <c:showCatName val="0"/>
          <c:showSerName val="0"/>
          <c:showPercent val="0"/>
          <c:showBubbleSize val="0"/>
        </c:dLbls>
        <c:gapWidth val="150"/>
        <c:axId val="220139424"/>
        <c:axId val="220139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220139424"/>
        <c:axId val="220139816"/>
      </c:lineChart>
      <c:dateAx>
        <c:axId val="220139424"/>
        <c:scaling>
          <c:orientation val="minMax"/>
        </c:scaling>
        <c:delete val="1"/>
        <c:axPos val="b"/>
        <c:numFmt formatCode="ge" sourceLinked="1"/>
        <c:majorTickMark val="none"/>
        <c:minorTickMark val="none"/>
        <c:tickLblPos val="none"/>
        <c:crossAx val="220139816"/>
        <c:crosses val="autoZero"/>
        <c:auto val="1"/>
        <c:lblOffset val="100"/>
        <c:baseTimeUnit val="years"/>
      </c:dateAx>
      <c:valAx>
        <c:axId val="22013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1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157.66</c:v>
                </c:pt>
                <c:pt idx="1">
                  <c:v>172</c:v>
                </c:pt>
                <c:pt idx="2">
                  <c:v>221.72</c:v>
                </c:pt>
                <c:pt idx="3">
                  <c:v>257.27</c:v>
                </c:pt>
                <c:pt idx="4">
                  <c:v>292.07</c:v>
                </c:pt>
              </c:numCache>
            </c:numRef>
          </c:val>
        </c:ser>
        <c:dLbls>
          <c:showLegendKey val="0"/>
          <c:showVal val="0"/>
          <c:showCatName val="0"/>
          <c:showSerName val="0"/>
          <c:showPercent val="0"/>
          <c:showBubbleSize val="0"/>
        </c:dLbls>
        <c:gapWidth val="150"/>
        <c:axId val="220013312"/>
        <c:axId val="22001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220013312"/>
        <c:axId val="220012920"/>
      </c:lineChart>
      <c:dateAx>
        <c:axId val="220013312"/>
        <c:scaling>
          <c:orientation val="minMax"/>
        </c:scaling>
        <c:delete val="1"/>
        <c:axPos val="b"/>
        <c:numFmt formatCode="ge" sourceLinked="1"/>
        <c:majorTickMark val="none"/>
        <c:minorTickMark val="none"/>
        <c:tickLblPos val="none"/>
        <c:crossAx val="220012920"/>
        <c:crosses val="autoZero"/>
        <c:auto val="1"/>
        <c:lblOffset val="100"/>
        <c:baseTimeUnit val="years"/>
      </c:dateAx>
      <c:valAx>
        <c:axId val="22001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0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70" zoomScaleNormal="7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豊岡市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122</v>
      </c>
      <c r="AE8" s="74"/>
      <c r="AF8" s="74"/>
      <c r="AG8" s="74"/>
      <c r="AH8" s="74"/>
      <c r="AI8" s="74"/>
      <c r="AJ8" s="74"/>
      <c r="AK8" s="4"/>
      <c r="AL8" s="68">
        <f>データ!S6</f>
        <v>83936</v>
      </c>
      <c r="AM8" s="68"/>
      <c r="AN8" s="68"/>
      <c r="AO8" s="68"/>
      <c r="AP8" s="68"/>
      <c r="AQ8" s="68"/>
      <c r="AR8" s="68"/>
      <c r="AS8" s="68"/>
      <c r="AT8" s="67">
        <f>データ!T6</f>
        <v>697.55</v>
      </c>
      <c r="AU8" s="67"/>
      <c r="AV8" s="67"/>
      <c r="AW8" s="67"/>
      <c r="AX8" s="67"/>
      <c r="AY8" s="67"/>
      <c r="AZ8" s="67"/>
      <c r="BA8" s="67"/>
      <c r="BB8" s="67">
        <f>データ!U6</f>
        <v>120.33</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43.87</v>
      </c>
      <c r="J10" s="67"/>
      <c r="K10" s="67"/>
      <c r="L10" s="67"/>
      <c r="M10" s="67"/>
      <c r="N10" s="67"/>
      <c r="O10" s="67"/>
      <c r="P10" s="67">
        <f>データ!P6</f>
        <v>16.829999999999998</v>
      </c>
      <c r="Q10" s="67"/>
      <c r="R10" s="67"/>
      <c r="S10" s="67"/>
      <c r="T10" s="67"/>
      <c r="U10" s="67"/>
      <c r="V10" s="67"/>
      <c r="W10" s="67">
        <f>データ!Q6</f>
        <v>98.19</v>
      </c>
      <c r="X10" s="67"/>
      <c r="Y10" s="67"/>
      <c r="Z10" s="67"/>
      <c r="AA10" s="67"/>
      <c r="AB10" s="67"/>
      <c r="AC10" s="67"/>
      <c r="AD10" s="68">
        <f>データ!R6</f>
        <v>3348</v>
      </c>
      <c r="AE10" s="68"/>
      <c r="AF10" s="68"/>
      <c r="AG10" s="68"/>
      <c r="AH10" s="68"/>
      <c r="AI10" s="68"/>
      <c r="AJ10" s="68"/>
      <c r="AK10" s="2"/>
      <c r="AL10" s="68">
        <f>データ!V6</f>
        <v>14064</v>
      </c>
      <c r="AM10" s="68"/>
      <c r="AN10" s="68"/>
      <c r="AO10" s="68"/>
      <c r="AP10" s="68"/>
      <c r="AQ10" s="68"/>
      <c r="AR10" s="68"/>
      <c r="AS10" s="68"/>
      <c r="AT10" s="67">
        <f>データ!W6</f>
        <v>3.63</v>
      </c>
      <c r="AU10" s="67"/>
      <c r="AV10" s="67"/>
      <c r="AW10" s="67"/>
      <c r="AX10" s="67"/>
      <c r="AY10" s="67"/>
      <c r="AZ10" s="67"/>
      <c r="BA10" s="67"/>
      <c r="BB10" s="67">
        <f>データ!X6</f>
        <v>3874.38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119</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282090</v>
      </c>
      <c r="D6" s="34">
        <f t="shared" si="3"/>
        <v>46</v>
      </c>
      <c r="E6" s="34">
        <f t="shared" si="3"/>
        <v>17</v>
      </c>
      <c r="F6" s="34">
        <f t="shared" si="3"/>
        <v>5</v>
      </c>
      <c r="G6" s="34">
        <f t="shared" si="3"/>
        <v>0</v>
      </c>
      <c r="H6" s="34" t="str">
        <f t="shared" si="3"/>
        <v>兵庫県　豊岡市</v>
      </c>
      <c r="I6" s="34" t="str">
        <f t="shared" si="3"/>
        <v>法適用</v>
      </c>
      <c r="J6" s="34" t="str">
        <f t="shared" si="3"/>
        <v>下水道事業</v>
      </c>
      <c r="K6" s="34" t="str">
        <f t="shared" si="3"/>
        <v>農業集落排水</v>
      </c>
      <c r="L6" s="34" t="str">
        <f t="shared" si="3"/>
        <v>F2</v>
      </c>
      <c r="M6" s="34">
        <f t="shared" si="3"/>
        <v>0</v>
      </c>
      <c r="N6" s="35" t="str">
        <f t="shared" si="3"/>
        <v>-</v>
      </c>
      <c r="O6" s="35">
        <f t="shared" si="3"/>
        <v>43.87</v>
      </c>
      <c r="P6" s="35">
        <f t="shared" si="3"/>
        <v>16.829999999999998</v>
      </c>
      <c r="Q6" s="35">
        <f t="shared" si="3"/>
        <v>98.19</v>
      </c>
      <c r="R6" s="35">
        <f t="shared" si="3"/>
        <v>3348</v>
      </c>
      <c r="S6" s="35">
        <f t="shared" si="3"/>
        <v>83936</v>
      </c>
      <c r="T6" s="35">
        <f t="shared" si="3"/>
        <v>697.55</v>
      </c>
      <c r="U6" s="35">
        <f t="shared" si="3"/>
        <v>120.33</v>
      </c>
      <c r="V6" s="35">
        <f t="shared" si="3"/>
        <v>14064</v>
      </c>
      <c r="W6" s="35">
        <f t="shared" si="3"/>
        <v>3.63</v>
      </c>
      <c r="X6" s="35">
        <f t="shared" si="3"/>
        <v>3874.38</v>
      </c>
      <c r="Y6" s="36">
        <f>IF(Y7="",NA(),Y7)</f>
        <v>117.16</v>
      </c>
      <c r="Z6" s="36">
        <f t="shared" ref="Z6:AH6" si="4">IF(Z7="",NA(),Z7)</f>
        <v>111.93</v>
      </c>
      <c r="AA6" s="36">
        <f t="shared" si="4"/>
        <v>100.01</v>
      </c>
      <c r="AB6" s="36">
        <f t="shared" si="4"/>
        <v>100.02</v>
      </c>
      <c r="AC6" s="36">
        <f t="shared" si="4"/>
        <v>100.04</v>
      </c>
      <c r="AD6" s="36">
        <f t="shared" si="4"/>
        <v>92.74</v>
      </c>
      <c r="AE6" s="36">
        <f t="shared" si="4"/>
        <v>93.62</v>
      </c>
      <c r="AF6" s="36">
        <f t="shared" si="4"/>
        <v>97.53</v>
      </c>
      <c r="AG6" s="36">
        <f t="shared" si="4"/>
        <v>99.64</v>
      </c>
      <c r="AH6" s="36">
        <f t="shared" si="4"/>
        <v>99.66</v>
      </c>
      <c r="AI6" s="35" t="str">
        <f>IF(AI7="","",IF(AI7="-","【-】","【"&amp;SUBSTITUTE(TEXT(AI7,"#,##0.00"),"-","△")&amp;"】"))</f>
        <v>【99.11】</v>
      </c>
      <c r="AJ6" s="35">
        <f>IF(AJ7="",NA(),AJ7)</f>
        <v>0</v>
      </c>
      <c r="AK6" s="35">
        <f t="shared" ref="AK6:AS6" si="5">IF(AK7="",NA(),AK7)</f>
        <v>0</v>
      </c>
      <c r="AL6" s="35">
        <f t="shared" si="5"/>
        <v>0</v>
      </c>
      <c r="AM6" s="35">
        <f t="shared" si="5"/>
        <v>0</v>
      </c>
      <c r="AN6" s="35">
        <f t="shared" si="5"/>
        <v>0</v>
      </c>
      <c r="AO6" s="36">
        <f t="shared" si="5"/>
        <v>243.13</v>
      </c>
      <c r="AP6" s="36">
        <f t="shared" si="5"/>
        <v>280.08</v>
      </c>
      <c r="AQ6" s="36">
        <f t="shared" si="5"/>
        <v>223.09</v>
      </c>
      <c r="AR6" s="36">
        <f t="shared" si="5"/>
        <v>214.61</v>
      </c>
      <c r="AS6" s="36">
        <f t="shared" si="5"/>
        <v>225.39</v>
      </c>
      <c r="AT6" s="35" t="str">
        <f>IF(AT7="","",IF(AT7="-","【-】","【"&amp;SUBSTITUTE(TEXT(AT7,"#,##0.00"),"-","△")&amp;"】"))</f>
        <v>【206.58】</v>
      </c>
      <c r="AU6" s="36">
        <f>IF(AU7="",NA(),AU7)</f>
        <v>355.96</v>
      </c>
      <c r="AV6" s="36">
        <f t="shared" ref="AV6:BD6" si="6">IF(AV7="",NA(),AV7)</f>
        <v>256.69</v>
      </c>
      <c r="AW6" s="36">
        <f t="shared" si="6"/>
        <v>22.64</v>
      </c>
      <c r="AX6" s="36">
        <f t="shared" si="6"/>
        <v>21.57</v>
      </c>
      <c r="AY6" s="36">
        <f t="shared" si="6"/>
        <v>29.06</v>
      </c>
      <c r="AZ6" s="36">
        <f t="shared" si="6"/>
        <v>162.52000000000001</v>
      </c>
      <c r="BA6" s="36">
        <f t="shared" si="6"/>
        <v>124.2</v>
      </c>
      <c r="BB6" s="36">
        <f t="shared" si="6"/>
        <v>33.03</v>
      </c>
      <c r="BC6" s="36">
        <f t="shared" si="6"/>
        <v>29.45</v>
      </c>
      <c r="BD6" s="36">
        <f t="shared" si="6"/>
        <v>31.84</v>
      </c>
      <c r="BE6" s="35" t="str">
        <f>IF(BE7="","",IF(BE7="-","【-】","【"&amp;SUBSTITUTE(TEXT(BE7,"#,##0.00"),"-","△")&amp;"】"))</f>
        <v>【34.54】</v>
      </c>
      <c r="BF6" s="36">
        <f>IF(BF7="",NA(),BF7)</f>
        <v>2061.6999999999998</v>
      </c>
      <c r="BG6" s="36">
        <f t="shared" ref="BG6:BO6" si="7">IF(BG7="",NA(),BG7)</f>
        <v>2067.14</v>
      </c>
      <c r="BH6" s="36">
        <f t="shared" si="7"/>
        <v>2067.8000000000002</v>
      </c>
      <c r="BI6" s="36">
        <f t="shared" si="7"/>
        <v>1932.63</v>
      </c>
      <c r="BJ6" s="36">
        <f t="shared" si="7"/>
        <v>1247.96</v>
      </c>
      <c r="BK6" s="36">
        <f t="shared" si="7"/>
        <v>1197.82</v>
      </c>
      <c r="BL6" s="36">
        <f t="shared" si="7"/>
        <v>1126.77</v>
      </c>
      <c r="BM6" s="36">
        <f t="shared" si="7"/>
        <v>1044.8</v>
      </c>
      <c r="BN6" s="36">
        <f t="shared" si="7"/>
        <v>1081.8</v>
      </c>
      <c r="BO6" s="36">
        <f t="shared" si="7"/>
        <v>974.93</v>
      </c>
      <c r="BP6" s="35" t="str">
        <f>IF(BP7="","",IF(BP7="-","【-】","【"&amp;SUBSTITUTE(TEXT(BP7,"#,##0.00"),"-","△")&amp;"】"))</f>
        <v>【914.53】</v>
      </c>
      <c r="BQ6" s="36">
        <f>IF(BQ7="",NA(),BQ7)</f>
        <v>95.39</v>
      </c>
      <c r="BR6" s="36">
        <f t="shared" ref="BR6:BZ6" si="8">IF(BR7="",NA(),BR7)</f>
        <v>87.4</v>
      </c>
      <c r="BS6" s="36">
        <f t="shared" si="8"/>
        <v>67.569999999999993</v>
      </c>
      <c r="BT6" s="36">
        <f t="shared" si="8"/>
        <v>60.01</v>
      </c>
      <c r="BU6" s="36">
        <f t="shared" si="8"/>
        <v>58.74</v>
      </c>
      <c r="BV6" s="36">
        <f t="shared" si="8"/>
        <v>51.03</v>
      </c>
      <c r="BW6" s="36">
        <f t="shared" si="8"/>
        <v>50.9</v>
      </c>
      <c r="BX6" s="36">
        <f t="shared" si="8"/>
        <v>50.82</v>
      </c>
      <c r="BY6" s="36">
        <f t="shared" si="8"/>
        <v>52.19</v>
      </c>
      <c r="BZ6" s="36">
        <f t="shared" si="8"/>
        <v>55.32</v>
      </c>
      <c r="CA6" s="35" t="str">
        <f>IF(CA7="","",IF(CA7="-","【-】","【"&amp;SUBSTITUTE(TEXT(CA7,"#,##0.00"),"-","△")&amp;"】"))</f>
        <v>【55.73】</v>
      </c>
      <c r="CB6" s="36">
        <f>IF(CB7="",NA(),CB7)</f>
        <v>157.66</v>
      </c>
      <c r="CC6" s="36">
        <f t="shared" ref="CC6:CK6" si="9">IF(CC7="",NA(),CC7)</f>
        <v>172</v>
      </c>
      <c r="CD6" s="36">
        <f t="shared" si="9"/>
        <v>221.72</v>
      </c>
      <c r="CE6" s="36">
        <f t="shared" si="9"/>
        <v>257.27</v>
      </c>
      <c r="CF6" s="36">
        <f t="shared" si="9"/>
        <v>292.07</v>
      </c>
      <c r="CG6" s="36">
        <f t="shared" si="9"/>
        <v>289.60000000000002</v>
      </c>
      <c r="CH6" s="36">
        <f t="shared" si="9"/>
        <v>293.27</v>
      </c>
      <c r="CI6" s="36">
        <f t="shared" si="9"/>
        <v>300.52</v>
      </c>
      <c r="CJ6" s="36">
        <f t="shared" si="9"/>
        <v>296.14</v>
      </c>
      <c r="CK6" s="36">
        <f t="shared" si="9"/>
        <v>283.17</v>
      </c>
      <c r="CL6" s="35" t="str">
        <f>IF(CL7="","",IF(CL7="-","【-】","【"&amp;SUBSTITUTE(TEXT(CL7,"#,##0.00"),"-","△")&amp;"】"))</f>
        <v>【276.78】</v>
      </c>
      <c r="CM6" s="35">
        <f>IF(CM7="",NA(),CM7)</f>
        <v>0</v>
      </c>
      <c r="CN6" s="35">
        <f t="shared" ref="CN6:CV6" si="10">IF(CN7="",NA(),CN7)</f>
        <v>0</v>
      </c>
      <c r="CO6" s="35">
        <f t="shared" si="10"/>
        <v>0</v>
      </c>
      <c r="CP6" s="35">
        <f t="shared" si="10"/>
        <v>0</v>
      </c>
      <c r="CQ6" s="35">
        <f t="shared" si="10"/>
        <v>0</v>
      </c>
      <c r="CR6" s="36">
        <f t="shared" si="10"/>
        <v>54.74</v>
      </c>
      <c r="CS6" s="36">
        <f t="shared" si="10"/>
        <v>53.78</v>
      </c>
      <c r="CT6" s="36">
        <f t="shared" si="10"/>
        <v>53.24</v>
      </c>
      <c r="CU6" s="36">
        <f t="shared" si="10"/>
        <v>52.31</v>
      </c>
      <c r="CV6" s="36">
        <f t="shared" si="10"/>
        <v>60.65</v>
      </c>
      <c r="CW6" s="35" t="str">
        <f>IF(CW7="","",IF(CW7="-","【-】","【"&amp;SUBSTITUTE(TEXT(CW7,"#,##0.00"),"-","△")&amp;"】"))</f>
        <v>【59.15】</v>
      </c>
      <c r="CX6" s="36">
        <f>IF(CX7="",NA(),CX7)</f>
        <v>92.6</v>
      </c>
      <c r="CY6" s="36">
        <f t="shared" ref="CY6:DG6" si="11">IF(CY7="",NA(),CY7)</f>
        <v>93</v>
      </c>
      <c r="CZ6" s="36">
        <f t="shared" si="11"/>
        <v>93.09</v>
      </c>
      <c r="DA6" s="36">
        <f t="shared" si="11"/>
        <v>93.72</v>
      </c>
      <c r="DB6" s="36">
        <f t="shared" si="11"/>
        <v>93.98</v>
      </c>
      <c r="DC6" s="36">
        <f t="shared" si="11"/>
        <v>83.88</v>
      </c>
      <c r="DD6" s="36">
        <f t="shared" si="11"/>
        <v>84.06</v>
      </c>
      <c r="DE6" s="36">
        <f t="shared" si="11"/>
        <v>84.07</v>
      </c>
      <c r="DF6" s="36">
        <f t="shared" si="11"/>
        <v>84.32</v>
      </c>
      <c r="DG6" s="36">
        <f t="shared" si="11"/>
        <v>84.58</v>
      </c>
      <c r="DH6" s="35" t="str">
        <f>IF(DH7="","",IF(DH7="-","【-】","【"&amp;SUBSTITUTE(TEXT(DH7,"#,##0.00"),"-","△")&amp;"】"))</f>
        <v>【85.01】</v>
      </c>
      <c r="DI6" s="36">
        <f>IF(DI7="",NA(),DI7)</f>
        <v>15.07</v>
      </c>
      <c r="DJ6" s="36">
        <f t="shared" ref="DJ6:DR6" si="12">IF(DJ7="",NA(),DJ7)</f>
        <v>16.760000000000002</v>
      </c>
      <c r="DK6" s="36">
        <f t="shared" si="12"/>
        <v>28.25</v>
      </c>
      <c r="DL6" s="36">
        <f t="shared" si="12"/>
        <v>30.67</v>
      </c>
      <c r="DM6" s="36">
        <f t="shared" si="12"/>
        <v>32.520000000000003</v>
      </c>
      <c r="DN6" s="36">
        <f t="shared" si="12"/>
        <v>9</v>
      </c>
      <c r="DO6" s="36">
        <f t="shared" si="12"/>
        <v>10.11</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6">
        <f t="shared" si="13"/>
        <v>0.09</v>
      </c>
      <c r="DZ6" s="36">
        <f t="shared" si="13"/>
        <v>0.08</v>
      </c>
      <c r="EA6" s="36">
        <f t="shared" si="13"/>
        <v>0.08</v>
      </c>
      <c r="EB6" s="35">
        <f t="shared" si="13"/>
        <v>0</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0.04</v>
      </c>
      <c r="EK6" s="36">
        <f t="shared" si="14"/>
        <v>0.03</v>
      </c>
      <c r="EL6" s="36">
        <f t="shared" si="14"/>
        <v>0.02</v>
      </c>
      <c r="EM6" s="36">
        <f t="shared" si="14"/>
        <v>0.01</v>
      </c>
      <c r="EN6" s="36">
        <f t="shared" si="14"/>
        <v>2.0499999999999998</v>
      </c>
      <c r="EO6" s="35" t="str">
        <f>IF(EO7="","",IF(EO7="-","【-】","【"&amp;SUBSTITUTE(TEXT(EO7,"#,##0.00"),"-","△")&amp;"】"))</f>
        <v>【1.58】</v>
      </c>
    </row>
    <row r="7" spans="1:148" s="37" customFormat="1">
      <c r="A7" s="29"/>
      <c r="B7" s="38">
        <v>2016</v>
      </c>
      <c r="C7" s="38">
        <v>282090</v>
      </c>
      <c r="D7" s="38">
        <v>46</v>
      </c>
      <c r="E7" s="38">
        <v>17</v>
      </c>
      <c r="F7" s="38">
        <v>5</v>
      </c>
      <c r="G7" s="38">
        <v>0</v>
      </c>
      <c r="H7" s="38" t="s">
        <v>108</v>
      </c>
      <c r="I7" s="38" t="s">
        <v>109</v>
      </c>
      <c r="J7" s="38" t="s">
        <v>110</v>
      </c>
      <c r="K7" s="38" t="s">
        <v>111</v>
      </c>
      <c r="L7" s="38" t="s">
        <v>112</v>
      </c>
      <c r="M7" s="38"/>
      <c r="N7" s="39" t="s">
        <v>113</v>
      </c>
      <c r="O7" s="39">
        <v>43.87</v>
      </c>
      <c r="P7" s="39">
        <v>16.829999999999998</v>
      </c>
      <c r="Q7" s="39">
        <v>98.19</v>
      </c>
      <c r="R7" s="39">
        <v>3348</v>
      </c>
      <c r="S7" s="39">
        <v>83936</v>
      </c>
      <c r="T7" s="39">
        <v>697.55</v>
      </c>
      <c r="U7" s="39">
        <v>120.33</v>
      </c>
      <c r="V7" s="39">
        <v>14064</v>
      </c>
      <c r="W7" s="39">
        <v>3.63</v>
      </c>
      <c r="X7" s="39">
        <v>3874.38</v>
      </c>
      <c r="Y7" s="39">
        <v>117.16</v>
      </c>
      <c r="Z7" s="39">
        <v>111.93</v>
      </c>
      <c r="AA7" s="39">
        <v>100.01</v>
      </c>
      <c r="AB7" s="39">
        <v>100.02</v>
      </c>
      <c r="AC7" s="39">
        <v>100.04</v>
      </c>
      <c r="AD7" s="39">
        <v>92.74</v>
      </c>
      <c r="AE7" s="39">
        <v>93.62</v>
      </c>
      <c r="AF7" s="39">
        <v>97.53</v>
      </c>
      <c r="AG7" s="39">
        <v>99.64</v>
      </c>
      <c r="AH7" s="39">
        <v>99.66</v>
      </c>
      <c r="AI7" s="39">
        <v>99.11</v>
      </c>
      <c r="AJ7" s="39">
        <v>0</v>
      </c>
      <c r="AK7" s="39">
        <v>0</v>
      </c>
      <c r="AL7" s="39">
        <v>0</v>
      </c>
      <c r="AM7" s="39">
        <v>0</v>
      </c>
      <c r="AN7" s="39">
        <v>0</v>
      </c>
      <c r="AO7" s="39">
        <v>243.13</v>
      </c>
      <c r="AP7" s="39">
        <v>280.08</v>
      </c>
      <c r="AQ7" s="39">
        <v>223.09</v>
      </c>
      <c r="AR7" s="39">
        <v>214.61</v>
      </c>
      <c r="AS7" s="39">
        <v>225.39</v>
      </c>
      <c r="AT7" s="39">
        <v>206.58</v>
      </c>
      <c r="AU7" s="39">
        <v>355.96</v>
      </c>
      <c r="AV7" s="39">
        <v>256.69</v>
      </c>
      <c r="AW7" s="39">
        <v>22.64</v>
      </c>
      <c r="AX7" s="39">
        <v>21.57</v>
      </c>
      <c r="AY7" s="39">
        <v>29.06</v>
      </c>
      <c r="AZ7" s="39">
        <v>162.52000000000001</v>
      </c>
      <c r="BA7" s="39">
        <v>124.2</v>
      </c>
      <c r="BB7" s="39">
        <v>33.03</v>
      </c>
      <c r="BC7" s="39">
        <v>29.45</v>
      </c>
      <c r="BD7" s="39">
        <v>31.84</v>
      </c>
      <c r="BE7" s="39">
        <v>34.54</v>
      </c>
      <c r="BF7" s="39">
        <v>2061.6999999999998</v>
      </c>
      <c r="BG7" s="39">
        <v>2067.14</v>
      </c>
      <c r="BH7" s="39">
        <v>2067.8000000000002</v>
      </c>
      <c r="BI7" s="39">
        <v>1932.63</v>
      </c>
      <c r="BJ7" s="39">
        <v>1247.96</v>
      </c>
      <c r="BK7" s="39">
        <v>1197.82</v>
      </c>
      <c r="BL7" s="39">
        <v>1126.77</v>
      </c>
      <c r="BM7" s="39">
        <v>1044.8</v>
      </c>
      <c r="BN7" s="39">
        <v>1081.8</v>
      </c>
      <c r="BO7" s="39">
        <v>974.93</v>
      </c>
      <c r="BP7" s="39">
        <v>914.53</v>
      </c>
      <c r="BQ7" s="39">
        <v>95.39</v>
      </c>
      <c r="BR7" s="39">
        <v>87.4</v>
      </c>
      <c r="BS7" s="39">
        <v>67.569999999999993</v>
      </c>
      <c r="BT7" s="39">
        <v>60.01</v>
      </c>
      <c r="BU7" s="39">
        <v>58.74</v>
      </c>
      <c r="BV7" s="39">
        <v>51.03</v>
      </c>
      <c r="BW7" s="39">
        <v>50.9</v>
      </c>
      <c r="BX7" s="39">
        <v>50.82</v>
      </c>
      <c r="BY7" s="39">
        <v>52.19</v>
      </c>
      <c r="BZ7" s="39">
        <v>55.32</v>
      </c>
      <c r="CA7" s="39">
        <v>55.73</v>
      </c>
      <c r="CB7" s="39">
        <v>157.66</v>
      </c>
      <c r="CC7" s="39">
        <v>172</v>
      </c>
      <c r="CD7" s="39">
        <v>221.72</v>
      </c>
      <c r="CE7" s="39">
        <v>257.27</v>
      </c>
      <c r="CF7" s="39">
        <v>292.07</v>
      </c>
      <c r="CG7" s="39">
        <v>289.60000000000002</v>
      </c>
      <c r="CH7" s="39">
        <v>293.27</v>
      </c>
      <c r="CI7" s="39">
        <v>300.52</v>
      </c>
      <c r="CJ7" s="39">
        <v>296.14</v>
      </c>
      <c r="CK7" s="39">
        <v>283.17</v>
      </c>
      <c r="CL7" s="39">
        <v>276.77999999999997</v>
      </c>
      <c r="CM7" s="39">
        <v>0</v>
      </c>
      <c r="CN7" s="39">
        <v>0</v>
      </c>
      <c r="CO7" s="39">
        <v>0</v>
      </c>
      <c r="CP7" s="39">
        <v>0</v>
      </c>
      <c r="CQ7" s="39">
        <v>0</v>
      </c>
      <c r="CR7" s="39">
        <v>54.74</v>
      </c>
      <c r="CS7" s="39">
        <v>53.78</v>
      </c>
      <c r="CT7" s="39">
        <v>53.24</v>
      </c>
      <c r="CU7" s="39">
        <v>52.31</v>
      </c>
      <c r="CV7" s="39">
        <v>60.65</v>
      </c>
      <c r="CW7" s="39">
        <v>59.15</v>
      </c>
      <c r="CX7" s="39">
        <v>92.6</v>
      </c>
      <c r="CY7" s="39">
        <v>93</v>
      </c>
      <c r="CZ7" s="39">
        <v>93.09</v>
      </c>
      <c r="DA7" s="39">
        <v>93.72</v>
      </c>
      <c r="DB7" s="39">
        <v>93.98</v>
      </c>
      <c r="DC7" s="39">
        <v>83.88</v>
      </c>
      <c r="DD7" s="39">
        <v>84.06</v>
      </c>
      <c r="DE7" s="39">
        <v>84.07</v>
      </c>
      <c r="DF7" s="39">
        <v>84.32</v>
      </c>
      <c r="DG7" s="39">
        <v>84.58</v>
      </c>
      <c r="DH7" s="39">
        <v>85.01</v>
      </c>
      <c r="DI7" s="39">
        <v>15.07</v>
      </c>
      <c r="DJ7" s="39">
        <v>16.760000000000002</v>
      </c>
      <c r="DK7" s="39">
        <v>28.25</v>
      </c>
      <c r="DL7" s="39">
        <v>30.67</v>
      </c>
      <c r="DM7" s="39">
        <v>32.520000000000003</v>
      </c>
      <c r="DN7" s="39">
        <v>9</v>
      </c>
      <c r="DO7" s="39">
        <v>10.11</v>
      </c>
      <c r="DP7" s="39">
        <v>20.68</v>
      </c>
      <c r="DQ7" s="39">
        <v>22.41</v>
      </c>
      <c r="DR7" s="39">
        <v>22.9</v>
      </c>
      <c r="DS7" s="39">
        <v>22.37</v>
      </c>
      <c r="DT7" s="39">
        <v>0</v>
      </c>
      <c r="DU7" s="39">
        <v>0</v>
      </c>
      <c r="DV7" s="39">
        <v>0</v>
      </c>
      <c r="DW7" s="39">
        <v>0</v>
      </c>
      <c r="DX7" s="39">
        <v>0</v>
      </c>
      <c r="DY7" s="39">
        <v>0.09</v>
      </c>
      <c r="DZ7" s="39">
        <v>0.08</v>
      </c>
      <c r="EA7" s="39">
        <v>0.08</v>
      </c>
      <c r="EB7" s="39">
        <v>0</v>
      </c>
      <c r="EC7" s="39">
        <v>0</v>
      </c>
      <c r="ED7" s="39">
        <v>0</v>
      </c>
      <c r="EE7" s="39">
        <v>0</v>
      </c>
      <c r="EF7" s="39">
        <v>0</v>
      </c>
      <c r="EG7" s="39">
        <v>0</v>
      </c>
      <c r="EH7" s="39">
        <v>0</v>
      </c>
      <c r="EI7" s="39">
        <v>0</v>
      </c>
      <c r="EJ7" s="39">
        <v>0.04</v>
      </c>
      <c r="EK7" s="39">
        <v>0.03</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充史</cp:lastModifiedBy>
  <dcterms:created xsi:type="dcterms:W3CDTF">2017-12-25T01:58:36Z</dcterms:created>
  <dcterms:modified xsi:type="dcterms:W3CDTF">2018-02-06T06:29:11Z</dcterms:modified>
  <cp:category/>
</cp:coreProperties>
</file>