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下水管理係●\◎庶務担当用ファイル\照会\H29\300209経営比較分析表\09 相生市（下5）\"/>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B10" i="4" s="1"/>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AD10" i="4"/>
  <c r="I10" i="4"/>
  <c r="AL8" i="4"/>
  <c r="P8" i="4"/>
  <c r="I8" i="4"/>
  <c r="C10" i="5" l="1"/>
  <c r="D10" i="5"/>
  <c r="E10" i="5"/>
  <c r="B10" i="5"/>
</calcChain>
</file>

<file path=xl/sharedStrings.xml><?xml version="1.0" encoding="utf-8"?>
<sst xmlns="http://schemas.openxmlformats.org/spreadsheetml/2006/main" count="245" uniqueCount="126">
  <si>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</si>
  <si>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</si>
  <si>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</si>
  <si>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</si>
  <si>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</si>
  <si>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</si>
  <si>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</si>
  <si>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</si>
  <si>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</si>
  <si>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</si>
  <si>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</si>
  <si>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</si>
  <si>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</si>
  <si>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</si>
  <si>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</si>
  <si>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</si>
  <si>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</si>
  <si>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</si>
  <si>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</si>
  <si>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</si>
  <si>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</si>
  <si>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</si>
  <si>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</si>
  <si>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</si>
  <si>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</si>
  <si>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</si>
  <si>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</si>
  <si>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</si>
  <si>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</si>
  <si>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</si>
  <si>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</si>
  <si>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</si>
  <si>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</si>
  <si>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</si>
  <si>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</si>
  <si>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</si>
  <si>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</si>
  <si>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</si>
  <si>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</si>
  <si>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</si>
  <si>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</si>
  <si>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</si>
  <si>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</si>
  <si>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</si>
  <si>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</si>
  <si>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</si>
  <si>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</si>
  <si>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</si>
  <si>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</si>
  <si>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</si>
  <si>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</si>
  <si>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</si>
  <si>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</si>
  <si>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</si>
  <si>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</si>
  <si>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</si>
  <si>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</si>
  <si>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</si>
  <si>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</si>
  <si>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</si>
  <si>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</si>
  <si>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</si>
  <si>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</si>
  <si>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</si>
  <si>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</si>
  <si>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</si>
  <si>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</si>
  <si>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</si>
  <si>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</si>
  <si>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</si>
  <si>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</si>
  <si>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</si>
  <si>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</si>
  <si>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</si>
  <si>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</si>
  <si>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</si>
  <si>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</si>
  <si>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</si>
  <si>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</si>
  <si>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</si>
  <si>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</si>
  <si>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</si>
  <si>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</si>
  <si>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</si>
  <si>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</si>
  <si>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</si>
  <si>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</si>
  <si>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</si>
  <si>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</si>
  <si>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</si>
  <si>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</si>
  <si>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</si>
  <si>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</si>
  <si>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</si>
  <si>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</si>
  <si>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</si>
  <si>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</si>
  <si>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</si>
  <si>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</si>
  <si>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</si>
  <si>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</si>
  <si>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</si>
  <si>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</si>
  <si>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</si>
  <si>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</si>
  <si>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</si>
  <si>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</si>
  <si>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</si>
  <si>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</si>
  <si>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</si>
  <si>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相生市</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</si>
  <si>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</si>
  <si>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</si>
  <si>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</si>
  <si>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</si>
  <si>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</si>
  <si>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</si>
  <si>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</si>
  <si>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</si>
  <si>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</si>
  <si>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</si>
  <si>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</si>
  <si>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本事業は管渠のみの保有であるが、管渠の耐用年数を勘案すると、現状の経過年数では直ちに老朽化による更新は必要ではないと考えられるため、当面は適正な維持管理を継続していく。</t>
    <phoneticPr fontId="4"/>
  </si>
  <si>
    <t>　水洗化率が９３％と概ね普及している状況であり、今後の大幅な利用増は見込めない中、将来の更新費用の確保を含め、使用料体系の検討を含めた経営改善の取り組みを続けていく必要がある。この際には公共下水道事業と一体的に運用している状況からも、両事業一括で検討していく必要があると考えられる。</t>
    <phoneticPr fontId="4"/>
  </si>
  <si>
    <t>　本事業は事業開始当初から汚水を公共下水道事業の処理場で処理することで、事業の効率性を高め、経費の削減を図っている。
　しかし、人口減少や節水などにより有収水量は減少傾向にある上、人口が点在する地域への整備となったことから企業債償還の費用が大きいため、現状の使用料収入規模ではカバーできず、収益的収支比率が低くなっている。
　また、使用水量の減少を主因とする汚水処理原価の上昇がみられ、経営の効率性が鈍る傾向にある。現状では一般会計からの繰り入れによる支援が不可欠な状況となっている。</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</si>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</sst>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4873760"/>
        <c:axId val="14485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144873760"/>
        <c:axId val="144850416"/>
      </c:lineChart>
      <c:dateAx>
        <c:axId val="144873760"/>
        <c:scaling>
          <c:orientation val="minMax"/>
        </c:scaling>
        <c:delete val="1"/>
        <c:axPos val="b"/>
        <c:numFmt formatCode="ge" sourceLinked="1"/>
        <c:majorTickMark val="none"/>
        <c:minorTickMark val="none"/>
        <c:tickLblPos val="none"/>
        <c:crossAx val="144850416"/>
        <c:crosses val="autoZero"/>
        <c:auto val="1"/>
        <c:lblOffset val="100"/>
        <c:baseTimeUnit val="years"/>
      </c:dateAx>
      <c:valAx>
        <c:axId val="14485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87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3746136"/>
        <c:axId val="18376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183746136"/>
        <c:axId val="183765952"/>
      </c:lineChart>
      <c:dateAx>
        <c:axId val="183746136"/>
        <c:scaling>
          <c:orientation val="minMax"/>
        </c:scaling>
        <c:delete val="1"/>
        <c:axPos val="b"/>
        <c:numFmt formatCode="ge" sourceLinked="1"/>
        <c:majorTickMark val="none"/>
        <c:minorTickMark val="none"/>
        <c:tickLblPos val="none"/>
        <c:crossAx val="183765952"/>
        <c:crosses val="autoZero"/>
        <c:auto val="1"/>
        <c:lblOffset val="100"/>
        <c:baseTimeUnit val="years"/>
      </c:dateAx>
      <c:valAx>
        <c:axId val="18376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746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96.13</c:v>
                </c:pt>
                <c:pt idx="1">
                  <c:v>95.39</c:v>
                </c:pt>
                <c:pt idx="2">
                  <c:v>94.31</c:v>
                </c:pt>
                <c:pt idx="3">
                  <c:v>91.58</c:v>
                </c:pt>
                <c:pt idx="4">
                  <c:v>92.92</c:v>
                </c:pt>
              </c:numCache>
            </c:numRef>
          </c:val>
        </c:ser>
        <c:dLbls>
          <c:showLegendKey val="0"/>
          <c:showVal val="0"/>
          <c:showCatName val="0"/>
          <c:showSerName val="0"/>
          <c:showPercent val="0"/>
          <c:showBubbleSize val="0"/>
        </c:dLbls>
        <c:gapWidth val="150"/>
        <c:axId val="183767128"/>
        <c:axId val="18376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183767128"/>
        <c:axId val="183767520"/>
      </c:lineChart>
      <c:dateAx>
        <c:axId val="183767128"/>
        <c:scaling>
          <c:orientation val="minMax"/>
        </c:scaling>
        <c:delete val="1"/>
        <c:axPos val="b"/>
        <c:numFmt formatCode="ge" sourceLinked="1"/>
        <c:majorTickMark val="none"/>
        <c:minorTickMark val="none"/>
        <c:tickLblPos val="none"/>
        <c:crossAx val="183767520"/>
        <c:crosses val="autoZero"/>
        <c:auto val="1"/>
        <c:lblOffset val="100"/>
        <c:baseTimeUnit val="years"/>
      </c:dateAx>
      <c:valAx>
        <c:axId val="18376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767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51.15</c:v>
                </c:pt>
                <c:pt idx="1">
                  <c:v>48.5</c:v>
                </c:pt>
                <c:pt idx="2">
                  <c:v>45.96</c:v>
                </c:pt>
                <c:pt idx="3">
                  <c:v>44.06</c:v>
                </c:pt>
                <c:pt idx="4">
                  <c:v>43.03</c:v>
                </c:pt>
              </c:numCache>
            </c:numRef>
          </c:val>
        </c:ser>
        <c:dLbls>
          <c:showLegendKey val="0"/>
          <c:showVal val="0"/>
          <c:showCatName val="0"/>
          <c:showSerName val="0"/>
          <c:showPercent val="0"/>
          <c:showBubbleSize val="0"/>
        </c:dLbls>
        <c:gapWidth val="150"/>
        <c:axId val="183226384"/>
        <c:axId val="18324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3226384"/>
        <c:axId val="183242128"/>
      </c:lineChart>
      <c:dateAx>
        <c:axId val="183226384"/>
        <c:scaling>
          <c:orientation val="minMax"/>
        </c:scaling>
        <c:delete val="1"/>
        <c:axPos val="b"/>
        <c:numFmt formatCode="ge" sourceLinked="1"/>
        <c:majorTickMark val="none"/>
        <c:minorTickMark val="none"/>
        <c:tickLblPos val="none"/>
        <c:crossAx val="183242128"/>
        <c:crosses val="autoZero"/>
        <c:auto val="1"/>
        <c:lblOffset val="100"/>
        <c:baseTimeUnit val="years"/>
      </c:dateAx>
      <c:valAx>
        <c:axId val="18324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22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3852256"/>
        <c:axId val="18385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3852256"/>
        <c:axId val="183852640"/>
      </c:lineChart>
      <c:dateAx>
        <c:axId val="183852256"/>
        <c:scaling>
          <c:orientation val="minMax"/>
        </c:scaling>
        <c:delete val="1"/>
        <c:axPos val="b"/>
        <c:numFmt formatCode="ge" sourceLinked="1"/>
        <c:majorTickMark val="none"/>
        <c:minorTickMark val="none"/>
        <c:tickLblPos val="none"/>
        <c:crossAx val="183852640"/>
        <c:crosses val="autoZero"/>
        <c:auto val="1"/>
        <c:lblOffset val="100"/>
        <c:baseTimeUnit val="years"/>
      </c:dateAx>
      <c:valAx>
        <c:axId val="18385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85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1598760"/>
        <c:axId val="18159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1598760"/>
        <c:axId val="181598368"/>
      </c:lineChart>
      <c:dateAx>
        <c:axId val="181598760"/>
        <c:scaling>
          <c:orientation val="minMax"/>
        </c:scaling>
        <c:delete val="1"/>
        <c:axPos val="b"/>
        <c:numFmt formatCode="ge" sourceLinked="1"/>
        <c:majorTickMark val="none"/>
        <c:minorTickMark val="none"/>
        <c:tickLblPos val="none"/>
        <c:crossAx val="181598368"/>
        <c:crosses val="autoZero"/>
        <c:auto val="1"/>
        <c:lblOffset val="100"/>
        <c:baseTimeUnit val="years"/>
      </c:dateAx>
      <c:valAx>
        <c:axId val="18159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598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1599936"/>
        <c:axId val="183743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1599936"/>
        <c:axId val="183743000"/>
      </c:lineChart>
      <c:dateAx>
        <c:axId val="181599936"/>
        <c:scaling>
          <c:orientation val="minMax"/>
        </c:scaling>
        <c:delete val="1"/>
        <c:axPos val="b"/>
        <c:numFmt formatCode="ge" sourceLinked="1"/>
        <c:majorTickMark val="none"/>
        <c:minorTickMark val="none"/>
        <c:tickLblPos val="none"/>
        <c:crossAx val="183743000"/>
        <c:crosses val="autoZero"/>
        <c:auto val="1"/>
        <c:lblOffset val="100"/>
        <c:baseTimeUnit val="years"/>
      </c:dateAx>
      <c:valAx>
        <c:axId val="183743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59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3746528"/>
        <c:axId val="183797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3746528"/>
        <c:axId val="183797288"/>
      </c:lineChart>
      <c:dateAx>
        <c:axId val="183746528"/>
        <c:scaling>
          <c:orientation val="minMax"/>
        </c:scaling>
        <c:delete val="1"/>
        <c:axPos val="b"/>
        <c:numFmt formatCode="ge" sourceLinked="1"/>
        <c:majorTickMark val="none"/>
        <c:minorTickMark val="none"/>
        <c:tickLblPos val="none"/>
        <c:crossAx val="183797288"/>
        <c:crosses val="autoZero"/>
        <c:auto val="1"/>
        <c:lblOffset val="100"/>
        <c:baseTimeUnit val="years"/>
      </c:dateAx>
      <c:valAx>
        <c:axId val="183797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74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1477.51</c:v>
                </c:pt>
                <c:pt idx="1">
                  <c:v>1384.47</c:v>
                </c:pt>
                <c:pt idx="2">
                  <c:v>1257.6600000000001</c:v>
                </c:pt>
                <c:pt idx="3">
                  <c:v>1160.93</c:v>
                </c:pt>
                <c:pt idx="4">
                  <c:v>1120.33</c:v>
                </c:pt>
              </c:numCache>
            </c:numRef>
          </c:val>
        </c:ser>
        <c:dLbls>
          <c:showLegendKey val="0"/>
          <c:showVal val="0"/>
          <c:showCatName val="0"/>
          <c:showSerName val="0"/>
          <c:showPercent val="0"/>
          <c:showBubbleSize val="0"/>
        </c:dLbls>
        <c:gapWidth val="150"/>
        <c:axId val="183798464"/>
        <c:axId val="183798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183798464"/>
        <c:axId val="183798856"/>
      </c:lineChart>
      <c:dateAx>
        <c:axId val="183798464"/>
        <c:scaling>
          <c:orientation val="minMax"/>
        </c:scaling>
        <c:delete val="1"/>
        <c:axPos val="b"/>
        <c:numFmt formatCode="ge" sourceLinked="1"/>
        <c:majorTickMark val="none"/>
        <c:minorTickMark val="none"/>
        <c:tickLblPos val="none"/>
        <c:crossAx val="183798856"/>
        <c:crosses val="autoZero"/>
        <c:auto val="1"/>
        <c:lblOffset val="100"/>
        <c:baseTimeUnit val="years"/>
      </c:dateAx>
      <c:valAx>
        <c:axId val="183798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79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66.540000000000006</c:v>
                </c:pt>
                <c:pt idx="1">
                  <c:v>65.599999999999994</c:v>
                </c:pt>
                <c:pt idx="2">
                  <c:v>65.11</c:v>
                </c:pt>
                <c:pt idx="3">
                  <c:v>65.180000000000007</c:v>
                </c:pt>
                <c:pt idx="4">
                  <c:v>65.52</c:v>
                </c:pt>
              </c:numCache>
            </c:numRef>
          </c:val>
        </c:ser>
        <c:dLbls>
          <c:showLegendKey val="0"/>
          <c:showVal val="0"/>
          <c:showCatName val="0"/>
          <c:showSerName val="0"/>
          <c:showPercent val="0"/>
          <c:showBubbleSize val="0"/>
        </c:dLbls>
        <c:gapWidth val="150"/>
        <c:axId val="183800032"/>
        <c:axId val="183800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183800032"/>
        <c:axId val="183800424"/>
      </c:lineChart>
      <c:dateAx>
        <c:axId val="183800032"/>
        <c:scaling>
          <c:orientation val="minMax"/>
        </c:scaling>
        <c:delete val="1"/>
        <c:axPos val="b"/>
        <c:numFmt formatCode="ge" sourceLinked="1"/>
        <c:majorTickMark val="none"/>
        <c:minorTickMark val="none"/>
        <c:tickLblPos val="none"/>
        <c:crossAx val="183800424"/>
        <c:crosses val="autoZero"/>
        <c:auto val="1"/>
        <c:lblOffset val="100"/>
        <c:baseTimeUnit val="years"/>
      </c:dateAx>
      <c:valAx>
        <c:axId val="183800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80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273.72000000000003</c:v>
                </c:pt>
                <c:pt idx="1">
                  <c:v>278.99</c:v>
                </c:pt>
                <c:pt idx="2">
                  <c:v>286.54000000000002</c:v>
                </c:pt>
                <c:pt idx="3">
                  <c:v>290.75</c:v>
                </c:pt>
                <c:pt idx="4">
                  <c:v>291.92</c:v>
                </c:pt>
              </c:numCache>
            </c:numRef>
          </c:val>
        </c:ser>
        <c:dLbls>
          <c:showLegendKey val="0"/>
          <c:showVal val="0"/>
          <c:showCatName val="0"/>
          <c:showSerName val="0"/>
          <c:showPercent val="0"/>
          <c:showBubbleSize val="0"/>
        </c:dLbls>
        <c:gapWidth val="150"/>
        <c:axId val="183745744"/>
        <c:axId val="183745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183745744"/>
        <c:axId val="183745352"/>
      </c:lineChart>
      <c:dateAx>
        <c:axId val="183745744"/>
        <c:scaling>
          <c:orientation val="minMax"/>
        </c:scaling>
        <c:delete val="1"/>
        <c:axPos val="b"/>
        <c:numFmt formatCode="ge" sourceLinked="1"/>
        <c:majorTickMark val="none"/>
        <c:minorTickMark val="none"/>
        <c:tickLblPos val="none"/>
        <c:crossAx val="183745352"/>
        <c:crosses val="autoZero"/>
        <c:auto val="1"/>
        <c:lblOffset val="100"/>
        <c:baseTimeUnit val="years"/>
      </c:dateAx>
      <c:valAx>
        <c:axId val="183745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74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G1" zoomScale="90" zoomScaleNormal="9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兵庫県　相生市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125</v>
      </c>
      <c r="AE8" s="49"/>
      <c r="AF8" s="49"/>
      <c r="AG8" s="49"/>
      <c r="AH8" s="49"/>
      <c r="AI8" s="49"/>
      <c r="AJ8" s="49"/>
      <c r="AK8" s="4"/>
      <c r="AL8" s="50">
        <f>データ!S6</f>
        <v>30264</v>
      </c>
      <c r="AM8" s="50"/>
      <c r="AN8" s="50"/>
      <c r="AO8" s="50"/>
      <c r="AP8" s="50"/>
      <c r="AQ8" s="50"/>
      <c r="AR8" s="50"/>
      <c r="AS8" s="50"/>
      <c r="AT8" s="45">
        <f>データ!T6</f>
        <v>90.4</v>
      </c>
      <c r="AU8" s="45"/>
      <c r="AV8" s="45"/>
      <c r="AW8" s="45"/>
      <c r="AX8" s="45"/>
      <c r="AY8" s="45"/>
      <c r="AZ8" s="45"/>
      <c r="BA8" s="45"/>
      <c r="BB8" s="45">
        <f>データ!U6</f>
        <v>334.78</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1.92</v>
      </c>
      <c r="Q10" s="45"/>
      <c r="R10" s="45"/>
      <c r="S10" s="45"/>
      <c r="T10" s="45"/>
      <c r="U10" s="45"/>
      <c r="V10" s="45"/>
      <c r="W10" s="45">
        <f>データ!Q6</f>
        <v>100</v>
      </c>
      <c r="X10" s="45"/>
      <c r="Y10" s="45"/>
      <c r="Z10" s="45"/>
      <c r="AA10" s="45"/>
      <c r="AB10" s="45"/>
      <c r="AC10" s="45"/>
      <c r="AD10" s="50">
        <f>データ!R6</f>
        <v>2869</v>
      </c>
      <c r="AE10" s="50"/>
      <c r="AF10" s="50"/>
      <c r="AG10" s="50"/>
      <c r="AH10" s="50"/>
      <c r="AI10" s="50"/>
      <c r="AJ10" s="50"/>
      <c r="AK10" s="2"/>
      <c r="AL10" s="50">
        <f>データ!V6</f>
        <v>579</v>
      </c>
      <c r="AM10" s="50"/>
      <c r="AN10" s="50"/>
      <c r="AO10" s="50"/>
      <c r="AP10" s="50"/>
      <c r="AQ10" s="50"/>
      <c r="AR10" s="50"/>
      <c r="AS10" s="50"/>
      <c r="AT10" s="45">
        <f>データ!W6</f>
        <v>0.48</v>
      </c>
      <c r="AU10" s="45"/>
      <c r="AV10" s="45"/>
      <c r="AW10" s="45"/>
      <c r="AX10" s="45"/>
      <c r="AY10" s="45"/>
      <c r="AZ10" s="45"/>
      <c r="BA10" s="45"/>
      <c r="BB10" s="45">
        <f>データ!X6</f>
        <v>1206.25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282081</v>
      </c>
      <c r="D6" s="33">
        <f t="shared" si="3"/>
        <v>47</v>
      </c>
      <c r="E6" s="33">
        <f t="shared" si="3"/>
        <v>17</v>
      </c>
      <c r="F6" s="33">
        <f t="shared" si="3"/>
        <v>4</v>
      </c>
      <c r="G6" s="33">
        <f t="shared" si="3"/>
        <v>0</v>
      </c>
      <c r="H6" s="33" t="str">
        <f t="shared" si="3"/>
        <v>兵庫県　相生市</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1.92</v>
      </c>
      <c r="Q6" s="34">
        <f t="shared" si="3"/>
        <v>100</v>
      </c>
      <c r="R6" s="34">
        <f t="shared" si="3"/>
        <v>2869</v>
      </c>
      <c r="S6" s="34">
        <f t="shared" si="3"/>
        <v>30264</v>
      </c>
      <c r="T6" s="34">
        <f t="shared" si="3"/>
        <v>90.4</v>
      </c>
      <c r="U6" s="34">
        <f t="shared" si="3"/>
        <v>334.78</v>
      </c>
      <c r="V6" s="34">
        <f t="shared" si="3"/>
        <v>579</v>
      </c>
      <c r="W6" s="34">
        <f t="shared" si="3"/>
        <v>0.48</v>
      </c>
      <c r="X6" s="34">
        <f t="shared" si="3"/>
        <v>1206.25</v>
      </c>
      <c r="Y6" s="35">
        <f>IF(Y7="",NA(),Y7)</f>
        <v>51.15</v>
      </c>
      <c r="Z6" s="35">
        <f t="shared" ref="Z6:AH6" si="4">IF(Z7="",NA(),Z7)</f>
        <v>48.5</v>
      </c>
      <c r="AA6" s="35">
        <f t="shared" si="4"/>
        <v>45.96</v>
      </c>
      <c r="AB6" s="35">
        <f t="shared" si="4"/>
        <v>44.06</v>
      </c>
      <c r="AC6" s="35">
        <f t="shared" si="4"/>
        <v>43.03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1477.51</v>
      </c>
      <c r="BG6" s="35">
        <f t="shared" ref="BG6:BO6" si="7">IF(BG7="",NA(),BG7)</f>
        <v>1384.47</v>
      </c>
      <c r="BH6" s="35">
        <f t="shared" si="7"/>
        <v>1257.6600000000001</v>
      </c>
      <c r="BI6" s="35">
        <f t="shared" si="7"/>
        <v>1160.93</v>
      </c>
      <c r="BJ6" s="35">
        <f t="shared" si="7"/>
        <v>1120.33</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66.540000000000006</v>
      </c>
      <c r="BR6" s="35">
        <f t="shared" ref="BR6:BZ6" si="8">IF(BR7="",NA(),BR7)</f>
        <v>65.599999999999994</v>
      </c>
      <c r="BS6" s="35">
        <f t="shared" si="8"/>
        <v>65.11</v>
      </c>
      <c r="BT6" s="35">
        <f t="shared" si="8"/>
        <v>65.180000000000007</v>
      </c>
      <c r="BU6" s="35">
        <f t="shared" si="8"/>
        <v>65.52</v>
      </c>
      <c r="BV6" s="35">
        <f t="shared" si="8"/>
        <v>62.83</v>
      </c>
      <c r="BW6" s="35">
        <f t="shared" si="8"/>
        <v>64.63</v>
      </c>
      <c r="BX6" s="35">
        <f t="shared" si="8"/>
        <v>66.56</v>
      </c>
      <c r="BY6" s="35">
        <f t="shared" si="8"/>
        <v>66.22</v>
      </c>
      <c r="BZ6" s="35">
        <f t="shared" si="8"/>
        <v>69.87</v>
      </c>
      <c r="CA6" s="34" t="str">
        <f>IF(CA7="","",IF(CA7="-","【-】","【"&amp;SUBSTITUTE(TEXT(CA7,"#,##0.00"),"-","△")&amp;"】"))</f>
        <v>【69.80】</v>
      </c>
      <c r="CB6" s="35">
        <f>IF(CB7="",NA(),CB7)</f>
        <v>273.72000000000003</v>
      </c>
      <c r="CC6" s="35">
        <f t="shared" ref="CC6:CK6" si="9">IF(CC7="",NA(),CC7)</f>
        <v>278.99</v>
      </c>
      <c r="CD6" s="35">
        <f t="shared" si="9"/>
        <v>286.54000000000002</v>
      </c>
      <c r="CE6" s="35">
        <f t="shared" si="9"/>
        <v>290.75</v>
      </c>
      <c r="CF6" s="35">
        <f t="shared" si="9"/>
        <v>291.92</v>
      </c>
      <c r="CG6" s="35">
        <f t="shared" si="9"/>
        <v>250.43</v>
      </c>
      <c r="CH6" s="35">
        <f t="shared" si="9"/>
        <v>245.75</v>
      </c>
      <c r="CI6" s="35">
        <f t="shared" si="9"/>
        <v>244.29</v>
      </c>
      <c r="CJ6" s="35">
        <f t="shared" si="9"/>
        <v>246.72</v>
      </c>
      <c r="CK6" s="35">
        <f t="shared" si="9"/>
        <v>234.96</v>
      </c>
      <c r="CL6" s="34" t="str">
        <f>IF(CL7="","",IF(CL7="-","【-】","【"&amp;SUBSTITUTE(TEXT(CL7,"#,##0.00"),"-","△")&amp;"】"))</f>
        <v>【232.54】</v>
      </c>
      <c r="CM6" s="35" t="str">
        <f>IF(CM7="",NA(),CM7)</f>
        <v>-</v>
      </c>
      <c r="CN6" s="35" t="str">
        <f t="shared" ref="CN6:CV6" si="10">IF(CN7="",NA(),CN7)</f>
        <v>-</v>
      </c>
      <c r="CO6" s="35" t="str">
        <f t="shared" si="10"/>
        <v>-</v>
      </c>
      <c r="CP6" s="35" t="str">
        <f t="shared" si="10"/>
        <v>-</v>
      </c>
      <c r="CQ6" s="35" t="str">
        <f t="shared" si="10"/>
        <v>-</v>
      </c>
      <c r="CR6" s="35">
        <f t="shared" si="10"/>
        <v>42.31</v>
      </c>
      <c r="CS6" s="35">
        <f t="shared" si="10"/>
        <v>43.65</v>
      </c>
      <c r="CT6" s="35">
        <f t="shared" si="10"/>
        <v>43.58</v>
      </c>
      <c r="CU6" s="35">
        <f t="shared" si="10"/>
        <v>41.35</v>
      </c>
      <c r="CV6" s="35">
        <f t="shared" si="10"/>
        <v>42.9</v>
      </c>
      <c r="CW6" s="34" t="str">
        <f>IF(CW7="","",IF(CW7="-","【-】","【"&amp;SUBSTITUTE(TEXT(CW7,"#,##0.00"),"-","△")&amp;"】"))</f>
        <v>【42.17】</v>
      </c>
      <c r="CX6" s="35">
        <f>IF(CX7="",NA(),CX7)</f>
        <v>96.13</v>
      </c>
      <c r="CY6" s="35">
        <f t="shared" ref="CY6:DG6" si="11">IF(CY7="",NA(),CY7)</f>
        <v>95.39</v>
      </c>
      <c r="CZ6" s="35">
        <f t="shared" si="11"/>
        <v>94.31</v>
      </c>
      <c r="DA6" s="35">
        <f t="shared" si="11"/>
        <v>91.58</v>
      </c>
      <c r="DB6" s="35">
        <f t="shared" si="11"/>
        <v>92.92</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x14ac:dyDescent="0.15">
      <c r="A7" s="28"/>
      <c r="B7" s="37">
        <v>2016</v>
      </c>
      <c r="C7" s="37">
        <v>282081</v>
      </c>
      <c r="D7" s="37">
        <v>47</v>
      </c>
      <c r="E7" s="37">
        <v>17</v>
      </c>
      <c r="F7" s="37">
        <v>4</v>
      </c>
      <c r="G7" s="37">
        <v>0</v>
      </c>
      <c r="H7" s="37" t="s">
        <v>110</v>
      </c>
      <c r="I7" s="37" t="s">
        <v>111</v>
      </c>
      <c r="J7" s="37" t="s">
        <v>112</v>
      </c>
      <c r="K7" s="37" t="s">
        <v>113</v>
      </c>
      <c r="L7" s="37" t="s">
        <v>114</v>
      </c>
      <c r="M7" s="37"/>
      <c r="N7" s="38" t="s">
        <v>115</v>
      </c>
      <c r="O7" s="38" t="s">
        <v>116</v>
      </c>
      <c r="P7" s="38">
        <v>1.92</v>
      </c>
      <c r="Q7" s="38">
        <v>100</v>
      </c>
      <c r="R7" s="38">
        <v>2869</v>
      </c>
      <c r="S7" s="38">
        <v>30264</v>
      </c>
      <c r="T7" s="38">
        <v>90.4</v>
      </c>
      <c r="U7" s="38">
        <v>334.78</v>
      </c>
      <c r="V7" s="38">
        <v>579</v>
      </c>
      <c r="W7" s="38">
        <v>0.48</v>
      </c>
      <c r="X7" s="38">
        <v>1206.25</v>
      </c>
      <c r="Y7" s="38">
        <v>51.15</v>
      </c>
      <c r="Z7" s="38">
        <v>48.5</v>
      </c>
      <c r="AA7" s="38">
        <v>45.96</v>
      </c>
      <c r="AB7" s="38">
        <v>44.06</v>
      </c>
      <c r="AC7" s="38">
        <v>43.03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1477.51</v>
      </c>
      <c r="BG7" s="38">
        <v>1384.47</v>
      </c>
      <c r="BH7" s="38">
        <v>1257.6600000000001</v>
      </c>
      <c r="BI7" s="38">
        <v>1160.93</v>
      </c>
      <c r="BJ7" s="38">
        <v>1120.33</v>
      </c>
      <c r="BK7" s="38">
        <v>1622.51</v>
      </c>
      <c r="BL7" s="38">
        <v>1569.13</v>
      </c>
      <c r="BM7" s="38">
        <v>1436</v>
      </c>
      <c r="BN7" s="38">
        <v>1434.89</v>
      </c>
      <c r="BO7" s="38">
        <v>1298.9100000000001</v>
      </c>
      <c r="BP7" s="38">
        <v>1348.09</v>
      </c>
      <c r="BQ7" s="38">
        <v>66.540000000000006</v>
      </c>
      <c r="BR7" s="38">
        <v>65.599999999999994</v>
      </c>
      <c r="BS7" s="38">
        <v>65.11</v>
      </c>
      <c r="BT7" s="38">
        <v>65.180000000000007</v>
      </c>
      <c r="BU7" s="38">
        <v>65.52</v>
      </c>
      <c r="BV7" s="38">
        <v>62.83</v>
      </c>
      <c r="BW7" s="38">
        <v>64.63</v>
      </c>
      <c r="BX7" s="38">
        <v>66.56</v>
      </c>
      <c r="BY7" s="38">
        <v>66.22</v>
      </c>
      <c r="BZ7" s="38">
        <v>69.87</v>
      </c>
      <c r="CA7" s="38">
        <v>69.8</v>
      </c>
      <c r="CB7" s="38">
        <v>273.72000000000003</v>
      </c>
      <c r="CC7" s="38">
        <v>278.99</v>
      </c>
      <c r="CD7" s="38">
        <v>286.54000000000002</v>
      </c>
      <c r="CE7" s="38">
        <v>290.75</v>
      </c>
      <c r="CF7" s="38">
        <v>291.92</v>
      </c>
      <c r="CG7" s="38">
        <v>250.43</v>
      </c>
      <c r="CH7" s="38">
        <v>245.75</v>
      </c>
      <c r="CI7" s="38">
        <v>244.29</v>
      </c>
      <c r="CJ7" s="38">
        <v>246.72</v>
      </c>
      <c r="CK7" s="38">
        <v>234.96</v>
      </c>
      <c r="CL7" s="38">
        <v>232.54</v>
      </c>
      <c r="CM7" s="38" t="s">
        <v>115</v>
      </c>
      <c r="CN7" s="38" t="s">
        <v>115</v>
      </c>
      <c r="CO7" s="38" t="s">
        <v>115</v>
      </c>
      <c r="CP7" s="38" t="s">
        <v>115</v>
      </c>
      <c r="CQ7" s="38" t="s">
        <v>115</v>
      </c>
      <c r="CR7" s="38">
        <v>42.31</v>
      </c>
      <c r="CS7" s="38">
        <v>43.65</v>
      </c>
      <c r="CT7" s="38">
        <v>43.58</v>
      </c>
      <c r="CU7" s="38">
        <v>41.35</v>
      </c>
      <c r="CV7" s="38">
        <v>42.9</v>
      </c>
      <c r="CW7" s="38">
        <v>42.17</v>
      </c>
      <c r="CX7" s="38">
        <v>96.13</v>
      </c>
      <c r="CY7" s="38">
        <v>95.39</v>
      </c>
      <c r="CZ7" s="38">
        <v>94.31</v>
      </c>
      <c r="DA7" s="38">
        <v>91.58</v>
      </c>
      <c r="DB7" s="38">
        <v>92.92</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0.09</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團 剛</cp:lastModifiedBy>
  <cp:lastPrinted>2018-02-08T04:22:56Z</cp:lastPrinted>
  <dcterms:created xsi:type="dcterms:W3CDTF">2017-12-25T02:20:46Z</dcterms:created>
  <dcterms:modified xsi:type="dcterms:W3CDTF">2018-02-08T04:29:30Z</dcterms:modified>
  <cp:category/>
</cp:coreProperties>
</file>