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D10" i="4"/>
  <c r="W10" i="4"/>
  <c r="P10" i="4"/>
  <c r="B10" i="4"/>
  <c r="BB8" i="4"/>
  <c r="AT8" i="4"/>
  <c r="W8" i="4"/>
  <c r="P8" i="4"/>
  <c r="I8" i="4"/>
  <c r="B6" i="4"/>
  <c r="C10" i="5" l="1"/>
  <c r="D10" i="5"/>
  <c r="E10" i="5"/>
  <c r="B10" i="5"/>
</calcChain>
</file>

<file path=xl/sharedStrings.xml><?xml version="1.0" encoding="utf-8"?>
<sst xmlns="http://schemas.openxmlformats.org/spreadsheetml/2006/main" count="240" uniqueCount="123">
  <si>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</si>
  <si>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</si>
  <si>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</si>
  <si>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</si>
  <si>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</si>
  <si>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</si>
  <si>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</si>
  <si>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</si>
  <si>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</si>
  <si>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</si>
  <si>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</si>
  <si>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</si>
  <si>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</si>
  <si>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</si>
  <si>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</si>
  <si>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</si>
  <si>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</si>
  <si>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</si>
  <si>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</si>
  <si>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</si>
  <si>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</si>
  <si>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</si>
  <si>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</si>
  <si>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</si>
  <si>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</si>
  <si>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</si>
  <si>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</si>
  <si>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</si>
  <si>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</si>
  <si>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</si>
  <si>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</si>
  <si>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</si>
  <si>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</si>
  <si>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</si>
  <si>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</si>
  <si>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</si>
  <si>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</si>
  <si>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</si>
  <si>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</si>
  <si>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</si>
  <si>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</si>
  <si>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</si>
  <si>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</si>
  <si>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</si>
  <si>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</si>
  <si>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</si>
  <si>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</si>
  <si>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</si>
  <si>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</si>
  <si>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</si>
  <si>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</si>
  <si>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</si>
  <si>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</si>
  <si>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</si>
  <si>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</si>
  <si>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</si>
  <si>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</si>
  <si>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</si>
  <si>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</si>
  <si>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</si>
  <si>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</si>
  <si>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</si>
  <si>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</si>
  <si>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</si>
  <si>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</si>
  <si>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</si>
  <si>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</si>
  <si>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</si>
  <si>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</si>
  <si>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</si>
  <si>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</si>
  <si>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</si>
  <si>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</si>
  <si>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</si>
  <si>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</si>
  <si>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</si>
  <si>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</si>
  <si>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</si>
  <si>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</si>
  <si>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</si>
  <si>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</si>
  <si>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</si>
  <si>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</si>
  <si>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</si>
  <si>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</si>
  <si>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</si>
  <si>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</si>
  <si>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</si>
  <si>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</si>
  <si>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</si>
  <si>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</si>
  <si>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</si>
  <si>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</si>
  <si>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</si>
  <si>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</si>
  <si>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</si>
  <si>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</si>
  <si>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</si>
  <si>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</si>
  <si>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</si>
  <si>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</si>
  <si>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</si>
  <si>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</si>
  <si>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</si>
  <si>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</si>
  <si>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</si>
  <si>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</si>
  <si>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</si>
  <si>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伊丹市</t>
  </si>
  <si>
    <t>法適用</t>
  </si>
  <si>
    <t>下水道事業</t>
  </si>
  <si>
    <t>公共下水道</t>
  </si>
  <si>
    <t>Ab</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</si>
  <si>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</si>
  <si>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</si>
  <si>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</si>
  <si>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</si>
  <si>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</si>
  <si>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</si>
  <si>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経常収支比率は、単年度の収支が黒字であることを示す100％を上回っており、類似団体平均値も上回っているので経営状況は健全な水準にあるといえます。
　流動比率は、必要とされる100％を下回っており、類似団体平均値と比較しても低い状況であり、今後も支払能力を高めるために経営改善を図る必要があります。
　企業債残高事業規模比率は、減少傾向にあり、類似団体平均値を上回っていますが、今後とも健全経営の維持による財源確保を図り、計画的な企業債発行と償還を行い、企業債残高を減少させる必要があります。
　経費回収率は、平成23年度の使用料改定以降は100％を上回っており、類似団体平均値よりも高い水準にあります。
　汚水処理原価は、経営の効率化に向けた取り組みを継続的に実施してきたこともあり、類似団体平均値と比較して低い水準にあります。
　水洗化率は、類似団体平均値と比べ高い水準にありますが、100％達成に向けて、水洗化の啓発活動などを継続的に取り組んでいく必要があります。</t>
    <phoneticPr fontId="4"/>
  </si>
  <si>
    <t>　有形固定資産減価償却率は、類似団体と比べ下回っていますが、平成24年から平成28年までの5年間で8.35％から22.16％と増加しており、今後も増加していくことが見込まれています。
　管渠老朽化率は、類似団体と比べ下回っていますが、今後、法定耐用年数を経過した下水道施設の割合が増加することが見込まれています。
　管渠改善率については、老朽管調査の結果を基に老朽度に応じて更新を行うとともに、実使用年数も考慮した管渠改善率を設定し、計画的に施設更新を行っていく必要があります。</t>
    <phoneticPr fontId="4"/>
  </si>
  <si>
    <t>　当市の人口は、近年微増傾向で推移していましたが、平成28年度決算において減少に転じました。今後も減少することが予測されます。
　また、有収水量についても、水需要の低迷により減少傾向にあり、今後も緩やかに減少することが予測されます。
　平成21年度の法適化及び平成23年度の使用料改定により、経営の健全性については一定保たれつつありますが、管渠老朽化率は増加傾向にあり、法定耐用年数を超えた管渠が増加してきていることから、今後、多額の更新費用が必要となるなど、厳しい経営環境が続くと予測されます。
　これらに対応し、将来にわたって持続可能な下水道事業を実現するため、引き続き経営戦略に基づいた計画的な施設の長寿命化、更新改良に努めていきます。</t>
    <rPh sb="25" eb="27">
      <t>ヘイセイ</t>
    </rPh>
    <rPh sb="29" eb="31">
      <t>ネンド</t>
    </rPh>
    <rPh sb="31" eb="33">
      <t>ケッサン</t>
    </rPh>
    <rPh sb="37" eb="39">
      <t>ゲンショウ</t>
    </rPh>
    <rPh sb="40" eb="41">
      <t>テン</t>
    </rPh>
    <rPh sb="46" eb="48">
      <t>コンゴ</t>
    </rPh>
    <rPh sb="49" eb="51">
      <t>ゲンショウ</t>
    </rPh>
    <rPh sb="56" eb="58">
      <t>ヨソク</t>
    </rPh>
    <rPh sb="283" eb="284">
      <t>ヒ</t>
    </rPh>
    <rPh sb="285" eb="286">
      <t>ツヅ</t>
    </rPh>
    <phoneticPr fontId="4"/>
  </si>
  <si>
    <t>自治体職員</t>
    <rPh sb="0" eb="3">
      <t>ジチタイ</t>
    </rPh>
    <rPh sb="3" eb="5">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</si>
</sst>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0.17</c:v>
                </c:pt>
                <c:pt idx="1">
                  <c:v>0.33</c:v>
                </c:pt>
                <c:pt idx="2">
                  <c:v>0.5</c:v>
                </c:pt>
                <c:pt idx="3">
                  <c:v>0.17</c:v>
                </c:pt>
                <c:pt idx="4">
                  <c:v>0.25</c:v>
                </c:pt>
              </c:numCache>
            </c:numRef>
          </c:val>
        </c:ser>
        <c:dLbls>
          <c:showLegendKey val="0"/>
          <c:showVal val="0"/>
          <c:showCatName val="0"/>
          <c:showSerName val="0"/>
          <c:showPercent val="0"/>
          <c:showBubbleSize val="0"/>
        </c:dLbls>
        <c:gapWidth val="150"/>
        <c:axId val="97184384"/>
        <c:axId val="9739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0.08</c:v>
                </c:pt>
                <c:pt idx="2">
                  <c:v>0.1</c:v>
                </c:pt>
                <c:pt idx="3">
                  <c:v>0.11</c:v>
                </c:pt>
                <c:pt idx="4">
                  <c:v>0.13</c:v>
                </c:pt>
              </c:numCache>
            </c:numRef>
          </c:val>
          <c:smooth val="0"/>
        </c:ser>
        <c:dLbls>
          <c:showLegendKey val="0"/>
          <c:showVal val="0"/>
          <c:showCatName val="0"/>
          <c:showSerName val="0"/>
          <c:showPercent val="0"/>
          <c:showBubbleSize val="0"/>
        </c:dLbls>
        <c:marker val="1"/>
        <c:smooth val="0"/>
        <c:axId val="97184384"/>
        <c:axId val="97391360"/>
      </c:lineChart>
      <c:dateAx>
        <c:axId val="97184384"/>
        <c:scaling>
          <c:orientation val="minMax"/>
        </c:scaling>
        <c:delete val="1"/>
        <c:axPos val="b"/>
        <c:numFmt formatCode="ge" sourceLinked="1"/>
        <c:majorTickMark val="none"/>
        <c:minorTickMark val="none"/>
        <c:tickLblPos val="none"/>
        <c:crossAx val="97391360"/>
        <c:crosses val="autoZero"/>
        <c:auto val="1"/>
        <c:lblOffset val="100"/>
        <c:baseTimeUnit val="years"/>
      </c:dateAx>
      <c:valAx>
        <c:axId val="9739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8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0251520"/>
        <c:axId val="10026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69.03</c:v>
                </c:pt>
                <c:pt idx="1">
                  <c:v>70.16</c:v>
                </c:pt>
                <c:pt idx="2">
                  <c:v>69.95</c:v>
                </c:pt>
                <c:pt idx="3">
                  <c:v>72.239999999999995</c:v>
                </c:pt>
                <c:pt idx="4">
                  <c:v>69.23</c:v>
                </c:pt>
              </c:numCache>
            </c:numRef>
          </c:val>
          <c:smooth val="0"/>
        </c:ser>
        <c:dLbls>
          <c:showLegendKey val="0"/>
          <c:showVal val="0"/>
          <c:showCatName val="0"/>
          <c:showSerName val="0"/>
          <c:showPercent val="0"/>
          <c:showBubbleSize val="0"/>
        </c:dLbls>
        <c:marker val="1"/>
        <c:smooth val="0"/>
        <c:axId val="100251520"/>
        <c:axId val="100265984"/>
      </c:lineChart>
      <c:dateAx>
        <c:axId val="100251520"/>
        <c:scaling>
          <c:orientation val="minMax"/>
        </c:scaling>
        <c:delete val="1"/>
        <c:axPos val="b"/>
        <c:numFmt formatCode="ge" sourceLinked="1"/>
        <c:majorTickMark val="none"/>
        <c:minorTickMark val="none"/>
        <c:tickLblPos val="none"/>
        <c:crossAx val="100265984"/>
        <c:crosses val="autoZero"/>
        <c:auto val="1"/>
        <c:lblOffset val="100"/>
        <c:baseTimeUnit val="years"/>
      </c:dateAx>
      <c:valAx>
        <c:axId val="10026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5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99.55</c:v>
                </c:pt>
                <c:pt idx="1">
                  <c:v>99.61</c:v>
                </c:pt>
                <c:pt idx="2">
                  <c:v>99.62</c:v>
                </c:pt>
                <c:pt idx="3">
                  <c:v>99.63</c:v>
                </c:pt>
                <c:pt idx="4">
                  <c:v>99.64</c:v>
                </c:pt>
              </c:numCache>
            </c:numRef>
          </c:val>
        </c:ser>
        <c:dLbls>
          <c:showLegendKey val="0"/>
          <c:showVal val="0"/>
          <c:showCatName val="0"/>
          <c:showSerName val="0"/>
          <c:showPercent val="0"/>
          <c:showBubbleSize val="0"/>
        </c:dLbls>
        <c:gapWidth val="150"/>
        <c:axId val="100365824"/>
        <c:axId val="10036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96.87</c:v>
                </c:pt>
                <c:pt idx="1">
                  <c:v>96.82</c:v>
                </c:pt>
                <c:pt idx="2">
                  <c:v>96.69</c:v>
                </c:pt>
                <c:pt idx="3">
                  <c:v>96.84</c:v>
                </c:pt>
                <c:pt idx="4">
                  <c:v>96.84</c:v>
                </c:pt>
              </c:numCache>
            </c:numRef>
          </c:val>
          <c:smooth val="0"/>
        </c:ser>
        <c:dLbls>
          <c:showLegendKey val="0"/>
          <c:showVal val="0"/>
          <c:showCatName val="0"/>
          <c:showSerName val="0"/>
          <c:showPercent val="0"/>
          <c:showBubbleSize val="0"/>
        </c:dLbls>
        <c:marker val="1"/>
        <c:smooth val="0"/>
        <c:axId val="100365824"/>
        <c:axId val="100367744"/>
      </c:lineChart>
      <c:dateAx>
        <c:axId val="100365824"/>
        <c:scaling>
          <c:orientation val="minMax"/>
        </c:scaling>
        <c:delete val="1"/>
        <c:axPos val="b"/>
        <c:numFmt formatCode="ge" sourceLinked="1"/>
        <c:majorTickMark val="none"/>
        <c:minorTickMark val="none"/>
        <c:tickLblPos val="none"/>
        <c:crossAx val="100367744"/>
        <c:crosses val="autoZero"/>
        <c:auto val="1"/>
        <c:lblOffset val="100"/>
        <c:baseTimeUnit val="years"/>
      </c:dateAx>
      <c:valAx>
        <c:axId val="10036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6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109.38</c:v>
                </c:pt>
                <c:pt idx="1">
                  <c:v>109.59</c:v>
                </c:pt>
                <c:pt idx="2">
                  <c:v>108.43</c:v>
                </c:pt>
                <c:pt idx="3">
                  <c:v>108.1</c:v>
                </c:pt>
                <c:pt idx="4">
                  <c:v>109.57</c:v>
                </c:pt>
              </c:numCache>
            </c:numRef>
          </c:val>
        </c:ser>
        <c:dLbls>
          <c:showLegendKey val="0"/>
          <c:showVal val="0"/>
          <c:showCatName val="0"/>
          <c:showSerName val="0"/>
          <c:showPercent val="0"/>
          <c:showBubbleSize val="0"/>
        </c:dLbls>
        <c:gapWidth val="150"/>
        <c:axId val="99615872"/>
        <c:axId val="9961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104.06</c:v>
                </c:pt>
                <c:pt idx="1">
                  <c:v>104.3</c:v>
                </c:pt>
                <c:pt idx="2">
                  <c:v>104.63</c:v>
                </c:pt>
                <c:pt idx="3">
                  <c:v>105.91</c:v>
                </c:pt>
                <c:pt idx="4">
                  <c:v>106.96</c:v>
                </c:pt>
              </c:numCache>
            </c:numRef>
          </c:val>
          <c:smooth val="0"/>
        </c:ser>
        <c:dLbls>
          <c:showLegendKey val="0"/>
          <c:showVal val="0"/>
          <c:showCatName val="0"/>
          <c:showSerName val="0"/>
          <c:showPercent val="0"/>
          <c:showBubbleSize val="0"/>
        </c:dLbls>
        <c:marker val="1"/>
        <c:smooth val="0"/>
        <c:axId val="99615872"/>
        <c:axId val="99617792"/>
      </c:lineChart>
      <c:dateAx>
        <c:axId val="99615872"/>
        <c:scaling>
          <c:orientation val="minMax"/>
        </c:scaling>
        <c:delete val="1"/>
        <c:axPos val="b"/>
        <c:numFmt formatCode="ge" sourceLinked="1"/>
        <c:majorTickMark val="none"/>
        <c:minorTickMark val="none"/>
        <c:tickLblPos val="none"/>
        <c:crossAx val="99617792"/>
        <c:crosses val="autoZero"/>
        <c:auto val="1"/>
        <c:lblOffset val="100"/>
        <c:baseTimeUnit val="years"/>
      </c:dateAx>
      <c:valAx>
        <c:axId val="9961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1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8.35</c:v>
                </c:pt>
                <c:pt idx="1">
                  <c:v>10.38</c:v>
                </c:pt>
                <c:pt idx="2">
                  <c:v>16.760000000000002</c:v>
                </c:pt>
                <c:pt idx="3">
                  <c:v>19.48</c:v>
                </c:pt>
                <c:pt idx="4">
                  <c:v>22.16</c:v>
                </c:pt>
              </c:numCache>
            </c:numRef>
          </c:val>
        </c:ser>
        <c:dLbls>
          <c:showLegendKey val="0"/>
          <c:showVal val="0"/>
          <c:showCatName val="0"/>
          <c:showSerName val="0"/>
          <c:showPercent val="0"/>
          <c:showBubbleSize val="0"/>
        </c:dLbls>
        <c:gapWidth val="150"/>
        <c:axId val="99652352"/>
        <c:axId val="9965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17.25</c:v>
                </c:pt>
                <c:pt idx="1">
                  <c:v>17.37</c:v>
                </c:pt>
                <c:pt idx="2">
                  <c:v>25.54</c:v>
                </c:pt>
                <c:pt idx="3">
                  <c:v>22.87</c:v>
                </c:pt>
                <c:pt idx="4">
                  <c:v>28.42</c:v>
                </c:pt>
              </c:numCache>
            </c:numRef>
          </c:val>
          <c:smooth val="0"/>
        </c:ser>
        <c:dLbls>
          <c:showLegendKey val="0"/>
          <c:showVal val="0"/>
          <c:showCatName val="0"/>
          <c:showSerName val="0"/>
          <c:showPercent val="0"/>
          <c:showBubbleSize val="0"/>
        </c:dLbls>
        <c:marker val="1"/>
        <c:smooth val="0"/>
        <c:axId val="99652352"/>
        <c:axId val="99654272"/>
      </c:lineChart>
      <c:dateAx>
        <c:axId val="99652352"/>
        <c:scaling>
          <c:orientation val="minMax"/>
        </c:scaling>
        <c:delete val="1"/>
        <c:axPos val="b"/>
        <c:numFmt formatCode="ge" sourceLinked="1"/>
        <c:majorTickMark val="none"/>
        <c:minorTickMark val="none"/>
        <c:tickLblPos val="none"/>
        <c:crossAx val="99654272"/>
        <c:crosses val="autoZero"/>
        <c:auto val="1"/>
        <c:lblOffset val="100"/>
        <c:baseTimeUnit val="years"/>
      </c:dateAx>
      <c:valAx>
        <c:axId val="9965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5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formatCode="#,##0.00;&quot;△&quot;#,##0.00;&quot;-&quot;">
                  <c:v>0.05</c:v>
                </c:pt>
                <c:pt idx="4" formatCode="#,##0.00;&quot;△&quot;#,##0.00;&quot;-&quot;">
                  <c:v>0.27</c:v>
                </c:pt>
              </c:numCache>
            </c:numRef>
          </c:val>
        </c:ser>
        <c:dLbls>
          <c:showLegendKey val="0"/>
          <c:showVal val="0"/>
          <c:showCatName val="0"/>
          <c:showSerName val="0"/>
          <c:showPercent val="0"/>
          <c:showBubbleSize val="0"/>
        </c:dLbls>
        <c:gapWidth val="150"/>
        <c:axId val="99697024"/>
        <c:axId val="9969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1.32</c:v>
                </c:pt>
                <c:pt idx="1">
                  <c:v>1.51</c:v>
                </c:pt>
                <c:pt idx="2">
                  <c:v>1.39</c:v>
                </c:pt>
                <c:pt idx="3">
                  <c:v>1.2</c:v>
                </c:pt>
                <c:pt idx="4">
                  <c:v>3.01</c:v>
                </c:pt>
              </c:numCache>
            </c:numRef>
          </c:val>
          <c:smooth val="0"/>
        </c:ser>
        <c:dLbls>
          <c:showLegendKey val="0"/>
          <c:showVal val="0"/>
          <c:showCatName val="0"/>
          <c:showSerName val="0"/>
          <c:showPercent val="0"/>
          <c:showBubbleSize val="0"/>
        </c:dLbls>
        <c:marker val="1"/>
        <c:smooth val="0"/>
        <c:axId val="99697024"/>
        <c:axId val="99698944"/>
      </c:lineChart>
      <c:dateAx>
        <c:axId val="99697024"/>
        <c:scaling>
          <c:orientation val="minMax"/>
        </c:scaling>
        <c:delete val="1"/>
        <c:axPos val="b"/>
        <c:numFmt formatCode="ge" sourceLinked="1"/>
        <c:majorTickMark val="none"/>
        <c:minorTickMark val="none"/>
        <c:tickLblPos val="none"/>
        <c:crossAx val="99698944"/>
        <c:crosses val="autoZero"/>
        <c:auto val="1"/>
        <c:lblOffset val="100"/>
        <c:baseTimeUnit val="years"/>
      </c:dateAx>
      <c:valAx>
        <c:axId val="9969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9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743616"/>
        <c:axId val="10008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4.34</c:v>
                </c:pt>
                <c:pt idx="1">
                  <c:v>4.88</c:v>
                </c:pt>
                <c:pt idx="2">
                  <c:v>0.1</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99743616"/>
        <c:axId val="100085760"/>
      </c:lineChart>
      <c:dateAx>
        <c:axId val="99743616"/>
        <c:scaling>
          <c:orientation val="minMax"/>
        </c:scaling>
        <c:delete val="1"/>
        <c:axPos val="b"/>
        <c:numFmt formatCode="ge" sourceLinked="1"/>
        <c:majorTickMark val="none"/>
        <c:minorTickMark val="none"/>
        <c:tickLblPos val="none"/>
        <c:crossAx val="100085760"/>
        <c:crosses val="autoZero"/>
        <c:auto val="1"/>
        <c:lblOffset val="100"/>
        <c:baseTimeUnit val="years"/>
      </c:dateAx>
      <c:valAx>
        <c:axId val="10008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4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152.88</c:v>
                </c:pt>
                <c:pt idx="1">
                  <c:v>244.68</c:v>
                </c:pt>
                <c:pt idx="2">
                  <c:v>20.83</c:v>
                </c:pt>
                <c:pt idx="3">
                  <c:v>21.39</c:v>
                </c:pt>
                <c:pt idx="4">
                  <c:v>26.14</c:v>
                </c:pt>
              </c:numCache>
            </c:numRef>
          </c:val>
        </c:ser>
        <c:dLbls>
          <c:showLegendKey val="0"/>
          <c:showVal val="0"/>
          <c:showCatName val="0"/>
          <c:showSerName val="0"/>
          <c:showPercent val="0"/>
          <c:showBubbleSize val="0"/>
        </c:dLbls>
        <c:gapWidth val="150"/>
        <c:axId val="100110336"/>
        <c:axId val="10011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238.87</c:v>
                </c:pt>
                <c:pt idx="1">
                  <c:v>271.23</c:v>
                </c:pt>
                <c:pt idx="2">
                  <c:v>72.66</c:v>
                </c:pt>
                <c:pt idx="3">
                  <c:v>66.900000000000006</c:v>
                </c:pt>
                <c:pt idx="4">
                  <c:v>72.739999999999995</c:v>
                </c:pt>
              </c:numCache>
            </c:numRef>
          </c:val>
          <c:smooth val="0"/>
        </c:ser>
        <c:dLbls>
          <c:showLegendKey val="0"/>
          <c:showVal val="0"/>
          <c:showCatName val="0"/>
          <c:showSerName val="0"/>
          <c:showPercent val="0"/>
          <c:showBubbleSize val="0"/>
        </c:dLbls>
        <c:marker val="1"/>
        <c:smooth val="0"/>
        <c:axId val="100110336"/>
        <c:axId val="100112256"/>
      </c:lineChart>
      <c:dateAx>
        <c:axId val="100110336"/>
        <c:scaling>
          <c:orientation val="minMax"/>
        </c:scaling>
        <c:delete val="1"/>
        <c:axPos val="b"/>
        <c:numFmt formatCode="ge" sourceLinked="1"/>
        <c:majorTickMark val="none"/>
        <c:minorTickMark val="none"/>
        <c:tickLblPos val="none"/>
        <c:crossAx val="100112256"/>
        <c:crosses val="autoZero"/>
        <c:auto val="1"/>
        <c:lblOffset val="100"/>
        <c:baseTimeUnit val="years"/>
      </c:dateAx>
      <c:valAx>
        <c:axId val="10011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1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769.29</c:v>
                </c:pt>
                <c:pt idx="1">
                  <c:v>745.09</c:v>
                </c:pt>
                <c:pt idx="2">
                  <c:v>719.25</c:v>
                </c:pt>
                <c:pt idx="3">
                  <c:v>691.54</c:v>
                </c:pt>
                <c:pt idx="4">
                  <c:v>645.77</c:v>
                </c:pt>
              </c:numCache>
            </c:numRef>
          </c:val>
        </c:ser>
        <c:dLbls>
          <c:showLegendKey val="0"/>
          <c:showVal val="0"/>
          <c:showCatName val="0"/>
          <c:showSerName val="0"/>
          <c:showPercent val="0"/>
          <c:showBubbleSize val="0"/>
        </c:dLbls>
        <c:gapWidth val="150"/>
        <c:axId val="100126080"/>
        <c:axId val="10014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641.70000000000005</c:v>
                </c:pt>
                <c:pt idx="1">
                  <c:v>624.4</c:v>
                </c:pt>
                <c:pt idx="2">
                  <c:v>607.52</c:v>
                </c:pt>
                <c:pt idx="3">
                  <c:v>643.19000000000005</c:v>
                </c:pt>
                <c:pt idx="4">
                  <c:v>596.44000000000005</c:v>
                </c:pt>
              </c:numCache>
            </c:numRef>
          </c:val>
          <c:smooth val="0"/>
        </c:ser>
        <c:dLbls>
          <c:showLegendKey val="0"/>
          <c:showVal val="0"/>
          <c:showCatName val="0"/>
          <c:showSerName val="0"/>
          <c:showPercent val="0"/>
          <c:showBubbleSize val="0"/>
        </c:dLbls>
        <c:marker val="1"/>
        <c:smooth val="0"/>
        <c:axId val="100126080"/>
        <c:axId val="100148736"/>
      </c:lineChart>
      <c:dateAx>
        <c:axId val="100126080"/>
        <c:scaling>
          <c:orientation val="minMax"/>
        </c:scaling>
        <c:delete val="1"/>
        <c:axPos val="b"/>
        <c:numFmt formatCode="ge" sourceLinked="1"/>
        <c:majorTickMark val="none"/>
        <c:minorTickMark val="none"/>
        <c:tickLblPos val="none"/>
        <c:crossAx val="100148736"/>
        <c:crosses val="autoZero"/>
        <c:auto val="1"/>
        <c:lblOffset val="100"/>
        <c:baseTimeUnit val="years"/>
      </c:dateAx>
      <c:valAx>
        <c:axId val="10014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2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116.22</c:v>
                </c:pt>
                <c:pt idx="1">
                  <c:v>116.39</c:v>
                </c:pt>
                <c:pt idx="2">
                  <c:v>117.5</c:v>
                </c:pt>
                <c:pt idx="3">
                  <c:v>116.57</c:v>
                </c:pt>
                <c:pt idx="4">
                  <c:v>120.07</c:v>
                </c:pt>
              </c:numCache>
            </c:numRef>
          </c:val>
        </c:ser>
        <c:dLbls>
          <c:showLegendKey val="0"/>
          <c:showVal val="0"/>
          <c:showCatName val="0"/>
          <c:showSerName val="0"/>
          <c:showPercent val="0"/>
          <c:showBubbleSize val="0"/>
        </c:dLbls>
        <c:gapWidth val="150"/>
        <c:axId val="100187136"/>
        <c:axId val="10019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91.73</c:v>
                </c:pt>
                <c:pt idx="1">
                  <c:v>92.33</c:v>
                </c:pt>
                <c:pt idx="2">
                  <c:v>96.91</c:v>
                </c:pt>
                <c:pt idx="3">
                  <c:v>101.54</c:v>
                </c:pt>
                <c:pt idx="4">
                  <c:v>102.42</c:v>
                </c:pt>
              </c:numCache>
            </c:numRef>
          </c:val>
          <c:smooth val="0"/>
        </c:ser>
        <c:dLbls>
          <c:showLegendKey val="0"/>
          <c:showVal val="0"/>
          <c:showCatName val="0"/>
          <c:showSerName val="0"/>
          <c:showPercent val="0"/>
          <c:showBubbleSize val="0"/>
        </c:dLbls>
        <c:marker val="1"/>
        <c:smooth val="0"/>
        <c:axId val="100187136"/>
        <c:axId val="100193408"/>
      </c:lineChart>
      <c:dateAx>
        <c:axId val="100187136"/>
        <c:scaling>
          <c:orientation val="minMax"/>
        </c:scaling>
        <c:delete val="1"/>
        <c:axPos val="b"/>
        <c:numFmt formatCode="ge" sourceLinked="1"/>
        <c:majorTickMark val="none"/>
        <c:minorTickMark val="none"/>
        <c:tickLblPos val="none"/>
        <c:crossAx val="100193408"/>
        <c:crosses val="autoZero"/>
        <c:auto val="1"/>
        <c:lblOffset val="100"/>
        <c:baseTimeUnit val="years"/>
      </c:dateAx>
      <c:valAx>
        <c:axId val="10019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8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88.1</c:v>
                </c:pt>
                <c:pt idx="1">
                  <c:v>87.61</c:v>
                </c:pt>
                <c:pt idx="2">
                  <c:v>86.82</c:v>
                </c:pt>
                <c:pt idx="3">
                  <c:v>87.33</c:v>
                </c:pt>
                <c:pt idx="4">
                  <c:v>84.76</c:v>
                </c:pt>
              </c:numCache>
            </c:numRef>
          </c:val>
        </c:ser>
        <c:dLbls>
          <c:showLegendKey val="0"/>
          <c:showVal val="0"/>
          <c:showCatName val="0"/>
          <c:showSerName val="0"/>
          <c:showPercent val="0"/>
          <c:showBubbleSize val="0"/>
        </c:dLbls>
        <c:gapWidth val="150"/>
        <c:axId val="100231424"/>
        <c:axId val="10023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123.91</c:v>
                </c:pt>
                <c:pt idx="1">
                  <c:v>123.69</c:v>
                </c:pt>
                <c:pt idx="2">
                  <c:v>120.5</c:v>
                </c:pt>
                <c:pt idx="3">
                  <c:v>116.15</c:v>
                </c:pt>
                <c:pt idx="4">
                  <c:v>116.2</c:v>
                </c:pt>
              </c:numCache>
            </c:numRef>
          </c:val>
          <c:smooth val="0"/>
        </c:ser>
        <c:dLbls>
          <c:showLegendKey val="0"/>
          <c:showVal val="0"/>
          <c:showCatName val="0"/>
          <c:showSerName val="0"/>
          <c:showPercent val="0"/>
          <c:showBubbleSize val="0"/>
        </c:dLbls>
        <c:marker val="1"/>
        <c:smooth val="0"/>
        <c:axId val="100231424"/>
        <c:axId val="100233600"/>
      </c:lineChart>
      <c:dateAx>
        <c:axId val="100231424"/>
        <c:scaling>
          <c:orientation val="minMax"/>
        </c:scaling>
        <c:delete val="1"/>
        <c:axPos val="b"/>
        <c:numFmt formatCode="ge" sourceLinked="1"/>
        <c:majorTickMark val="none"/>
        <c:minorTickMark val="none"/>
        <c:tickLblPos val="none"/>
        <c:crossAx val="100233600"/>
        <c:crosses val="autoZero"/>
        <c:auto val="1"/>
        <c:lblOffset val="100"/>
        <c:baseTimeUnit val="years"/>
      </c:dateAx>
      <c:valAx>
        <c:axId val="10023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3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G6" sqref="AG6"/>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兵庫県　伊丹市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Ab</v>
      </c>
      <c r="X8" s="49"/>
      <c r="Y8" s="49"/>
      <c r="Z8" s="49"/>
      <c r="AA8" s="49"/>
      <c r="AB8" s="49"/>
      <c r="AC8" s="49"/>
      <c r="AD8" s="50" t="s">
        <v>122</v>
      </c>
      <c r="AE8" s="50"/>
      <c r="AF8" s="50"/>
      <c r="AG8" s="50"/>
      <c r="AH8" s="50"/>
      <c r="AI8" s="50"/>
      <c r="AJ8" s="50"/>
      <c r="AK8" s="4"/>
      <c r="AL8" s="51">
        <f>データ!S6</f>
        <v>201865</v>
      </c>
      <c r="AM8" s="51"/>
      <c r="AN8" s="51"/>
      <c r="AO8" s="51"/>
      <c r="AP8" s="51"/>
      <c r="AQ8" s="51"/>
      <c r="AR8" s="51"/>
      <c r="AS8" s="51"/>
      <c r="AT8" s="46">
        <f>データ!T6</f>
        <v>25</v>
      </c>
      <c r="AU8" s="46"/>
      <c r="AV8" s="46"/>
      <c r="AW8" s="46"/>
      <c r="AX8" s="46"/>
      <c r="AY8" s="46"/>
      <c r="AZ8" s="46"/>
      <c r="BA8" s="46"/>
      <c r="BB8" s="46">
        <f>データ!U6</f>
        <v>8074.6</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46.7</v>
      </c>
      <c r="J10" s="46"/>
      <c r="K10" s="46"/>
      <c r="L10" s="46"/>
      <c r="M10" s="46"/>
      <c r="N10" s="46"/>
      <c r="O10" s="46"/>
      <c r="P10" s="46">
        <f>データ!P6</f>
        <v>100</v>
      </c>
      <c r="Q10" s="46"/>
      <c r="R10" s="46"/>
      <c r="S10" s="46"/>
      <c r="T10" s="46"/>
      <c r="U10" s="46"/>
      <c r="V10" s="46"/>
      <c r="W10" s="46">
        <f>データ!Q6</f>
        <v>72.23</v>
      </c>
      <c r="X10" s="46"/>
      <c r="Y10" s="46"/>
      <c r="Z10" s="46"/>
      <c r="AA10" s="46"/>
      <c r="AB10" s="46"/>
      <c r="AC10" s="46"/>
      <c r="AD10" s="51">
        <f>データ!R6</f>
        <v>1695</v>
      </c>
      <c r="AE10" s="51"/>
      <c r="AF10" s="51"/>
      <c r="AG10" s="51"/>
      <c r="AH10" s="51"/>
      <c r="AI10" s="51"/>
      <c r="AJ10" s="51"/>
      <c r="AK10" s="2"/>
      <c r="AL10" s="51">
        <f>データ!V6</f>
        <v>201651</v>
      </c>
      <c r="AM10" s="51"/>
      <c r="AN10" s="51"/>
      <c r="AO10" s="51"/>
      <c r="AP10" s="51"/>
      <c r="AQ10" s="51"/>
      <c r="AR10" s="51"/>
      <c r="AS10" s="51"/>
      <c r="AT10" s="46">
        <f>データ!W6</f>
        <v>20.260000000000002</v>
      </c>
      <c r="AU10" s="46"/>
      <c r="AV10" s="46"/>
      <c r="AW10" s="46"/>
      <c r="AX10" s="46"/>
      <c r="AY10" s="46"/>
      <c r="AZ10" s="46"/>
      <c r="BA10" s="46"/>
      <c r="BB10" s="46">
        <f>データ!X6</f>
        <v>9953.16</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119</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282073</v>
      </c>
      <c r="D6" s="34">
        <f t="shared" si="3"/>
        <v>46</v>
      </c>
      <c r="E6" s="34">
        <f t="shared" si="3"/>
        <v>17</v>
      </c>
      <c r="F6" s="34">
        <f t="shared" si="3"/>
        <v>1</v>
      </c>
      <c r="G6" s="34">
        <f t="shared" si="3"/>
        <v>0</v>
      </c>
      <c r="H6" s="34" t="str">
        <f t="shared" si="3"/>
        <v>兵庫県　伊丹市</v>
      </c>
      <c r="I6" s="34" t="str">
        <f t="shared" si="3"/>
        <v>法適用</v>
      </c>
      <c r="J6" s="34" t="str">
        <f t="shared" si="3"/>
        <v>下水道事業</v>
      </c>
      <c r="K6" s="34" t="str">
        <f t="shared" si="3"/>
        <v>公共下水道</v>
      </c>
      <c r="L6" s="34" t="str">
        <f t="shared" si="3"/>
        <v>Ab</v>
      </c>
      <c r="M6" s="34">
        <f t="shared" si="3"/>
        <v>0</v>
      </c>
      <c r="N6" s="35" t="str">
        <f t="shared" si="3"/>
        <v>-</v>
      </c>
      <c r="O6" s="35">
        <f t="shared" si="3"/>
        <v>46.7</v>
      </c>
      <c r="P6" s="35">
        <f t="shared" si="3"/>
        <v>100</v>
      </c>
      <c r="Q6" s="35">
        <f t="shared" si="3"/>
        <v>72.23</v>
      </c>
      <c r="R6" s="35">
        <f t="shared" si="3"/>
        <v>1695</v>
      </c>
      <c r="S6" s="35">
        <f t="shared" si="3"/>
        <v>201865</v>
      </c>
      <c r="T6" s="35">
        <f t="shared" si="3"/>
        <v>25</v>
      </c>
      <c r="U6" s="35">
        <f t="shared" si="3"/>
        <v>8074.6</v>
      </c>
      <c r="V6" s="35">
        <f t="shared" si="3"/>
        <v>201651</v>
      </c>
      <c r="W6" s="35">
        <f t="shared" si="3"/>
        <v>20.260000000000002</v>
      </c>
      <c r="X6" s="35">
        <f t="shared" si="3"/>
        <v>9953.16</v>
      </c>
      <c r="Y6" s="36">
        <f>IF(Y7="",NA(),Y7)</f>
        <v>109.38</v>
      </c>
      <c r="Z6" s="36">
        <f t="shared" ref="Z6:AH6" si="4">IF(Z7="",NA(),Z7)</f>
        <v>109.59</v>
      </c>
      <c r="AA6" s="36">
        <f t="shared" si="4"/>
        <v>108.43</v>
      </c>
      <c r="AB6" s="36">
        <f t="shared" si="4"/>
        <v>108.1</v>
      </c>
      <c r="AC6" s="36">
        <f t="shared" si="4"/>
        <v>109.57</v>
      </c>
      <c r="AD6" s="36">
        <f t="shared" si="4"/>
        <v>104.06</v>
      </c>
      <c r="AE6" s="36">
        <f t="shared" si="4"/>
        <v>104.3</v>
      </c>
      <c r="AF6" s="36">
        <f t="shared" si="4"/>
        <v>104.63</v>
      </c>
      <c r="AG6" s="36">
        <f t="shared" si="4"/>
        <v>105.91</v>
      </c>
      <c r="AH6" s="36">
        <f t="shared" si="4"/>
        <v>106.96</v>
      </c>
      <c r="AI6" s="35" t="str">
        <f>IF(AI7="","",IF(AI7="-","【-】","【"&amp;SUBSTITUTE(TEXT(AI7,"#,##0.00"),"-","△")&amp;"】"))</f>
        <v>【108.57】</v>
      </c>
      <c r="AJ6" s="35">
        <f>IF(AJ7="",NA(),AJ7)</f>
        <v>0</v>
      </c>
      <c r="AK6" s="35">
        <f t="shared" ref="AK6:AS6" si="5">IF(AK7="",NA(),AK7)</f>
        <v>0</v>
      </c>
      <c r="AL6" s="35">
        <f t="shared" si="5"/>
        <v>0</v>
      </c>
      <c r="AM6" s="35">
        <f t="shared" si="5"/>
        <v>0</v>
      </c>
      <c r="AN6" s="35">
        <f t="shared" si="5"/>
        <v>0</v>
      </c>
      <c r="AO6" s="36">
        <f t="shared" si="5"/>
        <v>4.34</v>
      </c>
      <c r="AP6" s="36">
        <f t="shared" si="5"/>
        <v>4.88</v>
      </c>
      <c r="AQ6" s="36">
        <f t="shared" si="5"/>
        <v>0.1</v>
      </c>
      <c r="AR6" s="35">
        <f t="shared" si="5"/>
        <v>0</v>
      </c>
      <c r="AS6" s="35">
        <f t="shared" si="5"/>
        <v>0</v>
      </c>
      <c r="AT6" s="35" t="str">
        <f>IF(AT7="","",IF(AT7="-","【-】","【"&amp;SUBSTITUTE(TEXT(AT7,"#,##0.00"),"-","△")&amp;"】"))</f>
        <v>【4.38】</v>
      </c>
      <c r="AU6" s="36">
        <f>IF(AU7="",NA(),AU7)</f>
        <v>152.88</v>
      </c>
      <c r="AV6" s="36">
        <f t="shared" ref="AV6:BD6" si="6">IF(AV7="",NA(),AV7)</f>
        <v>244.68</v>
      </c>
      <c r="AW6" s="36">
        <f t="shared" si="6"/>
        <v>20.83</v>
      </c>
      <c r="AX6" s="36">
        <f t="shared" si="6"/>
        <v>21.39</v>
      </c>
      <c r="AY6" s="36">
        <f t="shared" si="6"/>
        <v>26.14</v>
      </c>
      <c r="AZ6" s="36">
        <f t="shared" si="6"/>
        <v>238.87</v>
      </c>
      <c r="BA6" s="36">
        <f t="shared" si="6"/>
        <v>271.23</v>
      </c>
      <c r="BB6" s="36">
        <f t="shared" si="6"/>
        <v>72.66</v>
      </c>
      <c r="BC6" s="36">
        <f t="shared" si="6"/>
        <v>66.900000000000006</v>
      </c>
      <c r="BD6" s="36">
        <f t="shared" si="6"/>
        <v>72.739999999999995</v>
      </c>
      <c r="BE6" s="35" t="str">
        <f>IF(BE7="","",IF(BE7="-","【-】","【"&amp;SUBSTITUTE(TEXT(BE7,"#,##0.00"),"-","△")&amp;"】"))</f>
        <v>【59.95】</v>
      </c>
      <c r="BF6" s="36">
        <f>IF(BF7="",NA(),BF7)</f>
        <v>769.29</v>
      </c>
      <c r="BG6" s="36">
        <f t="shared" ref="BG6:BO6" si="7">IF(BG7="",NA(),BG7)</f>
        <v>745.09</v>
      </c>
      <c r="BH6" s="36">
        <f t="shared" si="7"/>
        <v>719.25</v>
      </c>
      <c r="BI6" s="36">
        <f t="shared" si="7"/>
        <v>691.54</v>
      </c>
      <c r="BJ6" s="36">
        <f t="shared" si="7"/>
        <v>645.77</v>
      </c>
      <c r="BK6" s="36">
        <f t="shared" si="7"/>
        <v>641.70000000000005</v>
      </c>
      <c r="BL6" s="36">
        <f t="shared" si="7"/>
        <v>624.4</v>
      </c>
      <c r="BM6" s="36">
        <f t="shared" si="7"/>
        <v>607.52</v>
      </c>
      <c r="BN6" s="36">
        <f t="shared" si="7"/>
        <v>643.19000000000005</v>
      </c>
      <c r="BO6" s="36">
        <f t="shared" si="7"/>
        <v>596.44000000000005</v>
      </c>
      <c r="BP6" s="35" t="str">
        <f>IF(BP7="","",IF(BP7="-","【-】","【"&amp;SUBSTITUTE(TEXT(BP7,"#,##0.00"),"-","△")&amp;"】"))</f>
        <v>【728.30】</v>
      </c>
      <c r="BQ6" s="36">
        <f>IF(BQ7="",NA(),BQ7)</f>
        <v>116.22</v>
      </c>
      <c r="BR6" s="36">
        <f t="shared" ref="BR6:BZ6" si="8">IF(BR7="",NA(),BR7)</f>
        <v>116.39</v>
      </c>
      <c r="BS6" s="36">
        <f t="shared" si="8"/>
        <v>117.5</v>
      </c>
      <c r="BT6" s="36">
        <f t="shared" si="8"/>
        <v>116.57</v>
      </c>
      <c r="BU6" s="36">
        <f t="shared" si="8"/>
        <v>120.07</v>
      </c>
      <c r="BV6" s="36">
        <f t="shared" si="8"/>
        <v>91.73</v>
      </c>
      <c r="BW6" s="36">
        <f t="shared" si="8"/>
        <v>92.33</v>
      </c>
      <c r="BX6" s="36">
        <f t="shared" si="8"/>
        <v>96.91</v>
      </c>
      <c r="BY6" s="36">
        <f t="shared" si="8"/>
        <v>101.54</v>
      </c>
      <c r="BZ6" s="36">
        <f t="shared" si="8"/>
        <v>102.42</v>
      </c>
      <c r="CA6" s="35" t="str">
        <f>IF(CA7="","",IF(CA7="-","【-】","【"&amp;SUBSTITUTE(TEXT(CA7,"#,##0.00"),"-","△")&amp;"】"))</f>
        <v>【100.04】</v>
      </c>
      <c r="CB6" s="36">
        <f>IF(CB7="",NA(),CB7)</f>
        <v>88.1</v>
      </c>
      <c r="CC6" s="36">
        <f t="shared" ref="CC6:CK6" si="9">IF(CC7="",NA(),CC7)</f>
        <v>87.61</v>
      </c>
      <c r="CD6" s="36">
        <f t="shared" si="9"/>
        <v>86.82</v>
      </c>
      <c r="CE6" s="36">
        <f t="shared" si="9"/>
        <v>87.33</v>
      </c>
      <c r="CF6" s="36">
        <f t="shared" si="9"/>
        <v>84.76</v>
      </c>
      <c r="CG6" s="36">
        <f t="shared" si="9"/>
        <v>123.91</v>
      </c>
      <c r="CH6" s="36">
        <f t="shared" si="9"/>
        <v>123.69</v>
      </c>
      <c r="CI6" s="36">
        <f t="shared" si="9"/>
        <v>120.5</v>
      </c>
      <c r="CJ6" s="36">
        <f t="shared" si="9"/>
        <v>116.15</v>
      </c>
      <c r="CK6" s="36">
        <f t="shared" si="9"/>
        <v>116.2</v>
      </c>
      <c r="CL6" s="35" t="str">
        <f>IF(CL7="","",IF(CL7="-","【-】","【"&amp;SUBSTITUTE(TEXT(CL7,"#,##0.00"),"-","△")&amp;"】"))</f>
        <v>【137.82】</v>
      </c>
      <c r="CM6" s="36" t="str">
        <f>IF(CM7="",NA(),CM7)</f>
        <v>-</v>
      </c>
      <c r="CN6" s="36" t="str">
        <f t="shared" ref="CN6:CV6" si="10">IF(CN7="",NA(),CN7)</f>
        <v>-</v>
      </c>
      <c r="CO6" s="36" t="str">
        <f t="shared" si="10"/>
        <v>-</v>
      </c>
      <c r="CP6" s="36" t="str">
        <f t="shared" si="10"/>
        <v>-</v>
      </c>
      <c r="CQ6" s="36" t="str">
        <f t="shared" si="10"/>
        <v>-</v>
      </c>
      <c r="CR6" s="36">
        <f t="shared" si="10"/>
        <v>69.03</v>
      </c>
      <c r="CS6" s="36">
        <f t="shared" si="10"/>
        <v>70.16</v>
      </c>
      <c r="CT6" s="36">
        <f t="shared" si="10"/>
        <v>69.95</v>
      </c>
      <c r="CU6" s="36">
        <f t="shared" si="10"/>
        <v>72.239999999999995</v>
      </c>
      <c r="CV6" s="36">
        <f t="shared" si="10"/>
        <v>69.23</v>
      </c>
      <c r="CW6" s="35" t="str">
        <f>IF(CW7="","",IF(CW7="-","【-】","【"&amp;SUBSTITUTE(TEXT(CW7,"#,##0.00"),"-","△")&amp;"】"))</f>
        <v>【60.09】</v>
      </c>
      <c r="CX6" s="36">
        <f>IF(CX7="",NA(),CX7)</f>
        <v>99.55</v>
      </c>
      <c r="CY6" s="36">
        <f t="shared" ref="CY6:DG6" si="11">IF(CY7="",NA(),CY7)</f>
        <v>99.61</v>
      </c>
      <c r="CZ6" s="36">
        <f t="shared" si="11"/>
        <v>99.62</v>
      </c>
      <c r="DA6" s="36">
        <f t="shared" si="11"/>
        <v>99.63</v>
      </c>
      <c r="DB6" s="36">
        <f t="shared" si="11"/>
        <v>99.64</v>
      </c>
      <c r="DC6" s="36">
        <f t="shared" si="11"/>
        <v>96.87</v>
      </c>
      <c r="DD6" s="36">
        <f t="shared" si="11"/>
        <v>96.82</v>
      </c>
      <c r="DE6" s="36">
        <f t="shared" si="11"/>
        <v>96.69</v>
      </c>
      <c r="DF6" s="36">
        <f t="shared" si="11"/>
        <v>96.84</v>
      </c>
      <c r="DG6" s="36">
        <f t="shared" si="11"/>
        <v>96.84</v>
      </c>
      <c r="DH6" s="35" t="str">
        <f>IF(DH7="","",IF(DH7="-","【-】","【"&amp;SUBSTITUTE(TEXT(DH7,"#,##0.00"),"-","△")&amp;"】"))</f>
        <v>【94.90】</v>
      </c>
      <c r="DI6" s="36">
        <f>IF(DI7="",NA(),DI7)</f>
        <v>8.35</v>
      </c>
      <c r="DJ6" s="36">
        <f t="shared" ref="DJ6:DR6" si="12">IF(DJ7="",NA(),DJ7)</f>
        <v>10.38</v>
      </c>
      <c r="DK6" s="36">
        <f t="shared" si="12"/>
        <v>16.760000000000002</v>
      </c>
      <c r="DL6" s="36">
        <f t="shared" si="12"/>
        <v>19.48</v>
      </c>
      <c r="DM6" s="36">
        <f t="shared" si="12"/>
        <v>22.16</v>
      </c>
      <c r="DN6" s="36">
        <f t="shared" si="12"/>
        <v>17.25</v>
      </c>
      <c r="DO6" s="36">
        <f t="shared" si="12"/>
        <v>17.37</v>
      </c>
      <c r="DP6" s="36">
        <f t="shared" si="12"/>
        <v>25.54</v>
      </c>
      <c r="DQ6" s="36">
        <f t="shared" si="12"/>
        <v>22.87</v>
      </c>
      <c r="DR6" s="36">
        <f t="shared" si="12"/>
        <v>28.42</v>
      </c>
      <c r="DS6" s="35" t="str">
        <f>IF(DS7="","",IF(DS7="-","【-】","【"&amp;SUBSTITUTE(TEXT(DS7,"#,##0.00"),"-","△")&amp;"】"))</f>
        <v>【37.36】</v>
      </c>
      <c r="DT6" s="35">
        <f>IF(DT7="",NA(),DT7)</f>
        <v>0</v>
      </c>
      <c r="DU6" s="35">
        <f t="shared" ref="DU6:EC6" si="13">IF(DU7="",NA(),DU7)</f>
        <v>0</v>
      </c>
      <c r="DV6" s="35">
        <f t="shared" si="13"/>
        <v>0</v>
      </c>
      <c r="DW6" s="36">
        <f t="shared" si="13"/>
        <v>0.05</v>
      </c>
      <c r="DX6" s="36">
        <f t="shared" si="13"/>
        <v>0.27</v>
      </c>
      <c r="DY6" s="36">
        <f t="shared" si="13"/>
        <v>1.32</v>
      </c>
      <c r="DZ6" s="36">
        <f t="shared" si="13"/>
        <v>1.51</v>
      </c>
      <c r="EA6" s="36">
        <f t="shared" si="13"/>
        <v>1.39</v>
      </c>
      <c r="EB6" s="36">
        <f t="shared" si="13"/>
        <v>1.2</v>
      </c>
      <c r="EC6" s="36">
        <f t="shared" si="13"/>
        <v>3.01</v>
      </c>
      <c r="ED6" s="35" t="str">
        <f>IF(ED7="","",IF(ED7="-","【-】","【"&amp;SUBSTITUTE(TEXT(ED7,"#,##0.00"),"-","△")&amp;"】"))</f>
        <v>【4.96】</v>
      </c>
      <c r="EE6" s="36">
        <f>IF(EE7="",NA(),EE7)</f>
        <v>0.17</v>
      </c>
      <c r="EF6" s="36">
        <f t="shared" ref="EF6:EN6" si="14">IF(EF7="",NA(),EF7)</f>
        <v>0.33</v>
      </c>
      <c r="EG6" s="36">
        <f t="shared" si="14"/>
        <v>0.5</v>
      </c>
      <c r="EH6" s="36">
        <f t="shared" si="14"/>
        <v>0.17</v>
      </c>
      <c r="EI6" s="36">
        <f t="shared" si="14"/>
        <v>0.25</v>
      </c>
      <c r="EJ6" s="36">
        <f t="shared" si="14"/>
        <v>0.1</v>
      </c>
      <c r="EK6" s="36">
        <f t="shared" si="14"/>
        <v>0.08</v>
      </c>
      <c r="EL6" s="36">
        <f t="shared" si="14"/>
        <v>0.1</v>
      </c>
      <c r="EM6" s="36">
        <f t="shared" si="14"/>
        <v>0.11</v>
      </c>
      <c r="EN6" s="36">
        <f t="shared" si="14"/>
        <v>0.13</v>
      </c>
      <c r="EO6" s="35" t="str">
        <f>IF(EO7="","",IF(EO7="-","【-】","【"&amp;SUBSTITUTE(TEXT(EO7,"#,##0.00"),"-","△")&amp;"】"))</f>
        <v>【0.27】</v>
      </c>
    </row>
    <row r="7" spans="1:148" s="37" customFormat="1" x14ac:dyDescent="0.15">
      <c r="A7" s="29"/>
      <c r="B7" s="38">
        <v>2016</v>
      </c>
      <c r="C7" s="38">
        <v>282073</v>
      </c>
      <c r="D7" s="38">
        <v>46</v>
      </c>
      <c r="E7" s="38">
        <v>17</v>
      </c>
      <c r="F7" s="38">
        <v>1</v>
      </c>
      <c r="G7" s="38">
        <v>0</v>
      </c>
      <c r="H7" s="38" t="s">
        <v>108</v>
      </c>
      <c r="I7" s="38" t="s">
        <v>109</v>
      </c>
      <c r="J7" s="38" t="s">
        <v>110</v>
      </c>
      <c r="K7" s="38" t="s">
        <v>111</v>
      </c>
      <c r="L7" s="38" t="s">
        <v>112</v>
      </c>
      <c r="M7" s="38"/>
      <c r="N7" s="39" t="s">
        <v>113</v>
      </c>
      <c r="O7" s="39">
        <v>46.7</v>
      </c>
      <c r="P7" s="39">
        <v>100</v>
      </c>
      <c r="Q7" s="39">
        <v>72.23</v>
      </c>
      <c r="R7" s="39">
        <v>1695</v>
      </c>
      <c r="S7" s="39">
        <v>201865</v>
      </c>
      <c r="T7" s="39">
        <v>25</v>
      </c>
      <c r="U7" s="39">
        <v>8074.6</v>
      </c>
      <c r="V7" s="39">
        <v>201651</v>
      </c>
      <c r="W7" s="39">
        <v>20.260000000000002</v>
      </c>
      <c r="X7" s="39">
        <v>9953.16</v>
      </c>
      <c r="Y7" s="39">
        <v>109.38</v>
      </c>
      <c r="Z7" s="39">
        <v>109.59</v>
      </c>
      <c r="AA7" s="39">
        <v>108.43</v>
      </c>
      <c r="AB7" s="39">
        <v>108.1</v>
      </c>
      <c r="AC7" s="39">
        <v>109.57</v>
      </c>
      <c r="AD7" s="39">
        <v>104.06</v>
      </c>
      <c r="AE7" s="39">
        <v>104.3</v>
      </c>
      <c r="AF7" s="39">
        <v>104.63</v>
      </c>
      <c r="AG7" s="39">
        <v>105.91</v>
      </c>
      <c r="AH7" s="39">
        <v>106.96</v>
      </c>
      <c r="AI7" s="39">
        <v>108.57</v>
      </c>
      <c r="AJ7" s="39">
        <v>0</v>
      </c>
      <c r="AK7" s="39">
        <v>0</v>
      </c>
      <c r="AL7" s="39">
        <v>0</v>
      </c>
      <c r="AM7" s="39">
        <v>0</v>
      </c>
      <c r="AN7" s="39">
        <v>0</v>
      </c>
      <c r="AO7" s="39">
        <v>4.34</v>
      </c>
      <c r="AP7" s="39">
        <v>4.88</v>
      </c>
      <c r="AQ7" s="39">
        <v>0.1</v>
      </c>
      <c r="AR7" s="39">
        <v>0</v>
      </c>
      <c r="AS7" s="39">
        <v>0</v>
      </c>
      <c r="AT7" s="39">
        <v>4.38</v>
      </c>
      <c r="AU7" s="39">
        <v>152.88</v>
      </c>
      <c r="AV7" s="39">
        <v>244.68</v>
      </c>
      <c r="AW7" s="39">
        <v>20.83</v>
      </c>
      <c r="AX7" s="39">
        <v>21.39</v>
      </c>
      <c r="AY7" s="39">
        <v>26.14</v>
      </c>
      <c r="AZ7" s="39">
        <v>238.87</v>
      </c>
      <c r="BA7" s="39">
        <v>271.23</v>
      </c>
      <c r="BB7" s="39">
        <v>72.66</v>
      </c>
      <c r="BC7" s="39">
        <v>66.900000000000006</v>
      </c>
      <c r="BD7" s="39">
        <v>72.739999999999995</v>
      </c>
      <c r="BE7" s="39">
        <v>59.95</v>
      </c>
      <c r="BF7" s="39">
        <v>769.29</v>
      </c>
      <c r="BG7" s="39">
        <v>745.09</v>
      </c>
      <c r="BH7" s="39">
        <v>719.25</v>
      </c>
      <c r="BI7" s="39">
        <v>691.54</v>
      </c>
      <c r="BJ7" s="39">
        <v>645.77</v>
      </c>
      <c r="BK7" s="39">
        <v>641.70000000000005</v>
      </c>
      <c r="BL7" s="39">
        <v>624.4</v>
      </c>
      <c r="BM7" s="39">
        <v>607.52</v>
      </c>
      <c r="BN7" s="39">
        <v>643.19000000000005</v>
      </c>
      <c r="BO7" s="39">
        <v>596.44000000000005</v>
      </c>
      <c r="BP7" s="39">
        <v>728.3</v>
      </c>
      <c r="BQ7" s="39">
        <v>116.22</v>
      </c>
      <c r="BR7" s="39">
        <v>116.39</v>
      </c>
      <c r="BS7" s="39">
        <v>117.5</v>
      </c>
      <c r="BT7" s="39">
        <v>116.57</v>
      </c>
      <c r="BU7" s="39">
        <v>120.07</v>
      </c>
      <c r="BV7" s="39">
        <v>91.73</v>
      </c>
      <c r="BW7" s="39">
        <v>92.33</v>
      </c>
      <c r="BX7" s="39">
        <v>96.91</v>
      </c>
      <c r="BY7" s="39">
        <v>101.54</v>
      </c>
      <c r="BZ7" s="39">
        <v>102.42</v>
      </c>
      <c r="CA7" s="39">
        <v>100.04</v>
      </c>
      <c r="CB7" s="39">
        <v>88.1</v>
      </c>
      <c r="CC7" s="39">
        <v>87.61</v>
      </c>
      <c r="CD7" s="39">
        <v>86.82</v>
      </c>
      <c r="CE7" s="39">
        <v>87.33</v>
      </c>
      <c r="CF7" s="39">
        <v>84.76</v>
      </c>
      <c r="CG7" s="39">
        <v>123.91</v>
      </c>
      <c r="CH7" s="39">
        <v>123.69</v>
      </c>
      <c r="CI7" s="39">
        <v>120.5</v>
      </c>
      <c r="CJ7" s="39">
        <v>116.15</v>
      </c>
      <c r="CK7" s="39">
        <v>116.2</v>
      </c>
      <c r="CL7" s="39">
        <v>137.82</v>
      </c>
      <c r="CM7" s="39" t="s">
        <v>113</v>
      </c>
      <c r="CN7" s="39" t="s">
        <v>113</v>
      </c>
      <c r="CO7" s="39" t="s">
        <v>113</v>
      </c>
      <c r="CP7" s="39" t="s">
        <v>113</v>
      </c>
      <c r="CQ7" s="39" t="s">
        <v>113</v>
      </c>
      <c r="CR7" s="39">
        <v>69.03</v>
      </c>
      <c r="CS7" s="39">
        <v>70.16</v>
      </c>
      <c r="CT7" s="39">
        <v>69.95</v>
      </c>
      <c r="CU7" s="39">
        <v>72.239999999999995</v>
      </c>
      <c r="CV7" s="39">
        <v>69.23</v>
      </c>
      <c r="CW7" s="39">
        <v>60.09</v>
      </c>
      <c r="CX7" s="39">
        <v>99.55</v>
      </c>
      <c r="CY7" s="39">
        <v>99.61</v>
      </c>
      <c r="CZ7" s="39">
        <v>99.62</v>
      </c>
      <c r="DA7" s="39">
        <v>99.63</v>
      </c>
      <c r="DB7" s="39">
        <v>99.64</v>
      </c>
      <c r="DC7" s="39">
        <v>96.87</v>
      </c>
      <c r="DD7" s="39">
        <v>96.82</v>
      </c>
      <c r="DE7" s="39">
        <v>96.69</v>
      </c>
      <c r="DF7" s="39">
        <v>96.84</v>
      </c>
      <c r="DG7" s="39">
        <v>96.84</v>
      </c>
      <c r="DH7" s="39">
        <v>94.9</v>
      </c>
      <c r="DI7" s="39">
        <v>8.35</v>
      </c>
      <c r="DJ7" s="39">
        <v>10.38</v>
      </c>
      <c r="DK7" s="39">
        <v>16.760000000000002</v>
      </c>
      <c r="DL7" s="39">
        <v>19.48</v>
      </c>
      <c r="DM7" s="39">
        <v>22.16</v>
      </c>
      <c r="DN7" s="39">
        <v>17.25</v>
      </c>
      <c r="DO7" s="39">
        <v>17.37</v>
      </c>
      <c r="DP7" s="39">
        <v>25.54</v>
      </c>
      <c r="DQ7" s="39">
        <v>22.87</v>
      </c>
      <c r="DR7" s="39">
        <v>28.42</v>
      </c>
      <c r="DS7" s="39">
        <v>37.36</v>
      </c>
      <c r="DT7" s="39">
        <v>0</v>
      </c>
      <c r="DU7" s="39">
        <v>0</v>
      </c>
      <c r="DV7" s="39">
        <v>0</v>
      </c>
      <c r="DW7" s="39">
        <v>0.05</v>
      </c>
      <c r="DX7" s="39">
        <v>0.27</v>
      </c>
      <c r="DY7" s="39">
        <v>1.32</v>
      </c>
      <c r="DZ7" s="39">
        <v>1.51</v>
      </c>
      <c r="EA7" s="39">
        <v>1.39</v>
      </c>
      <c r="EB7" s="39">
        <v>1.2</v>
      </c>
      <c r="EC7" s="39">
        <v>3.01</v>
      </c>
      <c r="ED7" s="39">
        <v>4.96</v>
      </c>
      <c r="EE7" s="39">
        <v>0.17</v>
      </c>
      <c r="EF7" s="39">
        <v>0.33</v>
      </c>
      <c r="EG7" s="39">
        <v>0.5</v>
      </c>
      <c r="EH7" s="39">
        <v>0.17</v>
      </c>
      <c r="EI7" s="39">
        <v>0.25</v>
      </c>
      <c r="EJ7" s="39">
        <v>0.1</v>
      </c>
      <c r="EK7" s="39">
        <v>0.08</v>
      </c>
      <c r="EL7" s="39">
        <v>0.1</v>
      </c>
      <c r="EM7" s="39">
        <v>0.11</v>
      </c>
      <c r="EN7" s="39">
        <v>0.13</v>
      </c>
      <c r="EO7" s="39">
        <v>0.27</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2018-01-31T08:29:11Z</cp:lastPrinted>
  <dcterms:created xsi:type="dcterms:W3CDTF">2017-12-25T01:52:34Z</dcterms:created>
  <dcterms:modified xsi:type="dcterms:W3CDTF">2018-02-08T02:03:58Z</dcterms:modified>
  <cp:category/>
</cp:coreProperties>
</file>