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jkX4+US4OOJLSXaW6Vi3wHSua/6DXAQ3eUcFwdAG7Qbudkr9Z22TGdbxFOjOstYuufflWnmDLZ05be0nChJwdA==" workbookSaltValue="KXpjGTrvaQQEE39D75WE0A==" workbookSpinCount="100000"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P10" i="4" s="1"/>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AT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<sst xmlns="http://schemas.openxmlformats.org/spreadsheetml/2006/main" count="240" uniqueCount="126">
  <si>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</si>
  <si>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</si>
  <si>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</si>
  <si>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</si>
  <si>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</si>
  <si>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</si>
  <si>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</si>
  <si>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</si>
  <si>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</si>
  <si>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</si>
  <si>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</si>
  <si>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</si>
  <si>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</si>
  <si>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</si>
  <si>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</si>
  <si>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</si>
  <si>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</si>
  <si>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</si>
  <si>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</si>
  <si>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</si>
  <si>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</si>
  <si>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</si>
  <si>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</si>
  <si>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</si>
  <si>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</si>
  <si>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</si>
  <si>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</si>
  <si>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</si>
  <si>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</si>
  <si>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</si>
  <si>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</si>
  <si>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</si>
  <si>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</si>
  <si>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</si>
  <si>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</si>
  <si>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</si>
  <si>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</si>
  <si>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</si>
  <si>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</si>
  <si>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</si>
  <si>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</si>
  <si>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</si>
  <si>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</si>
  <si>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</si>
  <si>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</si>
  <si>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</si>
  <si>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</si>
  <si>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</si>
  <si>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</si>
  <si>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</si>
  <si>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</si>
  <si>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</si>
  <si>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</si>
  <si>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</si>
  <si>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</si>
  <si>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</si>
  <si>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</si>
  <si>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</si>
  <si>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</si>
  <si>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</si>
  <si>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</si>
  <si>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</si>
  <si>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</si>
  <si>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</si>
  <si>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</si>
  <si>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</si>
  <si>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</si>
  <si>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</si>
  <si>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</si>
  <si>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</si>
  <si>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</si>
  <si>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</si>
  <si>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</si>
  <si>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</si>
  <si>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</si>
  <si>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</si>
  <si>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</si>
  <si>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</si>
  <si>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</si>
  <si>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</si>
  <si>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</si>
  <si>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</si>
  <si>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</si>
  <si>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</si>
  <si>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</si>
  <si>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</si>
  <si>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</si>
  <si>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</si>
  <si>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</si>
  <si>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</si>
  <si>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</si>
  <si>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</si>
  <si>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</si>
  <si>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</si>
  <si>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</si>
  <si>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</si>
  <si>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</si>
  <si>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</si>
  <si>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</si>
  <si>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</si>
  <si>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</si>
  <si>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</si>
  <si>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</si>
  <si>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</si>
  <si>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</si>
  <si>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</si>
  <si>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</si>
  <si>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</si>
  <si>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</si>
  <si>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</si>
  <si>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洲本市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</si>
  <si>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</si>
  <si>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</si>
  <si>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</si>
  <si>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</si>
  <si>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</si>
  <si>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</si>
  <si>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</si>
  <si>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</si>
  <si>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</si>
  <si>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</si>
  <si>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</si>
  <si>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洲本市の特定環境保全公共下水道は、平成６年１月に事業着手し平成１１年１２月に供用開始しています。
　整備率は９８％を超えており整備を、ほぼ終えています。
　収益的収支比率は前年と比較すると数値が減少しています。これは、料金収入の減少と地方債償還金の増加のためで平成３１年度までは地方債償還金が増加するため右肩下がりになる可能性があります。
　類似団体平均値と比較すると経費回収率は低く、汚水処理原価は高くなっています。これは、処理場設備の老朽化による補修工事が増えているためです。処理場設備については、個々の状況を把握して長寿命化するための工事を行うことで補修工事費を削減して経営の効率化を高めます。
　また、平成３０年度より公営企業会計を導入する予定となっています。これにより、事業の経営成績や財政状況を基礎とした経営状況を的確に把握するとともに、経済性が発揮されているかを検証することができ、より機動的で柔軟な経営を行うことを通じ、経営の質と効率性を向上させることが期待できます。</t>
    <rPh sb="79" eb="81">
      <t>シュウエキ</t>
    </rPh>
    <rPh sb="81" eb="82">
      <t>テキ</t>
    </rPh>
    <rPh sb="82" eb="84">
      <t>シュウシ</t>
    </rPh>
    <rPh sb="84" eb="86">
      <t>ヒリツ</t>
    </rPh>
    <rPh sb="87" eb="89">
      <t>ゼンネン</t>
    </rPh>
    <rPh sb="90" eb="92">
      <t>ヒカク</t>
    </rPh>
    <rPh sb="95" eb="97">
      <t>スウチ</t>
    </rPh>
    <rPh sb="98" eb="100">
      <t>ゲンショウ</t>
    </rPh>
    <rPh sb="131" eb="133">
      <t>ヘイセイ</t>
    </rPh>
    <rPh sb="135" eb="137">
      <t>ネンド</t>
    </rPh>
    <rPh sb="140" eb="143">
      <t>チホウサイ</t>
    </rPh>
    <rPh sb="143" eb="145">
      <t>ショウカン</t>
    </rPh>
    <rPh sb="145" eb="146">
      <t>キン</t>
    </rPh>
    <rPh sb="147" eb="149">
      <t>ゾウカ</t>
    </rPh>
    <rPh sb="153" eb="155">
      <t>ミギカタ</t>
    </rPh>
    <rPh sb="155" eb="156">
      <t>サ</t>
    </rPh>
    <rPh sb="161" eb="164">
      <t>カノウセイ</t>
    </rPh>
    <phoneticPr fontId="7"/>
  </si>
  <si>
    <t>　洲本市の特定環境保全公共下水道の管渠は、法定耐用年数を超えるのが最も古いもので２０年以上先となります。
　それまでに、管渠の老朽化の状況を把握しながら更新・長寿命化等の改築が効率的に行えるように計画します。</t>
    <phoneticPr fontId="7"/>
  </si>
  <si>
    <t>　洲本市の特定環境保全公共下水道については、管渠の整備・水洗化が進んでいるが、維持管理費・補修工事費により汚水処理原価が高くなっています。今後は公共下水道と一体的に維持管理等を見直していき経営の健全化を目指していきます。</t>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</si>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</sst>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0643200"/>
        <c:axId val="21068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210643200"/>
        <c:axId val="210687104"/>
      </c:lineChart>
      <c:dateAx>
        <c:axId val="210643200"/>
        <c:scaling>
          <c:orientation val="minMax"/>
        </c:scaling>
        <c:delete val="1"/>
        <c:axPos val="b"/>
        <c:numFmt formatCode="ge" sourceLinked="1"/>
        <c:majorTickMark val="none"/>
        <c:minorTickMark val="none"/>
        <c:tickLblPos val="none"/>
        <c:crossAx val="210687104"/>
        <c:crosses val="autoZero"/>
        <c:auto val="1"/>
        <c:lblOffset val="100"/>
        <c:baseTimeUnit val="years"/>
      </c:dateAx>
      <c:valAx>
        <c:axId val="21068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64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32.17</c:v>
                </c:pt>
                <c:pt idx="1">
                  <c:v>32.17</c:v>
                </c:pt>
                <c:pt idx="2">
                  <c:v>32.869999999999997</c:v>
                </c:pt>
                <c:pt idx="3">
                  <c:v>32.4</c:v>
                </c:pt>
                <c:pt idx="4">
                  <c:v>32.17</c:v>
                </c:pt>
              </c:numCache>
            </c:numRef>
          </c:val>
        </c:ser>
        <c:dLbls>
          <c:showLegendKey val="0"/>
          <c:showVal val="0"/>
          <c:showCatName val="0"/>
          <c:showSerName val="0"/>
          <c:showPercent val="0"/>
          <c:showBubbleSize val="0"/>
        </c:dLbls>
        <c:gapWidth val="150"/>
        <c:axId val="197521792"/>
        <c:axId val="19752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43.58</c:v>
                </c:pt>
                <c:pt idx="3">
                  <c:v>41.35</c:v>
                </c:pt>
                <c:pt idx="4">
                  <c:v>42.9</c:v>
                </c:pt>
              </c:numCache>
            </c:numRef>
          </c:val>
          <c:smooth val="0"/>
        </c:ser>
        <c:dLbls>
          <c:showLegendKey val="0"/>
          <c:showVal val="0"/>
          <c:showCatName val="0"/>
          <c:showSerName val="0"/>
          <c:showPercent val="0"/>
          <c:showBubbleSize val="0"/>
        </c:dLbls>
        <c:marker val="1"/>
        <c:smooth val="0"/>
        <c:axId val="197521792"/>
        <c:axId val="197523712"/>
      </c:lineChart>
      <c:dateAx>
        <c:axId val="197521792"/>
        <c:scaling>
          <c:orientation val="minMax"/>
        </c:scaling>
        <c:delete val="1"/>
        <c:axPos val="b"/>
        <c:numFmt formatCode="ge" sourceLinked="1"/>
        <c:majorTickMark val="none"/>
        <c:minorTickMark val="none"/>
        <c:tickLblPos val="none"/>
        <c:crossAx val="197523712"/>
        <c:crosses val="autoZero"/>
        <c:auto val="1"/>
        <c:lblOffset val="100"/>
        <c:baseTimeUnit val="years"/>
      </c:dateAx>
      <c:valAx>
        <c:axId val="19752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2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82.41</c:v>
                </c:pt>
                <c:pt idx="1">
                  <c:v>82.92</c:v>
                </c:pt>
                <c:pt idx="2">
                  <c:v>85.06</c:v>
                </c:pt>
                <c:pt idx="3">
                  <c:v>85.8</c:v>
                </c:pt>
                <c:pt idx="4">
                  <c:v>88.12</c:v>
                </c:pt>
              </c:numCache>
            </c:numRef>
          </c:val>
        </c:ser>
        <c:dLbls>
          <c:showLegendKey val="0"/>
          <c:showVal val="0"/>
          <c:showCatName val="0"/>
          <c:showSerName val="0"/>
          <c:showPercent val="0"/>
          <c:showBubbleSize val="0"/>
        </c:dLbls>
        <c:gapWidth val="150"/>
        <c:axId val="197611520"/>
        <c:axId val="19761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82.35</c:v>
                </c:pt>
                <c:pt idx="3">
                  <c:v>82.9</c:v>
                </c:pt>
                <c:pt idx="4">
                  <c:v>83.5</c:v>
                </c:pt>
              </c:numCache>
            </c:numRef>
          </c:val>
          <c:smooth val="0"/>
        </c:ser>
        <c:dLbls>
          <c:showLegendKey val="0"/>
          <c:showVal val="0"/>
          <c:showCatName val="0"/>
          <c:showSerName val="0"/>
          <c:showPercent val="0"/>
          <c:showBubbleSize val="0"/>
        </c:dLbls>
        <c:marker val="1"/>
        <c:smooth val="0"/>
        <c:axId val="197611520"/>
        <c:axId val="197613440"/>
      </c:lineChart>
      <c:dateAx>
        <c:axId val="197611520"/>
        <c:scaling>
          <c:orientation val="minMax"/>
        </c:scaling>
        <c:delete val="1"/>
        <c:axPos val="b"/>
        <c:numFmt formatCode="ge" sourceLinked="1"/>
        <c:majorTickMark val="none"/>
        <c:minorTickMark val="none"/>
        <c:tickLblPos val="none"/>
        <c:crossAx val="197613440"/>
        <c:crosses val="autoZero"/>
        <c:auto val="1"/>
        <c:lblOffset val="100"/>
        <c:baseTimeUnit val="years"/>
      </c:dateAx>
      <c:valAx>
        <c:axId val="19761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61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75.33</c:v>
                </c:pt>
                <c:pt idx="1">
                  <c:v>78.61</c:v>
                </c:pt>
                <c:pt idx="2">
                  <c:v>85.39</c:v>
                </c:pt>
                <c:pt idx="3">
                  <c:v>78.209999999999994</c:v>
                </c:pt>
                <c:pt idx="4">
                  <c:v>73.709999999999994</c:v>
                </c:pt>
              </c:numCache>
            </c:numRef>
          </c:val>
        </c:ser>
        <c:dLbls>
          <c:showLegendKey val="0"/>
          <c:showVal val="0"/>
          <c:showCatName val="0"/>
          <c:showSerName val="0"/>
          <c:showPercent val="0"/>
          <c:showBubbleSize val="0"/>
        </c:dLbls>
        <c:gapWidth val="150"/>
        <c:axId val="196124032"/>
        <c:axId val="19612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124032"/>
        <c:axId val="196126208"/>
      </c:lineChart>
      <c:dateAx>
        <c:axId val="196124032"/>
        <c:scaling>
          <c:orientation val="minMax"/>
        </c:scaling>
        <c:delete val="1"/>
        <c:axPos val="b"/>
        <c:numFmt formatCode="ge" sourceLinked="1"/>
        <c:majorTickMark val="none"/>
        <c:minorTickMark val="none"/>
        <c:tickLblPos val="none"/>
        <c:crossAx val="196126208"/>
        <c:crosses val="autoZero"/>
        <c:auto val="1"/>
        <c:lblOffset val="100"/>
        <c:baseTimeUnit val="years"/>
      </c:dateAx>
      <c:valAx>
        <c:axId val="19612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12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135936"/>
        <c:axId val="19622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135936"/>
        <c:axId val="196228224"/>
      </c:lineChart>
      <c:dateAx>
        <c:axId val="196135936"/>
        <c:scaling>
          <c:orientation val="minMax"/>
        </c:scaling>
        <c:delete val="1"/>
        <c:axPos val="b"/>
        <c:numFmt formatCode="ge" sourceLinked="1"/>
        <c:majorTickMark val="none"/>
        <c:minorTickMark val="none"/>
        <c:tickLblPos val="none"/>
        <c:crossAx val="196228224"/>
        <c:crosses val="autoZero"/>
        <c:auto val="1"/>
        <c:lblOffset val="100"/>
        <c:baseTimeUnit val="years"/>
      </c:dateAx>
      <c:valAx>
        <c:axId val="19622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13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242048"/>
        <c:axId val="19624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242048"/>
        <c:axId val="196244224"/>
      </c:lineChart>
      <c:dateAx>
        <c:axId val="196242048"/>
        <c:scaling>
          <c:orientation val="minMax"/>
        </c:scaling>
        <c:delete val="1"/>
        <c:axPos val="b"/>
        <c:numFmt formatCode="ge" sourceLinked="1"/>
        <c:majorTickMark val="none"/>
        <c:minorTickMark val="none"/>
        <c:tickLblPos val="none"/>
        <c:crossAx val="196244224"/>
        <c:crosses val="autoZero"/>
        <c:auto val="1"/>
        <c:lblOffset val="100"/>
        <c:baseTimeUnit val="years"/>
      </c:dateAx>
      <c:valAx>
        <c:axId val="19624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24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253952"/>
        <c:axId val="19625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253952"/>
        <c:axId val="196256128"/>
      </c:lineChart>
      <c:dateAx>
        <c:axId val="196253952"/>
        <c:scaling>
          <c:orientation val="minMax"/>
        </c:scaling>
        <c:delete val="1"/>
        <c:axPos val="b"/>
        <c:numFmt formatCode="ge" sourceLinked="1"/>
        <c:majorTickMark val="none"/>
        <c:minorTickMark val="none"/>
        <c:tickLblPos val="none"/>
        <c:crossAx val="196256128"/>
        <c:crosses val="autoZero"/>
        <c:auto val="1"/>
        <c:lblOffset val="100"/>
        <c:baseTimeUnit val="years"/>
      </c:dateAx>
      <c:valAx>
        <c:axId val="19625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25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269952"/>
        <c:axId val="19627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269952"/>
        <c:axId val="196276224"/>
      </c:lineChart>
      <c:dateAx>
        <c:axId val="196269952"/>
        <c:scaling>
          <c:orientation val="minMax"/>
        </c:scaling>
        <c:delete val="1"/>
        <c:axPos val="b"/>
        <c:numFmt formatCode="ge" sourceLinked="1"/>
        <c:majorTickMark val="none"/>
        <c:minorTickMark val="none"/>
        <c:tickLblPos val="none"/>
        <c:crossAx val="196276224"/>
        <c:crosses val="autoZero"/>
        <c:auto val="1"/>
        <c:lblOffset val="100"/>
        <c:baseTimeUnit val="years"/>
      </c:dateAx>
      <c:valAx>
        <c:axId val="19627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26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1574.82</c:v>
                </c:pt>
                <c:pt idx="1">
                  <c:v>1450.21</c:v>
                </c:pt>
                <c:pt idx="2">
                  <c:v>1402.69</c:v>
                </c:pt>
                <c:pt idx="3">
                  <c:v>1656.85</c:v>
                </c:pt>
                <c:pt idx="4">
                  <c:v>1624.23</c:v>
                </c:pt>
              </c:numCache>
            </c:numRef>
          </c:val>
        </c:ser>
        <c:dLbls>
          <c:showLegendKey val="0"/>
          <c:showVal val="0"/>
          <c:showCatName val="0"/>
          <c:showSerName val="0"/>
          <c:showPercent val="0"/>
          <c:showBubbleSize val="0"/>
        </c:dLbls>
        <c:gapWidth val="150"/>
        <c:axId val="196871680"/>
        <c:axId val="19687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196871680"/>
        <c:axId val="196873600"/>
      </c:lineChart>
      <c:dateAx>
        <c:axId val="196871680"/>
        <c:scaling>
          <c:orientation val="minMax"/>
        </c:scaling>
        <c:delete val="1"/>
        <c:axPos val="b"/>
        <c:numFmt formatCode="ge" sourceLinked="1"/>
        <c:majorTickMark val="none"/>
        <c:minorTickMark val="none"/>
        <c:tickLblPos val="none"/>
        <c:crossAx val="196873600"/>
        <c:crosses val="autoZero"/>
        <c:auto val="1"/>
        <c:lblOffset val="100"/>
        <c:baseTimeUnit val="years"/>
      </c:dateAx>
      <c:valAx>
        <c:axId val="19687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87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39.6</c:v>
                </c:pt>
                <c:pt idx="1">
                  <c:v>51.96</c:v>
                </c:pt>
                <c:pt idx="2">
                  <c:v>32.21</c:v>
                </c:pt>
                <c:pt idx="3">
                  <c:v>27.13</c:v>
                </c:pt>
                <c:pt idx="4">
                  <c:v>25.69</c:v>
                </c:pt>
              </c:numCache>
            </c:numRef>
          </c:val>
        </c:ser>
        <c:dLbls>
          <c:showLegendKey val="0"/>
          <c:showVal val="0"/>
          <c:showCatName val="0"/>
          <c:showSerName val="0"/>
          <c:showPercent val="0"/>
          <c:showBubbleSize val="0"/>
        </c:dLbls>
        <c:gapWidth val="150"/>
        <c:axId val="196912256"/>
        <c:axId val="19691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66.56</c:v>
                </c:pt>
                <c:pt idx="3">
                  <c:v>66.22</c:v>
                </c:pt>
                <c:pt idx="4">
                  <c:v>69.87</c:v>
                </c:pt>
              </c:numCache>
            </c:numRef>
          </c:val>
          <c:smooth val="0"/>
        </c:ser>
        <c:dLbls>
          <c:showLegendKey val="0"/>
          <c:showVal val="0"/>
          <c:showCatName val="0"/>
          <c:showSerName val="0"/>
          <c:showPercent val="0"/>
          <c:showBubbleSize val="0"/>
        </c:dLbls>
        <c:marker val="1"/>
        <c:smooth val="0"/>
        <c:axId val="196912256"/>
        <c:axId val="196914176"/>
      </c:lineChart>
      <c:dateAx>
        <c:axId val="196912256"/>
        <c:scaling>
          <c:orientation val="minMax"/>
        </c:scaling>
        <c:delete val="1"/>
        <c:axPos val="b"/>
        <c:numFmt formatCode="ge" sourceLinked="1"/>
        <c:majorTickMark val="none"/>
        <c:minorTickMark val="none"/>
        <c:tickLblPos val="none"/>
        <c:crossAx val="196914176"/>
        <c:crosses val="autoZero"/>
        <c:auto val="1"/>
        <c:lblOffset val="100"/>
        <c:baseTimeUnit val="years"/>
      </c:dateAx>
      <c:valAx>
        <c:axId val="19691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91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388.62</c:v>
                </c:pt>
                <c:pt idx="1">
                  <c:v>296.2</c:v>
                </c:pt>
                <c:pt idx="2">
                  <c:v>494.96</c:v>
                </c:pt>
                <c:pt idx="3">
                  <c:v>581.94000000000005</c:v>
                </c:pt>
                <c:pt idx="4">
                  <c:v>612.75</c:v>
                </c:pt>
              </c:numCache>
            </c:numRef>
          </c:val>
        </c:ser>
        <c:dLbls>
          <c:showLegendKey val="0"/>
          <c:showVal val="0"/>
          <c:showCatName val="0"/>
          <c:showSerName val="0"/>
          <c:showPercent val="0"/>
          <c:showBubbleSize val="0"/>
        </c:dLbls>
        <c:gapWidth val="150"/>
        <c:axId val="197460736"/>
        <c:axId val="19746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244.29</c:v>
                </c:pt>
                <c:pt idx="3">
                  <c:v>246.72</c:v>
                </c:pt>
                <c:pt idx="4">
                  <c:v>234.96</c:v>
                </c:pt>
              </c:numCache>
            </c:numRef>
          </c:val>
          <c:smooth val="0"/>
        </c:ser>
        <c:dLbls>
          <c:showLegendKey val="0"/>
          <c:showVal val="0"/>
          <c:showCatName val="0"/>
          <c:showSerName val="0"/>
          <c:showPercent val="0"/>
          <c:showBubbleSize val="0"/>
        </c:dLbls>
        <c:marker val="1"/>
        <c:smooth val="0"/>
        <c:axId val="197460736"/>
        <c:axId val="197462656"/>
      </c:lineChart>
      <c:dateAx>
        <c:axId val="197460736"/>
        <c:scaling>
          <c:orientation val="minMax"/>
        </c:scaling>
        <c:delete val="1"/>
        <c:axPos val="b"/>
        <c:numFmt formatCode="ge" sourceLinked="1"/>
        <c:majorTickMark val="none"/>
        <c:minorTickMark val="none"/>
        <c:tickLblPos val="none"/>
        <c:crossAx val="197462656"/>
        <c:crosses val="autoZero"/>
        <c:auto val="1"/>
        <c:lblOffset val="100"/>
        <c:baseTimeUnit val="years"/>
      </c:dateAx>
      <c:valAx>
        <c:axId val="19746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46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兵庫県　洲本市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
        <v>125</v>
      </c>
      <c r="AE8" s="73"/>
      <c r="AF8" s="73"/>
      <c r="AG8" s="73"/>
      <c r="AH8" s="73"/>
      <c r="AI8" s="73"/>
      <c r="AJ8" s="73"/>
      <c r="AK8" s="4"/>
      <c r="AL8" s="67">
        <f>データ!S6</f>
        <v>45375</v>
      </c>
      <c r="AM8" s="67"/>
      <c r="AN8" s="67"/>
      <c r="AO8" s="67"/>
      <c r="AP8" s="67"/>
      <c r="AQ8" s="67"/>
      <c r="AR8" s="67"/>
      <c r="AS8" s="67"/>
      <c r="AT8" s="66">
        <f>データ!T6</f>
        <v>182.38</v>
      </c>
      <c r="AU8" s="66"/>
      <c r="AV8" s="66"/>
      <c r="AW8" s="66"/>
      <c r="AX8" s="66"/>
      <c r="AY8" s="66"/>
      <c r="AZ8" s="66"/>
      <c r="BA8" s="66"/>
      <c r="BB8" s="66">
        <f>データ!U6</f>
        <v>248.79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3.14</v>
      </c>
      <c r="Q10" s="66"/>
      <c r="R10" s="66"/>
      <c r="S10" s="66"/>
      <c r="T10" s="66"/>
      <c r="U10" s="66"/>
      <c r="V10" s="66"/>
      <c r="W10" s="66">
        <f>データ!Q6</f>
        <v>102.87</v>
      </c>
      <c r="X10" s="66"/>
      <c r="Y10" s="66"/>
      <c r="Z10" s="66"/>
      <c r="AA10" s="66"/>
      <c r="AB10" s="66"/>
      <c r="AC10" s="66"/>
      <c r="AD10" s="67">
        <f>データ!R6</f>
        <v>2484</v>
      </c>
      <c r="AE10" s="67"/>
      <c r="AF10" s="67"/>
      <c r="AG10" s="67"/>
      <c r="AH10" s="67"/>
      <c r="AI10" s="67"/>
      <c r="AJ10" s="67"/>
      <c r="AK10" s="2"/>
      <c r="AL10" s="67">
        <f>データ!V6</f>
        <v>1414</v>
      </c>
      <c r="AM10" s="67"/>
      <c r="AN10" s="67"/>
      <c r="AO10" s="67"/>
      <c r="AP10" s="67"/>
      <c r="AQ10" s="67"/>
      <c r="AR10" s="67"/>
      <c r="AS10" s="67"/>
      <c r="AT10" s="66">
        <f>データ!W6</f>
        <v>0.61</v>
      </c>
      <c r="AU10" s="66"/>
      <c r="AV10" s="66"/>
      <c r="AW10" s="66"/>
      <c r="AX10" s="66"/>
      <c r="AY10" s="66"/>
      <c r="AZ10" s="66"/>
      <c r="BA10" s="66"/>
      <c r="BB10" s="66">
        <f>データ!X6</f>
        <v>2318.0300000000002</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algorithmName="SHA-512" hashValue="5LaQxvm2wWGBjwtflHsPJWlqsu2TRLr9WcSLRzlfU5OVr3yp7CQSdJQyW8b3VaOuRmjG/tg+bxwwCgbLan63xg==" saltValue="dXS4dQAhLkBhDFNIMCu87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topLeftCell="BL1" workbookViewId="0">
      <selection activeCell="CF8" sqref="CF8"/>
    </sheetView>
  </sheetViews>
  <sheetFormatPr defaultColWidth="9"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282057</v>
      </c>
      <c r="D6" s="33">
        <f t="shared" si="3"/>
        <v>47</v>
      </c>
      <c r="E6" s="33">
        <f t="shared" si="3"/>
        <v>17</v>
      </c>
      <c r="F6" s="33">
        <f t="shared" si="3"/>
        <v>4</v>
      </c>
      <c r="G6" s="33">
        <f t="shared" si="3"/>
        <v>0</v>
      </c>
      <c r="H6" s="33" t="str">
        <f t="shared" si="3"/>
        <v>兵庫県　洲本市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3.14</v>
      </c>
      <c r="Q6" s="34">
        <f t="shared" si="3"/>
        <v>102.87</v>
      </c>
      <c r="R6" s="34">
        <f t="shared" si="3"/>
        <v>2484</v>
      </c>
      <c r="S6" s="34">
        <f t="shared" si="3"/>
        <v>45375</v>
      </c>
      <c r="T6" s="34">
        <f t="shared" si="3"/>
        <v>182.38</v>
      </c>
      <c r="U6" s="34">
        <f t="shared" si="3"/>
        <v>248.79</v>
      </c>
      <c r="V6" s="34">
        <f t="shared" si="3"/>
        <v>1414</v>
      </c>
      <c r="W6" s="34">
        <f t="shared" si="3"/>
        <v>0.61</v>
      </c>
      <c r="X6" s="34">
        <f t="shared" si="3"/>
        <v>2318.0300000000002</v>
      </c>
      <c r="Y6" s="35">
        <f>IF(Y7="",NA(),Y7)</f>
        <v>75.33</v>
      </c>
      <c r="Z6" s="35">
        <f t="shared" ref="Z6:AH6" si="4">IF(Z7="",NA(),Z7)</f>
        <v>78.61</v>
      </c>
      <c r="AA6" s="35">
        <f t="shared" si="4"/>
        <v>85.39</v>
      </c>
      <c r="AB6" s="35">
        <f t="shared" si="4"/>
        <v>78.209999999999994</v>
      </c>
      <c r="AC6" s="35">
        <f t="shared" si="4"/>
        <v>73.709999999999994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1574.82</v>
      </c>
      <c r="BG6" s="35">
        <f t="shared" ref="BG6:BO6" si="7">IF(BG7="",NA(),BG7)</f>
        <v>1450.21</v>
      </c>
      <c r="BH6" s="35">
        <f t="shared" si="7"/>
        <v>1402.69</v>
      </c>
      <c r="BI6" s="35">
        <f t="shared" si="7"/>
        <v>1656.85</v>
      </c>
      <c r="BJ6" s="35">
        <f t="shared" si="7"/>
        <v>1624.23</v>
      </c>
      <c r="BK6" s="35">
        <f t="shared" si="7"/>
        <v>1716.82</v>
      </c>
      <c r="BL6" s="35">
        <f t="shared" si="7"/>
        <v>1554.05</v>
      </c>
      <c r="BM6" s="35">
        <f t="shared" si="7"/>
        <v>1436</v>
      </c>
      <c r="BN6" s="35">
        <f t="shared" si="7"/>
        <v>1434.89</v>
      </c>
      <c r="BO6" s="35">
        <f t="shared" si="7"/>
        <v>1298.9100000000001</v>
      </c>
      <c r="BP6" s="34" t="str">
        <f>IF(BP7="","",IF(BP7="-","【-】","【"&amp;SUBSTITUTE(TEXT(BP7,"#,##0.00"),"-","△")&amp;"】"))</f>
        <v>【1,348.09】</v>
      </c>
      <c r="BQ6" s="35">
        <f>IF(BQ7="",NA(),BQ7)</f>
        <v>39.6</v>
      </c>
      <c r="BR6" s="35">
        <f t="shared" ref="BR6:BZ6" si="8">IF(BR7="",NA(),BR7)</f>
        <v>51.96</v>
      </c>
      <c r="BS6" s="35">
        <f t="shared" si="8"/>
        <v>32.21</v>
      </c>
      <c r="BT6" s="35">
        <f t="shared" si="8"/>
        <v>27.13</v>
      </c>
      <c r="BU6" s="35">
        <f t="shared" si="8"/>
        <v>25.69</v>
      </c>
      <c r="BV6" s="35">
        <f t="shared" si="8"/>
        <v>51.73</v>
      </c>
      <c r="BW6" s="35">
        <f t="shared" si="8"/>
        <v>53.01</v>
      </c>
      <c r="BX6" s="35">
        <f t="shared" si="8"/>
        <v>66.56</v>
      </c>
      <c r="BY6" s="35">
        <f t="shared" si="8"/>
        <v>66.22</v>
      </c>
      <c r="BZ6" s="35">
        <f t="shared" si="8"/>
        <v>69.87</v>
      </c>
      <c r="CA6" s="34" t="str">
        <f>IF(CA7="","",IF(CA7="-","【-】","【"&amp;SUBSTITUTE(TEXT(CA7,"#,##0.00"),"-","△")&amp;"】"))</f>
        <v>【69.80】</v>
      </c>
      <c r="CB6" s="35">
        <f>IF(CB7="",NA(),CB7)</f>
        <v>388.62</v>
      </c>
      <c r="CC6" s="35">
        <f t="shared" ref="CC6:CK6" si="9">IF(CC7="",NA(),CC7)</f>
        <v>296.2</v>
      </c>
      <c r="CD6" s="35">
        <f t="shared" si="9"/>
        <v>494.96</v>
      </c>
      <c r="CE6" s="35">
        <f t="shared" si="9"/>
        <v>581.94000000000005</v>
      </c>
      <c r="CF6" s="35">
        <f t="shared" si="9"/>
        <v>612.75</v>
      </c>
      <c r="CG6" s="35">
        <f t="shared" si="9"/>
        <v>310.47000000000003</v>
      </c>
      <c r="CH6" s="35">
        <f t="shared" si="9"/>
        <v>299.39</v>
      </c>
      <c r="CI6" s="35">
        <f t="shared" si="9"/>
        <v>244.29</v>
      </c>
      <c r="CJ6" s="35">
        <f t="shared" si="9"/>
        <v>246.72</v>
      </c>
      <c r="CK6" s="35">
        <f t="shared" si="9"/>
        <v>234.96</v>
      </c>
      <c r="CL6" s="34" t="str">
        <f>IF(CL7="","",IF(CL7="-","【-】","【"&amp;SUBSTITUTE(TEXT(CL7,"#,##0.00"),"-","△")&amp;"】"))</f>
        <v>【232.54】</v>
      </c>
      <c r="CM6" s="35">
        <f>IF(CM7="",NA(),CM7)</f>
        <v>32.17</v>
      </c>
      <c r="CN6" s="35">
        <f t="shared" ref="CN6:CV6" si="10">IF(CN7="",NA(),CN7)</f>
        <v>32.17</v>
      </c>
      <c r="CO6" s="35">
        <f t="shared" si="10"/>
        <v>32.869999999999997</v>
      </c>
      <c r="CP6" s="35">
        <f t="shared" si="10"/>
        <v>32.4</v>
      </c>
      <c r="CQ6" s="35">
        <f t="shared" si="10"/>
        <v>32.17</v>
      </c>
      <c r="CR6" s="35">
        <f t="shared" si="10"/>
        <v>36.67</v>
      </c>
      <c r="CS6" s="35">
        <f t="shared" si="10"/>
        <v>36.200000000000003</v>
      </c>
      <c r="CT6" s="35">
        <f t="shared" si="10"/>
        <v>43.58</v>
      </c>
      <c r="CU6" s="35">
        <f t="shared" si="10"/>
        <v>41.35</v>
      </c>
      <c r="CV6" s="35">
        <f t="shared" si="10"/>
        <v>42.9</v>
      </c>
      <c r="CW6" s="34" t="str">
        <f>IF(CW7="","",IF(CW7="-","【-】","【"&amp;SUBSTITUTE(TEXT(CW7,"#,##0.00"),"-","△")&amp;"】"))</f>
        <v>【42.17】</v>
      </c>
      <c r="CX6" s="35">
        <f>IF(CX7="",NA(),CX7)</f>
        <v>82.41</v>
      </c>
      <c r="CY6" s="35">
        <f t="shared" ref="CY6:DG6" si="11">IF(CY7="",NA(),CY7)</f>
        <v>82.92</v>
      </c>
      <c r="CZ6" s="35">
        <f t="shared" si="11"/>
        <v>85.06</v>
      </c>
      <c r="DA6" s="35">
        <f t="shared" si="11"/>
        <v>85.8</v>
      </c>
      <c r="DB6" s="35">
        <f t="shared" si="11"/>
        <v>88.12</v>
      </c>
      <c r="DC6" s="35">
        <f t="shared" si="11"/>
        <v>71.239999999999995</v>
      </c>
      <c r="DD6" s="35">
        <f t="shared" si="11"/>
        <v>71.069999999999993</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0.04</v>
      </c>
      <c r="EM6" s="35">
        <f t="shared" si="14"/>
        <v>7.0000000000000007E-2</v>
      </c>
      <c r="EN6" s="35">
        <f t="shared" si="14"/>
        <v>0.09</v>
      </c>
      <c r="EO6" s="34" t="str">
        <f>IF(EO7="","",IF(EO7="-","【-】","【"&amp;SUBSTITUTE(TEXT(EO7,"#,##0.00"),"-","△")&amp;"】"))</f>
        <v>【0.09】</v>
      </c>
    </row>
    <row r="7" spans="1:145" s="36" customFormat="1">
      <c r="A7" s="28"/>
      <c r="B7" s="37">
        <v>2016</v>
      </c>
      <c r="C7" s="37">
        <v>282057</v>
      </c>
      <c r="D7" s="37">
        <v>47</v>
      </c>
      <c r="E7" s="37">
        <v>17</v>
      </c>
      <c r="F7" s="37">
        <v>4</v>
      </c>
      <c r="G7" s="37">
        <v>0</v>
      </c>
      <c r="H7" s="37" t="s">
        <v>110</v>
      </c>
      <c r="I7" s="37" t="s">
        <v>111</v>
      </c>
      <c r="J7" s="37" t="s">
        <v>112</v>
      </c>
      <c r="K7" s="37" t="s">
        <v>113</v>
      </c>
      <c r="L7" s="37" t="s">
        <v>114</v>
      </c>
      <c r="M7" s="37"/>
      <c r="N7" s="38" t="s">
        <v>115</v>
      </c>
      <c r="O7" s="38" t="s">
        <v>116</v>
      </c>
      <c r="P7" s="38">
        <v>3.14</v>
      </c>
      <c r="Q7" s="38">
        <v>102.87</v>
      </c>
      <c r="R7" s="38">
        <v>2484</v>
      </c>
      <c r="S7" s="38">
        <v>45375</v>
      </c>
      <c r="T7" s="38">
        <v>182.38</v>
      </c>
      <c r="U7" s="38">
        <v>248.79</v>
      </c>
      <c r="V7" s="38">
        <v>1414</v>
      </c>
      <c r="W7" s="38">
        <v>0.61</v>
      </c>
      <c r="X7" s="38">
        <v>2318.0300000000002</v>
      </c>
      <c r="Y7" s="38">
        <v>75.33</v>
      </c>
      <c r="Z7" s="38">
        <v>78.61</v>
      </c>
      <c r="AA7" s="38">
        <v>85.39</v>
      </c>
      <c r="AB7" s="38">
        <v>78.209999999999994</v>
      </c>
      <c r="AC7" s="38">
        <v>73.709999999999994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1574.82</v>
      </c>
      <c r="BG7" s="38">
        <v>1450.21</v>
      </c>
      <c r="BH7" s="38">
        <v>1402.69</v>
      </c>
      <c r="BI7" s="38">
        <v>1656.85</v>
      </c>
      <c r="BJ7" s="38">
        <v>1624.23</v>
      </c>
      <c r="BK7" s="38">
        <v>1716.82</v>
      </c>
      <c r="BL7" s="38">
        <v>1554.05</v>
      </c>
      <c r="BM7" s="38">
        <v>1436</v>
      </c>
      <c r="BN7" s="38">
        <v>1434.89</v>
      </c>
      <c r="BO7" s="38">
        <v>1298.9100000000001</v>
      </c>
      <c r="BP7" s="38">
        <v>1348.09</v>
      </c>
      <c r="BQ7" s="38">
        <v>39.6</v>
      </c>
      <c r="BR7" s="38">
        <v>51.96</v>
      </c>
      <c r="BS7" s="38">
        <v>32.21</v>
      </c>
      <c r="BT7" s="38">
        <v>27.13</v>
      </c>
      <c r="BU7" s="38">
        <v>25.69</v>
      </c>
      <c r="BV7" s="38">
        <v>51.73</v>
      </c>
      <c r="BW7" s="38">
        <v>53.01</v>
      </c>
      <c r="BX7" s="38">
        <v>66.56</v>
      </c>
      <c r="BY7" s="38">
        <v>66.22</v>
      </c>
      <c r="BZ7" s="38">
        <v>69.87</v>
      </c>
      <c r="CA7" s="38">
        <v>69.8</v>
      </c>
      <c r="CB7" s="38">
        <v>388.62</v>
      </c>
      <c r="CC7" s="38">
        <v>296.2</v>
      </c>
      <c r="CD7" s="38">
        <v>494.96</v>
      </c>
      <c r="CE7" s="38">
        <v>581.94000000000005</v>
      </c>
      <c r="CF7" s="38">
        <v>612.75</v>
      </c>
      <c r="CG7" s="38">
        <v>310.47000000000003</v>
      </c>
      <c r="CH7" s="38">
        <v>299.39</v>
      </c>
      <c r="CI7" s="38">
        <v>244.29</v>
      </c>
      <c r="CJ7" s="38">
        <v>246.72</v>
      </c>
      <c r="CK7" s="38">
        <v>234.96</v>
      </c>
      <c r="CL7" s="38">
        <v>232.54</v>
      </c>
      <c r="CM7" s="38">
        <v>32.17</v>
      </c>
      <c r="CN7" s="38">
        <v>32.17</v>
      </c>
      <c r="CO7" s="38">
        <v>32.869999999999997</v>
      </c>
      <c r="CP7" s="38">
        <v>32.4</v>
      </c>
      <c r="CQ7" s="38">
        <v>32.17</v>
      </c>
      <c r="CR7" s="38">
        <v>36.67</v>
      </c>
      <c r="CS7" s="38">
        <v>36.200000000000003</v>
      </c>
      <c r="CT7" s="38">
        <v>43.58</v>
      </c>
      <c r="CU7" s="38">
        <v>41.35</v>
      </c>
      <c r="CV7" s="38">
        <v>42.9</v>
      </c>
      <c r="CW7" s="38">
        <v>42.17</v>
      </c>
      <c r="CX7" s="38">
        <v>82.41</v>
      </c>
      <c r="CY7" s="38">
        <v>82.92</v>
      </c>
      <c r="CZ7" s="38">
        <v>85.06</v>
      </c>
      <c r="DA7" s="38">
        <v>85.8</v>
      </c>
      <c r="DB7" s="38">
        <v>88.12</v>
      </c>
      <c r="DC7" s="38">
        <v>71.239999999999995</v>
      </c>
      <c r="DD7" s="38">
        <v>71.069999999999993</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dcterms:created xsi:type="dcterms:W3CDTF">2017-12-25T02:20:45Z</dcterms:created>
  <dcterms:modified xsi:type="dcterms:W3CDTF">2018-02-15T02:42:03Z</dcterms:modified>
  <cp:category/>
</cp:coreProperties>
</file>