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<sst xmlns="http://schemas.openxmlformats.org/spreadsheetml/2006/main" count="240" uniqueCount="126">
  <si>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</si>
  <si>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</si>
  <si>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</si>
  <si>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</si>
  <si>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</si>
  <si>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</si>
  <si>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</si>
  <si>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</si>
  <si>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</si>
  <si>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</si>
  <si>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</si>
  <si>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</si>
  <si>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</si>
  <si>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</si>
  <si>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</si>
  <si>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</si>
  <si>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</si>
  <si>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</si>
  <si>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</si>
  <si>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</si>
  <si>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</si>
  <si>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</si>
  <si>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</si>
  <si>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</si>
  <si>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</si>
  <si>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</si>
  <si>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</si>
  <si>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</si>
  <si>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</si>
  <si>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</si>
  <si>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</si>
  <si>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</si>
  <si>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</si>
  <si>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</si>
  <si>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</si>
  <si>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</si>
  <si>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</si>
  <si>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</si>
  <si>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</si>
  <si>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</si>
  <si>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</si>
  <si>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</si>
  <si>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</si>
  <si>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</si>
  <si>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</si>
  <si>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</si>
  <si>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</si>
  <si>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</si>
  <si>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</si>
  <si>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</si>
  <si>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</si>
  <si>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</si>
  <si>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</si>
  <si>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</si>
  <si>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</si>
  <si>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</si>
  <si>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</si>
  <si>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</si>
  <si>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</si>
  <si>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</si>
  <si>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</si>
  <si>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</si>
  <si>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</si>
  <si>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</si>
  <si>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</si>
  <si>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</si>
  <si>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</si>
  <si>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</si>
  <si>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</si>
  <si>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</si>
  <si>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</si>
  <si>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</si>
  <si>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</si>
  <si>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</si>
  <si>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</si>
  <si>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</si>
  <si>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</si>
  <si>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</si>
  <si>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</si>
  <si>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</si>
  <si>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</si>
  <si>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</si>
  <si>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</si>
  <si>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</si>
  <si>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</si>
  <si>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</si>
  <si>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</si>
  <si>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</si>
  <si>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</si>
  <si>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</si>
  <si>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</si>
  <si>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</si>
  <si>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</si>
  <si>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</si>
  <si>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</si>
  <si>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</si>
  <si>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</si>
  <si>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</si>
  <si>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</si>
  <si>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</si>
  <si>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</si>
  <si>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</si>
  <si>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</si>
  <si>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</si>
  <si>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</si>
  <si>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</si>
  <si>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</si>
  <si>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</si>
  <si>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</si>
  <si>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</si>
  <si>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洲本市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</si>
  <si>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</si>
  <si>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</si>
  <si>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</si>
  <si>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</si>
  <si>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</si>
  <si>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</si>
  <si>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</si>
  <si>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</si>
  <si>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</si>
  <si>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</si>
  <si>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</si>
  <si>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洲本市の公共下水道は、昭和６０年２月に事業着手し平成５年９月に供用開始しています。
　平成２９年３月末での面積ベースによる整備率は３６．２％であり管渠の整備が進んでいない状況となっています。これは、平成１６年の台風の水害後、雨水整備を重点的に行ってきたことによるものです。
　収益的収支比率が平成２４年度以降減少しています。これは、地方債償還金が増加したことが影響しています。また、平成３２年度までは地方債償還金が増加するため当該数値も減少していく可能性があります。
　整備率が低いということが、汚水処理原価が高くなり経費回収率が低くなる要因となっています。幹線管渠につながる支線管渠の整備が進んでいないため、供用開始面積が小さいものとなり汚水処理費に対する有収水量が少ないものとなるからです。
　平成３０年度からは公営企業会計を導入する予定となっています。これにより、事業の経営成績や財政状況を基礎とした経営状況を的確に把握するとともに、経済性が発揮されているかを検証することができ、より機動的で柔軟な経営を行うことを通じ、経営の質と効率性を向上させることが期待できます。</t>
    <rPh sb="139" eb="141">
      <t>シュウエキ</t>
    </rPh>
    <rPh sb="141" eb="142">
      <t>テキ</t>
    </rPh>
    <rPh sb="142" eb="144">
      <t>シュウシ</t>
    </rPh>
    <rPh sb="144" eb="146">
      <t>ヒリツ</t>
    </rPh>
    <rPh sb="147" eb="149">
      <t>ヘイセイ</t>
    </rPh>
    <rPh sb="151" eb="153">
      <t>ネンド</t>
    </rPh>
    <rPh sb="153" eb="155">
      <t>イコウ</t>
    </rPh>
    <rPh sb="155" eb="157">
      <t>ゲンショウ</t>
    </rPh>
    <rPh sb="167" eb="170">
      <t>チホウサイ</t>
    </rPh>
    <rPh sb="170" eb="172">
      <t>ショウカン</t>
    </rPh>
    <rPh sb="172" eb="173">
      <t>キン</t>
    </rPh>
    <rPh sb="174" eb="176">
      <t>ゾウカ</t>
    </rPh>
    <rPh sb="181" eb="183">
      <t>エイキョウ</t>
    </rPh>
    <rPh sb="192" eb="194">
      <t>ヘイセイ</t>
    </rPh>
    <rPh sb="196" eb="198">
      <t>ネンド</t>
    </rPh>
    <rPh sb="201" eb="204">
      <t>チホウサイ</t>
    </rPh>
    <rPh sb="204" eb="206">
      <t>ショウカン</t>
    </rPh>
    <rPh sb="206" eb="207">
      <t>キン</t>
    </rPh>
    <rPh sb="208" eb="210">
      <t>ゾウカ</t>
    </rPh>
    <rPh sb="214" eb="216">
      <t>トウガイ</t>
    </rPh>
    <rPh sb="216" eb="218">
      <t>スウチ</t>
    </rPh>
    <rPh sb="219" eb="221">
      <t>ゲンショウ</t>
    </rPh>
    <rPh sb="225" eb="228">
      <t>カノウセイ</t>
    </rPh>
    <rPh sb="350" eb="352">
      <t>ヘイセイ</t>
    </rPh>
    <rPh sb="354" eb="356">
      <t>ネンド</t>
    </rPh>
    <rPh sb="359" eb="361">
      <t>コウエイ</t>
    </rPh>
    <rPh sb="361" eb="363">
      <t>キギョウ</t>
    </rPh>
    <rPh sb="363" eb="365">
      <t>カイケイ</t>
    </rPh>
    <rPh sb="366" eb="368">
      <t>ドウニュウ</t>
    </rPh>
    <rPh sb="370" eb="372">
      <t>ヨテイ</t>
    </rPh>
    <rPh sb="386" eb="388">
      <t>ジギョウ</t>
    </rPh>
    <rPh sb="389" eb="391">
      <t>ケイエイ</t>
    </rPh>
    <rPh sb="391" eb="393">
      <t>セイセキ</t>
    </rPh>
    <rPh sb="394" eb="396">
      <t>ザイセイ</t>
    </rPh>
    <rPh sb="396" eb="398">
      <t>ジョウキョウ</t>
    </rPh>
    <rPh sb="399" eb="401">
      <t>キソ</t>
    </rPh>
    <rPh sb="404" eb="406">
      <t>ケイエイ</t>
    </rPh>
    <rPh sb="406" eb="408">
      <t>ジョウキョウ</t>
    </rPh>
    <rPh sb="409" eb="411">
      <t>テキカク</t>
    </rPh>
    <rPh sb="412" eb="414">
      <t>ハアク</t>
    </rPh>
    <rPh sb="421" eb="424">
      <t>ケイザイセイ</t>
    </rPh>
    <rPh sb="425" eb="427">
      <t>ハッキ</t>
    </rPh>
    <rPh sb="434" eb="436">
      <t>ケンショウ</t>
    </rPh>
    <rPh sb="446" eb="449">
      <t>キドウテキ</t>
    </rPh>
    <rPh sb="450" eb="452">
      <t>ジュウナン</t>
    </rPh>
    <rPh sb="453" eb="455">
      <t>ケイエイ</t>
    </rPh>
    <rPh sb="456" eb="457">
      <t>オコナ</t>
    </rPh>
    <rPh sb="461" eb="462">
      <t>ツウ</t>
    </rPh>
    <rPh sb="464" eb="466">
      <t>ケイエイ</t>
    </rPh>
    <rPh sb="467" eb="468">
      <t>シツ</t>
    </rPh>
    <rPh sb="469" eb="472">
      <t>コウリツセイ</t>
    </rPh>
    <rPh sb="473" eb="475">
      <t>コウジョウ</t>
    </rPh>
    <rPh sb="481" eb="483">
      <t>キタイ</t>
    </rPh>
    <phoneticPr fontId="7"/>
  </si>
  <si>
    <t>　洲本市の公共下水道の管渠は、法定耐用年数を超えるのが最も古いもので約２０年先となります。
　それまでに、対象となる管渠の更新・長寿命化等の改築が効率的に行えるように計画します。</t>
    <rPh sb="34" eb="35">
      <t>ヤク</t>
    </rPh>
    <phoneticPr fontId="7"/>
  </si>
  <si>
    <t>　現状では、整備率が低いことにより各指標が類似団体平均よりも劣る数値となっています。
　今後、管渠の整備を進めていくことで経営の健全化および効率化を行います。</t>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</si>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</sst>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3.11</c:v>
                </c:pt>
                <c:pt idx="1">
                  <c:v>0</c:v>
                </c:pt>
                <c:pt idx="2">
                  <c:v>0</c:v>
                </c:pt>
                <c:pt idx="3" formatCode="#,##0.00;&quot;△&quot;#,##0.00;&quot;-&quot;">
                  <c:v>0.08</c:v>
                </c:pt>
                <c:pt idx="4" formatCode="#,##0.00;&quot;△&quot;#,##0.00;&quot;-&quot;">
                  <c:v>5.37</c:v>
                </c:pt>
              </c:numCache>
            </c:numRef>
          </c:val>
        </c:ser>
        <c:dLbls>
          <c:showLegendKey val="0"/>
          <c:showVal val="0"/>
          <c:showCatName val="0"/>
          <c:showSerName val="0"/>
          <c:showPercent val="0"/>
          <c:showBubbleSize val="0"/>
        </c:dLbls>
        <c:gapWidth val="150"/>
        <c:axId val="196147840"/>
        <c:axId val="1962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96147840"/>
        <c:axId val="196219648"/>
      </c:lineChart>
      <c:dateAx>
        <c:axId val="196147840"/>
        <c:scaling>
          <c:orientation val="minMax"/>
        </c:scaling>
        <c:delete val="1"/>
        <c:axPos val="b"/>
        <c:numFmt formatCode="ge" sourceLinked="1"/>
        <c:majorTickMark val="none"/>
        <c:minorTickMark val="none"/>
        <c:tickLblPos val="none"/>
        <c:crossAx val="196219648"/>
        <c:crosses val="autoZero"/>
        <c:auto val="1"/>
        <c:lblOffset val="100"/>
        <c:baseTimeUnit val="years"/>
      </c:dateAx>
      <c:valAx>
        <c:axId val="1962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48.94</c:v>
                </c:pt>
                <c:pt idx="1">
                  <c:v>54.06</c:v>
                </c:pt>
                <c:pt idx="2">
                  <c:v>38.71</c:v>
                </c:pt>
                <c:pt idx="3">
                  <c:v>46.5</c:v>
                </c:pt>
                <c:pt idx="4">
                  <c:v>48.03</c:v>
                </c:pt>
              </c:numCache>
            </c:numRef>
          </c:val>
        </c:ser>
        <c:dLbls>
          <c:showLegendKey val="0"/>
          <c:showVal val="0"/>
          <c:showCatName val="0"/>
          <c:showSerName val="0"/>
          <c:showPercent val="0"/>
          <c:showBubbleSize val="0"/>
        </c:dLbls>
        <c:gapWidth val="150"/>
        <c:axId val="197680128"/>
        <c:axId val="19772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97680128"/>
        <c:axId val="197723264"/>
      </c:lineChart>
      <c:dateAx>
        <c:axId val="197680128"/>
        <c:scaling>
          <c:orientation val="minMax"/>
        </c:scaling>
        <c:delete val="1"/>
        <c:axPos val="b"/>
        <c:numFmt formatCode="ge" sourceLinked="1"/>
        <c:majorTickMark val="none"/>
        <c:minorTickMark val="none"/>
        <c:tickLblPos val="none"/>
        <c:crossAx val="197723264"/>
        <c:crosses val="autoZero"/>
        <c:auto val="1"/>
        <c:lblOffset val="100"/>
        <c:baseTimeUnit val="years"/>
      </c:dateAx>
      <c:valAx>
        <c:axId val="19772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8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68.03</c:v>
                </c:pt>
                <c:pt idx="1">
                  <c:v>70.47</c:v>
                </c:pt>
                <c:pt idx="2">
                  <c:v>73.63</c:v>
                </c:pt>
                <c:pt idx="3">
                  <c:v>73.66</c:v>
                </c:pt>
                <c:pt idx="4">
                  <c:v>75.72</c:v>
                </c:pt>
              </c:numCache>
            </c:numRef>
          </c:val>
        </c:ser>
        <c:dLbls>
          <c:showLegendKey val="0"/>
          <c:showVal val="0"/>
          <c:showCatName val="0"/>
          <c:showSerName val="0"/>
          <c:showPercent val="0"/>
          <c:showBubbleSize val="0"/>
        </c:dLbls>
        <c:gapWidth val="150"/>
        <c:axId val="197745280"/>
        <c:axId val="1977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97745280"/>
        <c:axId val="197747456"/>
      </c:lineChart>
      <c:dateAx>
        <c:axId val="197745280"/>
        <c:scaling>
          <c:orientation val="minMax"/>
        </c:scaling>
        <c:delete val="1"/>
        <c:axPos val="b"/>
        <c:numFmt formatCode="ge" sourceLinked="1"/>
        <c:majorTickMark val="none"/>
        <c:minorTickMark val="none"/>
        <c:tickLblPos val="none"/>
        <c:crossAx val="197747456"/>
        <c:crosses val="autoZero"/>
        <c:auto val="1"/>
        <c:lblOffset val="100"/>
        <c:baseTimeUnit val="years"/>
      </c:dateAx>
      <c:valAx>
        <c:axId val="1977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7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69.989999999999995</c:v>
                </c:pt>
                <c:pt idx="1">
                  <c:v>65.790000000000006</c:v>
                </c:pt>
                <c:pt idx="2">
                  <c:v>65.459999999999994</c:v>
                </c:pt>
                <c:pt idx="3">
                  <c:v>62.65</c:v>
                </c:pt>
                <c:pt idx="4">
                  <c:v>61.36</c:v>
                </c:pt>
              </c:numCache>
            </c:numRef>
          </c:val>
        </c:ser>
        <c:dLbls>
          <c:showLegendKey val="0"/>
          <c:showVal val="0"/>
          <c:showCatName val="0"/>
          <c:showSerName val="0"/>
          <c:showPercent val="0"/>
          <c:showBubbleSize val="0"/>
        </c:dLbls>
        <c:gapWidth val="150"/>
        <c:axId val="196249856"/>
        <c:axId val="1962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49856"/>
        <c:axId val="196264320"/>
      </c:lineChart>
      <c:dateAx>
        <c:axId val="196249856"/>
        <c:scaling>
          <c:orientation val="minMax"/>
        </c:scaling>
        <c:delete val="1"/>
        <c:axPos val="b"/>
        <c:numFmt formatCode="ge" sourceLinked="1"/>
        <c:majorTickMark val="none"/>
        <c:minorTickMark val="none"/>
        <c:tickLblPos val="none"/>
        <c:crossAx val="196264320"/>
        <c:crosses val="autoZero"/>
        <c:auto val="1"/>
        <c:lblOffset val="100"/>
        <c:baseTimeUnit val="years"/>
      </c:dateAx>
      <c:valAx>
        <c:axId val="1962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417408"/>
        <c:axId val="19687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417408"/>
        <c:axId val="196870144"/>
      </c:lineChart>
      <c:dateAx>
        <c:axId val="196417408"/>
        <c:scaling>
          <c:orientation val="minMax"/>
        </c:scaling>
        <c:delete val="1"/>
        <c:axPos val="b"/>
        <c:numFmt formatCode="ge" sourceLinked="1"/>
        <c:majorTickMark val="none"/>
        <c:minorTickMark val="none"/>
        <c:tickLblPos val="none"/>
        <c:crossAx val="196870144"/>
        <c:crosses val="autoZero"/>
        <c:auto val="1"/>
        <c:lblOffset val="100"/>
        <c:baseTimeUnit val="years"/>
      </c:dateAx>
      <c:valAx>
        <c:axId val="1968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900352"/>
        <c:axId val="1969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900352"/>
        <c:axId val="196902272"/>
      </c:lineChart>
      <c:dateAx>
        <c:axId val="196900352"/>
        <c:scaling>
          <c:orientation val="minMax"/>
        </c:scaling>
        <c:delete val="1"/>
        <c:axPos val="b"/>
        <c:numFmt formatCode="ge" sourceLinked="1"/>
        <c:majorTickMark val="none"/>
        <c:minorTickMark val="none"/>
        <c:tickLblPos val="none"/>
        <c:crossAx val="196902272"/>
        <c:crosses val="autoZero"/>
        <c:auto val="1"/>
        <c:lblOffset val="100"/>
        <c:baseTimeUnit val="years"/>
      </c:dateAx>
      <c:valAx>
        <c:axId val="1969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9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924544"/>
        <c:axId val="1969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924544"/>
        <c:axId val="196926464"/>
      </c:lineChart>
      <c:dateAx>
        <c:axId val="196924544"/>
        <c:scaling>
          <c:orientation val="minMax"/>
        </c:scaling>
        <c:delete val="1"/>
        <c:axPos val="b"/>
        <c:numFmt formatCode="ge" sourceLinked="1"/>
        <c:majorTickMark val="none"/>
        <c:minorTickMark val="none"/>
        <c:tickLblPos val="none"/>
        <c:crossAx val="196926464"/>
        <c:crosses val="autoZero"/>
        <c:auto val="1"/>
        <c:lblOffset val="100"/>
        <c:baseTimeUnit val="years"/>
      </c:dateAx>
      <c:valAx>
        <c:axId val="1969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9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7497600"/>
        <c:axId val="1974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497600"/>
        <c:axId val="197499520"/>
      </c:lineChart>
      <c:dateAx>
        <c:axId val="197497600"/>
        <c:scaling>
          <c:orientation val="minMax"/>
        </c:scaling>
        <c:delete val="1"/>
        <c:axPos val="b"/>
        <c:numFmt formatCode="ge" sourceLinked="1"/>
        <c:majorTickMark val="none"/>
        <c:minorTickMark val="none"/>
        <c:tickLblPos val="none"/>
        <c:crossAx val="197499520"/>
        <c:crosses val="autoZero"/>
        <c:auto val="1"/>
        <c:lblOffset val="100"/>
        <c:baseTimeUnit val="years"/>
      </c:dateAx>
      <c:valAx>
        <c:axId val="1974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2740.39</c:v>
                </c:pt>
                <c:pt idx="1">
                  <c:v>2517.69</c:v>
                </c:pt>
                <c:pt idx="2">
                  <c:v>2544.09</c:v>
                </c:pt>
                <c:pt idx="3">
                  <c:v>2511.3000000000002</c:v>
                </c:pt>
                <c:pt idx="4">
                  <c:v>2472.54</c:v>
                </c:pt>
              </c:numCache>
            </c:numRef>
          </c:val>
        </c:ser>
        <c:dLbls>
          <c:showLegendKey val="0"/>
          <c:showVal val="0"/>
          <c:showCatName val="0"/>
          <c:showSerName val="0"/>
          <c:showPercent val="0"/>
          <c:showBubbleSize val="0"/>
        </c:dLbls>
        <c:gapWidth val="150"/>
        <c:axId val="197595520"/>
        <c:axId val="1975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97595520"/>
        <c:axId val="197597440"/>
      </c:lineChart>
      <c:dateAx>
        <c:axId val="197595520"/>
        <c:scaling>
          <c:orientation val="minMax"/>
        </c:scaling>
        <c:delete val="1"/>
        <c:axPos val="b"/>
        <c:numFmt formatCode="ge" sourceLinked="1"/>
        <c:majorTickMark val="none"/>
        <c:minorTickMark val="none"/>
        <c:tickLblPos val="none"/>
        <c:crossAx val="197597440"/>
        <c:crosses val="autoZero"/>
        <c:auto val="1"/>
        <c:lblOffset val="100"/>
        <c:baseTimeUnit val="years"/>
      </c:dateAx>
      <c:valAx>
        <c:axId val="1975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29.86</c:v>
                </c:pt>
                <c:pt idx="1">
                  <c:v>36.18</c:v>
                </c:pt>
                <c:pt idx="2">
                  <c:v>35.549999999999997</c:v>
                </c:pt>
                <c:pt idx="3">
                  <c:v>37.67</c:v>
                </c:pt>
                <c:pt idx="4">
                  <c:v>38.99</c:v>
                </c:pt>
              </c:numCache>
            </c:numRef>
          </c:val>
        </c:ser>
        <c:dLbls>
          <c:showLegendKey val="0"/>
          <c:showVal val="0"/>
          <c:showCatName val="0"/>
          <c:showSerName val="0"/>
          <c:showPercent val="0"/>
          <c:showBubbleSize val="0"/>
        </c:dLbls>
        <c:gapWidth val="150"/>
        <c:axId val="197615616"/>
        <c:axId val="1976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97615616"/>
        <c:axId val="197617536"/>
      </c:lineChart>
      <c:dateAx>
        <c:axId val="197615616"/>
        <c:scaling>
          <c:orientation val="minMax"/>
        </c:scaling>
        <c:delete val="1"/>
        <c:axPos val="b"/>
        <c:numFmt formatCode="ge" sourceLinked="1"/>
        <c:majorTickMark val="none"/>
        <c:minorTickMark val="none"/>
        <c:tickLblPos val="none"/>
        <c:crossAx val="197617536"/>
        <c:crosses val="autoZero"/>
        <c:auto val="1"/>
        <c:lblOffset val="100"/>
        <c:baseTimeUnit val="years"/>
      </c:dateAx>
      <c:valAx>
        <c:axId val="1976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526.69000000000005</c:v>
                </c:pt>
                <c:pt idx="1">
                  <c:v>448.26</c:v>
                </c:pt>
                <c:pt idx="2">
                  <c:v>466.08</c:v>
                </c:pt>
                <c:pt idx="3">
                  <c:v>452.99</c:v>
                </c:pt>
                <c:pt idx="4">
                  <c:v>437.84</c:v>
                </c:pt>
              </c:numCache>
            </c:numRef>
          </c:val>
        </c:ser>
        <c:dLbls>
          <c:showLegendKey val="0"/>
          <c:showVal val="0"/>
          <c:showCatName val="0"/>
          <c:showSerName val="0"/>
          <c:showPercent val="0"/>
          <c:showBubbleSize val="0"/>
        </c:dLbls>
        <c:gapWidth val="150"/>
        <c:axId val="197647744"/>
        <c:axId val="1976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97647744"/>
        <c:axId val="197649920"/>
      </c:lineChart>
      <c:dateAx>
        <c:axId val="197647744"/>
        <c:scaling>
          <c:orientation val="minMax"/>
        </c:scaling>
        <c:delete val="1"/>
        <c:axPos val="b"/>
        <c:numFmt formatCode="ge" sourceLinked="1"/>
        <c:majorTickMark val="none"/>
        <c:minorTickMark val="none"/>
        <c:tickLblPos val="none"/>
        <c:crossAx val="197649920"/>
        <c:crosses val="autoZero"/>
        <c:auto val="1"/>
        <c:lblOffset val="100"/>
        <c:baseTimeUnit val="years"/>
      </c:dateAx>
      <c:valAx>
        <c:axId val="1976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F1" zoomScaleNormal="100" workbookViewId="0">
      <selection activeCell="X5" sqref="X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洲本市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125</v>
      </c>
      <c r="AE8" s="73"/>
      <c r="AF8" s="73"/>
      <c r="AG8" s="73"/>
      <c r="AH8" s="73"/>
      <c r="AI8" s="73"/>
      <c r="AJ8" s="73"/>
      <c r="AK8" s="4"/>
      <c r="AL8" s="67">
        <f>データ!S6</f>
        <v>45375</v>
      </c>
      <c r="AM8" s="67"/>
      <c r="AN8" s="67"/>
      <c r="AO8" s="67"/>
      <c r="AP8" s="67"/>
      <c r="AQ8" s="67"/>
      <c r="AR8" s="67"/>
      <c r="AS8" s="67"/>
      <c r="AT8" s="66">
        <f>データ!T6</f>
        <v>182.38</v>
      </c>
      <c r="AU8" s="66"/>
      <c r="AV8" s="66"/>
      <c r="AW8" s="66"/>
      <c r="AX8" s="66"/>
      <c r="AY8" s="66"/>
      <c r="AZ8" s="66"/>
      <c r="BA8" s="66"/>
      <c r="BB8" s="66">
        <f>データ!U6</f>
        <v>248.79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23.19</v>
      </c>
      <c r="Q10" s="66"/>
      <c r="R10" s="66"/>
      <c r="S10" s="66"/>
      <c r="T10" s="66"/>
      <c r="U10" s="66"/>
      <c r="V10" s="66"/>
      <c r="W10" s="66">
        <f>データ!Q6</f>
        <v>81.86</v>
      </c>
      <c r="X10" s="66"/>
      <c r="Y10" s="66"/>
      <c r="Z10" s="66"/>
      <c r="AA10" s="66"/>
      <c r="AB10" s="66"/>
      <c r="AC10" s="66"/>
      <c r="AD10" s="67">
        <f>データ!R6</f>
        <v>2484</v>
      </c>
      <c r="AE10" s="67"/>
      <c r="AF10" s="67"/>
      <c r="AG10" s="67"/>
      <c r="AH10" s="67"/>
      <c r="AI10" s="67"/>
      <c r="AJ10" s="67"/>
      <c r="AK10" s="2"/>
      <c r="AL10" s="67">
        <f>データ!V6</f>
        <v>10446</v>
      </c>
      <c r="AM10" s="67"/>
      <c r="AN10" s="67"/>
      <c r="AO10" s="67"/>
      <c r="AP10" s="67"/>
      <c r="AQ10" s="67"/>
      <c r="AR10" s="67"/>
      <c r="AS10" s="67"/>
      <c r="AT10" s="66">
        <f>データ!W6</f>
        <v>2.9</v>
      </c>
      <c r="AU10" s="66"/>
      <c r="AV10" s="66"/>
      <c r="AW10" s="66"/>
      <c r="AX10" s="66"/>
      <c r="AY10" s="66"/>
      <c r="AZ10" s="66"/>
      <c r="BA10" s="66"/>
      <c r="BB10" s="66">
        <f>データ!X6</f>
        <v>3602.07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algorithmName="SHA-512" hashValue="loK5wizU/H/G05ASTstm87dGp4jVdWoQ4JsN0VFF0ix0UhGYNZGeKwMGj0DYSZJKqtfMqmYXjOvAkW3QxBTl1A==" saltValue="XtL4qZHLzhEpbPArKUi61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CC1" workbookViewId="0">
      <selection activeCell="CF9" sqref="CF9"/>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282057</v>
      </c>
      <c r="D6" s="33">
        <f t="shared" si="3"/>
        <v>47</v>
      </c>
      <c r="E6" s="33">
        <f t="shared" si="3"/>
        <v>17</v>
      </c>
      <c r="F6" s="33">
        <f t="shared" si="3"/>
        <v>1</v>
      </c>
      <c r="G6" s="33">
        <f t="shared" si="3"/>
        <v>0</v>
      </c>
      <c r="H6" s="33" t="str">
        <f t="shared" si="3"/>
        <v>兵庫県　洲本市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23.19</v>
      </c>
      <c r="Q6" s="34">
        <f t="shared" si="3"/>
        <v>81.86</v>
      </c>
      <c r="R6" s="34">
        <f t="shared" si="3"/>
        <v>2484</v>
      </c>
      <c r="S6" s="34">
        <f t="shared" si="3"/>
        <v>45375</v>
      </c>
      <c r="T6" s="34">
        <f t="shared" si="3"/>
        <v>182.38</v>
      </c>
      <c r="U6" s="34">
        <f t="shared" si="3"/>
        <v>248.79</v>
      </c>
      <c r="V6" s="34">
        <f t="shared" si="3"/>
        <v>10446</v>
      </c>
      <c r="W6" s="34">
        <f t="shared" si="3"/>
        <v>2.9</v>
      </c>
      <c r="X6" s="34">
        <f t="shared" si="3"/>
        <v>3602.07</v>
      </c>
      <c r="Y6" s="35">
        <f>IF(Y7="",NA(),Y7)</f>
        <v>69.989999999999995</v>
      </c>
      <c r="Z6" s="35">
        <f t="shared" ref="Z6:AH6" si="4">IF(Z7="",NA(),Z7)</f>
        <v>65.790000000000006</v>
      </c>
      <c r="AA6" s="35">
        <f t="shared" si="4"/>
        <v>65.459999999999994</v>
      </c>
      <c r="AB6" s="35">
        <f t="shared" si="4"/>
        <v>62.65</v>
      </c>
      <c r="AC6" s="35">
        <f t="shared" si="4"/>
        <v>61.36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2740.39</v>
      </c>
      <c r="BG6" s="35">
        <f t="shared" ref="BG6:BO6" si="7">IF(BG7="",NA(),BG7)</f>
        <v>2517.69</v>
      </c>
      <c r="BH6" s="35">
        <f t="shared" si="7"/>
        <v>2544.09</v>
      </c>
      <c r="BI6" s="35">
        <f t="shared" si="7"/>
        <v>2511.3000000000002</v>
      </c>
      <c r="BJ6" s="35">
        <f t="shared" si="7"/>
        <v>2472.54</v>
      </c>
      <c r="BK6" s="35">
        <f t="shared" si="7"/>
        <v>1273.52</v>
      </c>
      <c r="BL6" s="35">
        <f t="shared" si="7"/>
        <v>1209.95</v>
      </c>
      <c r="BM6" s="35">
        <f t="shared" si="7"/>
        <v>1136.5</v>
      </c>
      <c r="BN6" s="35">
        <f t="shared" si="7"/>
        <v>1118.56</v>
      </c>
      <c r="BO6" s="35">
        <f t="shared" si="7"/>
        <v>1111.31</v>
      </c>
      <c r="BP6" s="34" t="str">
        <f>IF(BP7="","",IF(BP7="-","【-】","【"&amp;SUBSTITUTE(TEXT(BP7,"#,##0.00"),"-","△")&amp;"】"))</f>
        <v>【728.30】</v>
      </c>
      <c r="BQ6" s="35">
        <f>IF(BQ7="",NA(),BQ7)</f>
        <v>29.86</v>
      </c>
      <c r="BR6" s="35">
        <f t="shared" ref="BR6:BZ6" si="8">IF(BR7="",NA(),BR7)</f>
        <v>36.18</v>
      </c>
      <c r="BS6" s="35">
        <f t="shared" si="8"/>
        <v>35.549999999999997</v>
      </c>
      <c r="BT6" s="35">
        <f t="shared" si="8"/>
        <v>37.67</v>
      </c>
      <c r="BU6" s="35">
        <f t="shared" si="8"/>
        <v>38.99</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526.69000000000005</v>
      </c>
      <c r="CC6" s="35">
        <f t="shared" ref="CC6:CK6" si="9">IF(CC7="",NA(),CC7)</f>
        <v>448.26</v>
      </c>
      <c r="CD6" s="35">
        <f t="shared" si="9"/>
        <v>466.08</v>
      </c>
      <c r="CE6" s="35">
        <f t="shared" si="9"/>
        <v>452.99</v>
      </c>
      <c r="CF6" s="35">
        <f t="shared" si="9"/>
        <v>437.84</v>
      </c>
      <c r="CG6" s="35">
        <f t="shared" si="9"/>
        <v>224.94</v>
      </c>
      <c r="CH6" s="35">
        <f t="shared" si="9"/>
        <v>220.67</v>
      </c>
      <c r="CI6" s="35">
        <f t="shared" si="9"/>
        <v>217.82</v>
      </c>
      <c r="CJ6" s="35">
        <f t="shared" si="9"/>
        <v>215.28</v>
      </c>
      <c r="CK6" s="35">
        <f t="shared" si="9"/>
        <v>207.96</v>
      </c>
      <c r="CL6" s="34" t="str">
        <f>IF(CL7="","",IF(CL7="-","【-】","【"&amp;SUBSTITUTE(TEXT(CL7,"#,##0.00"),"-","△")&amp;"】"))</f>
        <v>【137.82】</v>
      </c>
      <c r="CM6" s="35">
        <f>IF(CM7="",NA(),CM7)</f>
        <v>48.94</v>
      </c>
      <c r="CN6" s="35">
        <f t="shared" ref="CN6:CV6" si="10">IF(CN7="",NA(),CN7)</f>
        <v>54.06</v>
      </c>
      <c r="CO6" s="35">
        <f t="shared" si="10"/>
        <v>38.71</v>
      </c>
      <c r="CP6" s="35">
        <f t="shared" si="10"/>
        <v>46.5</v>
      </c>
      <c r="CQ6" s="35">
        <f t="shared" si="10"/>
        <v>48.03</v>
      </c>
      <c r="CR6" s="35">
        <f t="shared" si="10"/>
        <v>55.41</v>
      </c>
      <c r="CS6" s="35">
        <f t="shared" si="10"/>
        <v>55.81</v>
      </c>
      <c r="CT6" s="35">
        <f t="shared" si="10"/>
        <v>54.44</v>
      </c>
      <c r="CU6" s="35">
        <f t="shared" si="10"/>
        <v>54.67</v>
      </c>
      <c r="CV6" s="35">
        <f t="shared" si="10"/>
        <v>53.51</v>
      </c>
      <c r="CW6" s="34" t="str">
        <f>IF(CW7="","",IF(CW7="-","【-】","【"&amp;SUBSTITUTE(TEXT(CW7,"#,##0.00"),"-","△")&amp;"】"))</f>
        <v>【60.09】</v>
      </c>
      <c r="CX6" s="35">
        <f>IF(CX7="",NA(),CX7)</f>
        <v>68.03</v>
      </c>
      <c r="CY6" s="35">
        <f t="shared" ref="CY6:DG6" si="11">IF(CY7="",NA(),CY7)</f>
        <v>70.47</v>
      </c>
      <c r="CZ6" s="35">
        <f t="shared" si="11"/>
        <v>73.63</v>
      </c>
      <c r="DA6" s="35">
        <f t="shared" si="11"/>
        <v>73.66</v>
      </c>
      <c r="DB6" s="35">
        <f t="shared" si="11"/>
        <v>75.72</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3.11</v>
      </c>
      <c r="EF6" s="34">
        <f t="shared" ref="EF6:EN6" si="14">IF(EF7="",NA(),EF7)</f>
        <v>0</v>
      </c>
      <c r="EG6" s="34">
        <f t="shared" si="14"/>
        <v>0</v>
      </c>
      <c r="EH6" s="35">
        <f t="shared" si="14"/>
        <v>0.08</v>
      </c>
      <c r="EI6" s="35">
        <f t="shared" si="14"/>
        <v>5.37</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282057</v>
      </c>
      <c r="D7" s="37">
        <v>47</v>
      </c>
      <c r="E7" s="37">
        <v>17</v>
      </c>
      <c r="F7" s="37">
        <v>1</v>
      </c>
      <c r="G7" s="37">
        <v>0</v>
      </c>
      <c r="H7" s="37" t="s">
        <v>110</v>
      </c>
      <c r="I7" s="37" t="s">
        <v>111</v>
      </c>
      <c r="J7" s="37" t="s">
        <v>112</v>
      </c>
      <c r="K7" s="37" t="s">
        <v>113</v>
      </c>
      <c r="L7" s="37" t="s">
        <v>114</v>
      </c>
      <c r="M7" s="37"/>
      <c r="N7" s="38" t="s">
        <v>115</v>
      </c>
      <c r="O7" s="38" t="s">
        <v>116</v>
      </c>
      <c r="P7" s="38">
        <v>23.19</v>
      </c>
      <c r="Q7" s="38">
        <v>81.86</v>
      </c>
      <c r="R7" s="38">
        <v>2484</v>
      </c>
      <c r="S7" s="38">
        <v>45375</v>
      </c>
      <c r="T7" s="38">
        <v>182.38</v>
      </c>
      <c r="U7" s="38">
        <v>248.79</v>
      </c>
      <c r="V7" s="38">
        <v>10446</v>
      </c>
      <c r="W7" s="38">
        <v>2.9</v>
      </c>
      <c r="X7" s="38">
        <v>3602.07</v>
      </c>
      <c r="Y7" s="38">
        <v>69.989999999999995</v>
      </c>
      <c r="Z7" s="38">
        <v>65.790000000000006</v>
      </c>
      <c r="AA7" s="38">
        <v>65.459999999999994</v>
      </c>
      <c r="AB7" s="38">
        <v>62.65</v>
      </c>
      <c r="AC7" s="38">
        <v>61.36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2740.39</v>
      </c>
      <c r="BG7" s="38">
        <v>2517.69</v>
      </c>
      <c r="BH7" s="38">
        <v>2544.09</v>
      </c>
      <c r="BI7" s="38">
        <v>2511.3000000000002</v>
      </c>
      <c r="BJ7" s="38">
        <v>2472.54</v>
      </c>
      <c r="BK7" s="38">
        <v>1273.52</v>
      </c>
      <c r="BL7" s="38">
        <v>1209.95</v>
      </c>
      <c r="BM7" s="38">
        <v>1136.5</v>
      </c>
      <c r="BN7" s="38">
        <v>1118.56</v>
      </c>
      <c r="BO7" s="38">
        <v>1111.31</v>
      </c>
      <c r="BP7" s="38">
        <v>728.3</v>
      </c>
      <c r="BQ7" s="38">
        <v>29.86</v>
      </c>
      <c r="BR7" s="38">
        <v>36.18</v>
      </c>
      <c r="BS7" s="38">
        <v>35.549999999999997</v>
      </c>
      <c r="BT7" s="38">
        <v>37.67</v>
      </c>
      <c r="BU7" s="38">
        <v>38.99</v>
      </c>
      <c r="BV7" s="38">
        <v>67.849999999999994</v>
      </c>
      <c r="BW7" s="38">
        <v>69.48</v>
      </c>
      <c r="BX7" s="38">
        <v>71.650000000000006</v>
      </c>
      <c r="BY7" s="38">
        <v>72.33</v>
      </c>
      <c r="BZ7" s="38">
        <v>75.540000000000006</v>
      </c>
      <c r="CA7" s="38">
        <v>100.04</v>
      </c>
      <c r="CB7" s="38">
        <v>526.69000000000005</v>
      </c>
      <c r="CC7" s="38">
        <v>448.26</v>
      </c>
      <c r="CD7" s="38">
        <v>466.08</v>
      </c>
      <c r="CE7" s="38">
        <v>452.99</v>
      </c>
      <c r="CF7" s="38">
        <v>437.84</v>
      </c>
      <c r="CG7" s="38">
        <v>224.94</v>
      </c>
      <c r="CH7" s="38">
        <v>220.67</v>
      </c>
      <c r="CI7" s="38">
        <v>217.82</v>
      </c>
      <c r="CJ7" s="38">
        <v>215.28</v>
      </c>
      <c r="CK7" s="38">
        <v>207.96</v>
      </c>
      <c r="CL7" s="38">
        <v>137.82</v>
      </c>
      <c r="CM7" s="38">
        <v>48.94</v>
      </c>
      <c r="CN7" s="38">
        <v>54.06</v>
      </c>
      <c r="CO7" s="38">
        <v>38.71</v>
      </c>
      <c r="CP7" s="38">
        <v>46.5</v>
      </c>
      <c r="CQ7" s="38">
        <v>48.03</v>
      </c>
      <c r="CR7" s="38">
        <v>55.41</v>
      </c>
      <c r="CS7" s="38">
        <v>55.81</v>
      </c>
      <c r="CT7" s="38">
        <v>54.44</v>
      </c>
      <c r="CU7" s="38">
        <v>54.67</v>
      </c>
      <c r="CV7" s="38">
        <v>53.51</v>
      </c>
      <c r="CW7" s="38">
        <v>60.09</v>
      </c>
      <c r="CX7" s="38">
        <v>68.03</v>
      </c>
      <c r="CY7" s="38">
        <v>70.47</v>
      </c>
      <c r="CZ7" s="38">
        <v>73.63</v>
      </c>
      <c r="DA7" s="38">
        <v>73.66</v>
      </c>
      <c r="DB7" s="38">
        <v>75.72</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3.11</v>
      </c>
      <c r="EF7" s="38">
        <v>0</v>
      </c>
      <c r="EG7" s="38">
        <v>0</v>
      </c>
      <c r="EH7" s="38">
        <v>0.08</v>
      </c>
      <c r="EI7" s="38">
        <v>5.37</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2017-12-25T02:10:28Z</dcterms:created>
  <dcterms:modified xsi:type="dcterms:W3CDTF">2018-02-15T02:41:02Z</dcterms:modified>
  <cp:category/>
</cp:coreProperties>
</file>