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L86" i="4"/>
  <c r="K86" i="4"/>
  <c r="J86" i="4"/>
  <c r="I86" i="4"/>
  <c r="H86" i="4"/>
  <c r="G86" i="4"/>
  <c r="F86" i="4"/>
  <c r="BB10" i="4"/>
  <c r="AL10" i="4"/>
  <c r="AD10" i="4"/>
  <c r="P10" i="4"/>
  <c r="B10" i="4"/>
  <c r="AT8" i="4"/>
  <c r="AL8" i="4"/>
  <c r="I8" i="4"/>
  <c r="B8"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<sst xmlns="http://schemas.openxmlformats.org/spreadsheetml/2006/main" count="323" uniqueCount="123">
  <si>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</si>
  <si>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</si>
  <si>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</si>
  <si>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</si>
  <si>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</si>
  <si>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</si>
  <si>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</si>
  <si>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</si>
  <si>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</si>
  <si>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</si>
  <si>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</si>
  <si>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</si>
  <si>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</si>
  <si>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</si>
  <si>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</si>
  <si>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</si>
  <si>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</si>
  <si>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</si>
  <si>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</si>
  <si>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</si>
  <si>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</si>
  <si>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</si>
  <si>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</si>
  <si>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</si>
  <si>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</si>
  <si>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</si>
  <si>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</si>
  <si>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</si>
  <si>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</si>
  <si>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</si>
  <si>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</si>
  <si>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</si>
  <si>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</si>
  <si>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</si>
  <si>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</si>
  <si>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</si>
  <si>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</si>
  <si>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</si>
  <si>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</si>
  <si>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</si>
  <si>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</si>
  <si>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</si>
  <si>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</si>
  <si>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</si>
  <si>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</si>
  <si>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</si>
  <si>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</si>
  <si>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</si>
  <si>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</si>
  <si>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</si>
  <si>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</si>
  <si>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</si>
  <si>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</si>
  <si>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</si>
  <si>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</si>
  <si>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</si>
  <si>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</si>
  <si>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</si>
  <si>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</si>
  <si>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</si>
  <si>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</si>
  <si>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</si>
  <si>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</si>
  <si>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</si>
  <si>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</si>
  <si>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</si>
  <si>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</si>
  <si>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</si>
  <si>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</si>
  <si>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</si>
  <si>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</si>
  <si>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</si>
  <si>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</si>
  <si>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</si>
  <si>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</si>
  <si>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</si>
  <si>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</si>
  <si>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</si>
  <si>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</si>
  <si>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</si>
  <si>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</si>
  <si>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</si>
  <si>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</si>
  <si>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</si>
  <si>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</si>
  <si>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</si>
  <si>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</si>
  <si>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</si>
  <si>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</si>
  <si>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</si>
  <si>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</si>
  <si>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</si>
  <si>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</si>
  <si>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</si>
  <si>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</si>
  <si>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</si>
  <si>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</si>
  <si>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</si>
  <si>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</si>
  <si>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</si>
  <si>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</si>
  <si>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</si>
  <si>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</si>
  <si>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</si>
  <si>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</si>
  <si>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</si>
  <si>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</si>
  <si>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</si>
  <si>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明石市</t>
  </si>
  <si>
    <t>法適用</t>
  </si>
  <si>
    <t>下水道事業</t>
  </si>
  <si>
    <t>公共下水道</t>
  </si>
  <si>
    <t>Ab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</si>
  <si>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</si>
  <si>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</si>
  <si>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</si>
  <si>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</si>
  <si>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</si>
  <si>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</si>
  <si>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</si>
  <si>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管渠延長1,001㎞のうち、標準耐用年数50年が経過したものは189㎞に達しており、今後この延長は急速に増加していく。また、当市で最初に建設された船上浄化センターは昭和46年の運転開始から約45年を迎えようとしている。これら膨大な施設をすべて標準耐用年数で更新することは費用面・人材面等から現実的でないため、点検・調査等によってその状態を適切に把握した上で、長期的な改築の需要見通しを検討し、計画的かつ効率的な老朽化対策を図る。</t>
    <phoneticPr fontId="4"/>
  </si>
  <si>
    <t>①経常収支比率は、100％以上であり類似団体平均値を超えているが、下水道使用料の減少が予想されるため、今後の更新投資の財源確保に取り組む必要がある。
②累積欠損金比率は、累積欠損金が発生しておらず0％である。
③流動比率は、流動負債に占める企業債償還金が大きく全国平均値と類似団体平均値を下回っているが、キャッシュフローは黒字であり短期的な支払能力に問題はない。
④企業債残高対事業規模比率は、早くから本格的に事業に着手したこともあり全国平均値と類似団体平均値を超えているが、企業債残高は順調に減少している。
⑤経費回収率は、100％以上であり適切な使用料水準である。
⑥汚水処理原価は、類似団体と比較すると高くなっているが、高低差が少なく東西に長い当市の地形的要因により処理施設を複数有している影響と考えられる。今後は効率的な施設規模や施設機能の最適化を検討する必要がある。
⑦施設利用率は、晴天時の汚水最大能力に対する施設利用の効率性を示しており、類似団体平均値と概ね近い率となっている。
⑧水洗化率は、全国平均値と類似団体平均値を超えており良好な数値となっている。</t>
    <rPh sb="1" eb="3">
      <t>ケイジョウ</t>
    </rPh>
    <rPh sb="3" eb="5">
      <t>シュウシ</t>
    </rPh>
    <rPh sb="5" eb="7">
      <t>ヒリツ</t>
    </rPh>
    <rPh sb="13" eb="15">
      <t>イジョウ</t>
    </rPh>
    <rPh sb="18" eb="20">
      <t>ルイジ</t>
    </rPh>
    <rPh sb="20" eb="22">
      <t>ダンタイ</t>
    </rPh>
    <rPh sb="22" eb="25">
      <t>ヘイキンチ</t>
    </rPh>
    <rPh sb="26" eb="27">
      <t>コ</t>
    </rPh>
    <rPh sb="33" eb="36">
      <t>ゲスイドウ</t>
    </rPh>
    <rPh sb="36" eb="39">
      <t>シヨウリョウ</t>
    </rPh>
    <rPh sb="40" eb="42">
      <t>ゲンショウ</t>
    </rPh>
    <rPh sb="43" eb="45">
      <t>ヨソウ</t>
    </rPh>
    <rPh sb="51" eb="53">
      <t>コンゴ</t>
    </rPh>
    <rPh sb="54" eb="56">
      <t>コウシン</t>
    </rPh>
    <rPh sb="56" eb="58">
      <t>トウシ</t>
    </rPh>
    <rPh sb="59" eb="61">
      <t>ザイゲン</t>
    </rPh>
    <rPh sb="61" eb="63">
      <t>カクホ</t>
    </rPh>
    <rPh sb="64" eb="65">
      <t>ト</t>
    </rPh>
    <rPh sb="66" eb="67">
      <t>ク</t>
    </rPh>
    <rPh sb="68" eb="70">
      <t>ヒツヨウ</t>
    </rPh>
    <rPh sb="76" eb="78">
      <t>ルイセキ</t>
    </rPh>
    <rPh sb="78" eb="80">
      <t>ケッソン</t>
    </rPh>
    <rPh sb="80" eb="81">
      <t>キン</t>
    </rPh>
    <rPh sb="81" eb="83">
      <t>ヒリツ</t>
    </rPh>
    <rPh sb="85" eb="87">
      <t>ルイセキ</t>
    </rPh>
    <rPh sb="87" eb="90">
      <t>ケッソンキン</t>
    </rPh>
    <rPh sb="91" eb="93">
      <t>ハッセイ</t>
    </rPh>
    <rPh sb="106" eb="108">
      <t>リュウドウ</t>
    </rPh>
    <rPh sb="108" eb="110">
      <t>ヒリツ</t>
    </rPh>
    <rPh sb="117" eb="118">
      <t>シ</t>
    </rPh>
    <rPh sb="130" eb="132">
      <t>ゼンコク</t>
    </rPh>
    <rPh sb="132" eb="134">
      <t>ヘイキン</t>
    </rPh>
    <rPh sb="134" eb="135">
      <t>チ</t>
    </rPh>
    <rPh sb="136" eb="138">
      <t>ルイジ</t>
    </rPh>
    <rPh sb="138" eb="140">
      <t>ダンタイ</t>
    </rPh>
    <rPh sb="140" eb="143">
      <t>ヘイキンチ</t>
    </rPh>
    <rPh sb="144" eb="146">
      <t>シタマワ</t>
    </rPh>
    <rPh sb="161" eb="163">
      <t>クロジ</t>
    </rPh>
    <rPh sb="166" eb="169">
      <t>タンキテキ</t>
    </rPh>
    <rPh sb="170" eb="172">
      <t>シハライ</t>
    </rPh>
    <rPh sb="172" eb="174">
      <t>ノウリョク</t>
    </rPh>
    <rPh sb="175" eb="177">
      <t>モンダイ</t>
    </rPh>
    <rPh sb="183" eb="185">
      <t>キギョウ</t>
    </rPh>
    <rPh sb="185" eb="186">
      <t>サイ</t>
    </rPh>
    <rPh sb="186" eb="188">
      <t>ザンダカ</t>
    </rPh>
    <rPh sb="188" eb="189">
      <t>タイ</t>
    </rPh>
    <rPh sb="189" eb="191">
      <t>ジギョウ</t>
    </rPh>
    <rPh sb="191" eb="193">
      <t>キボ</t>
    </rPh>
    <rPh sb="193" eb="195">
      <t>ヒリツ</t>
    </rPh>
    <rPh sb="197" eb="198">
      <t>ハヤ</t>
    </rPh>
    <rPh sb="201" eb="204">
      <t>ホンカクテキ</t>
    </rPh>
    <rPh sb="205" eb="207">
      <t>ジギョウ</t>
    </rPh>
    <rPh sb="208" eb="210">
      <t>チャクシュ</t>
    </rPh>
    <rPh sb="217" eb="219">
      <t>ゼンコク</t>
    </rPh>
    <rPh sb="219" eb="221">
      <t>ヘイキン</t>
    </rPh>
    <rPh sb="221" eb="222">
      <t>チ</t>
    </rPh>
    <rPh sb="223" eb="225">
      <t>ルイジ</t>
    </rPh>
    <rPh sb="225" eb="227">
      <t>ダンタイ</t>
    </rPh>
    <rPh sb="227" eb="230">
      <t>ヘイキンチ</t>
    </rPh>
    <rPh sb="231" eb="232">
      <t>コ</t>
    </rPh>
    <rPh sb="238" eb="240">
      <t>キギョウ</t>
    </rPh>
    <rPh sb="240" eb="241">
      <t>サイ</t>
    </rPh>
    <rPh sb="241" eb="243">
      <t>ザンダカ</t>
    </rPh>
    <rPh sb="244" eb="246">
      <t>ジュンチョウ</t>
    </rPh>
    <rPh sb="247" eb="249">
      <t>ゲンショウ</t>
    </rPh>
    <rPh sb="256" eb="258">
      <t>ケイヒ</t>
    </rPh>
    <rPh sb="258" eb="260">
      <t>カイシュウ</t>
    </rPh>
    <rPh sb="260" eb="261">
      <t>リツ</t>
    </rPh>
    <rPh sb="267" eb="269">
      <t>イジョウ</t>
    </rPh>
    <rPh sb="272" eb="274">
      <t>テキセツ</t>
    </rPh>
    <rPh sb="275" eb="278">
      <t>シヨウリョウ</t>
    </rPh>
    <rPh sb="278" eb="280">
      <t>スイジュン</t>
    </rPh>
    <rPh sb="286" eb="288">
      <t>オスイ</t>
    </rPh>
    <rPh sb="288" eb="290">
      <t>ショリ</t>
    </rPh>
    <rPh sb="290" eb="292">
      <t>ゲンカ</t>
    </rPh>
    <rPh sb="304" eb="305">
      <t>タカ</t>
    </rPh>
    <rPh sb="360" eb="363">
      <t>コウリツテキ</t>
    </rPh>
    <rPh sb="378" eb="380">
      <t>ケントウ</t>
    </rPh>
    <rPh sb="390" eb="392">
      <t>シセツ</t>
    </rPh>
    <rPh sb="392" eb="395">
      <t>リヨウリツ</t>
    </rPh>
    <rPh sb="397" eb="399">
      <t>セイテン</t>
    </rPh>
    <rPh sb="399" eb="400">
      <t>ジ</t>
    </rPh>
    <rPh sb="401" eb="403">
      <t>オスイ</t>
    </rPh>
    <rPh sb="403" eb="405">
      <t>サイダイ</t>
    </rPh>
    <rPh sb="405" eb="407">
      <t>ノウリョク</t>
    </rPh>
    <rPh sb="408" eb="409">
      <t>タイ</t>
    </rPh>
    <rPh sb="411" eb="413">
      <t>シセツ</t>
    </rPh>
    <rPh sb="413" eb="415">
      <t>リヨウ</t>
    </rPh>
    <rPh sb="416" eb="419">
      <t>コウリツセイ</t>
    </rPh>
    <rPh sb="420" eb="421">
      <t>シメ</t>
    </rPh>
    <rPh sb="426" eb="428">
      <t>ルイジ</t>
    </rPh>
    <rPh sb="428" eb="430">
      <t>ダンタイ</t>
    </rPh>
    <rPh sb="430" eb="433">
      <t>ヘイキンチ</t>
    </rPh>
    <rPh sb="434" eb="435">
      <t>オオム</t>
    </rPh>
    <rPh sb="436" eb="437">
      <t>チカ</t>
    </rPh>
    <rPh sb="438" eb="439">
      <t>リツ</t>
    </rPh>
    <rPh sb="448" eb="451">
      <t>スイセンカ</t>
    </rPh>
    <rPh sb="451" eb="452">
      <t>リツ</t>
    </rPh>
    <rPh sb="468" eb="469">
      <t>コ</t>
    </rPh>
    <rPh sb="473" eb="475">
      <t>リョウコウ</t>
    </rPh>
    <rPh sb="476" eb="478">
      <t>スウチ</t>
    </rPh>
    <phoneticPr fontId="4"/>
  </si>
  <si>
    <t>　中長期的な視点に立った計画的な経営に必要とされる基礎的情報を得ることを目的に平成28年度に地方公営企業法の一部適用を行った。
　公営企業会計による最初となる分析指標は概ね良好な数値となったが、下水道使用料収入の減少や施設・設備の老朽化など、経営環境は厳しさを増している。
　安定した事業運営を行うため、今後の投資額を見込み、中長期的な視点で効率化、経営健全化に取り組み、経営基盤の強化に努める。</t>
    <rPh sb="1" eb="5">
      <t>チュウチョウキテキ</t>
    </rPh>
    <rPh sb="6" eb="8">
      <t>シテン</t>
    </rPh>
    <rPh sb="9" eb="10">
      <t>タ</t>
    </rPh>
    <rPh sb="12" eb="15">
      <t>ケイカクテキ</t>
    </rPh>
    <rPh sb="16" eb="18">
      <t>ケイエイ</t>
    </rPh>
    <rPh sb="19" eb="21">
      <t>ヒツヨウ</t>
    </rPh>
    <rPh sb="25" eb="28">
      <t>キソテキ</t>
    </rPh>
    <rPh sb="28" eb="30">
      <t>ジョウホウ</t>
    </rPh>
    <rPh sb="31" eb="32">
      <t>エ</t>
    </rPh>
    <rPh sb="36" eb="38">
      <t>モクテキ</t>
    </rPh>
    <rPh sb="39" eb="41">
      <t>ヘイセイ</t>
    </rPh>
    <rPh sb="43" eb="45">
      <t>ネンド</t>
    </rPh>
    <rPh sb="46" eb="48">
      <t>チホウ</t>
    </rPh>
    <rPh sb="48" eb="50">
      <t>コウエイ</t>
    </rPh>
    <rPh sb="50" eb="52">
      <t>キギョウ</t>
    </rPh>
    <rPh sb="52" eb="53">
      <t>ホウ</t>
    </rPh>
    <rPh sb="54" eb="56">
      <t>イチブ</t>
    </rPh>
    <rPh sb="56" eb="58">
      <t>テキヨウ</t>
    </rPh>
    <rPh sb="59" eb="60">
      <t>オコナ</t>
    </rPh>
    <rPh sb="65" eb="67">
      <t>コウエイ</t>
    </rPh>
    <rPh sb="67" eb="69">
      <t>キギョウ</t>
    </rPh>
    <rPh sb="69" eb="71">
      <t>カイケイ</t>
    </rPh>
    <rPh sb="74" eb="76">
      <t>サイショ</t>
    </rPh>
    <rPh sb="79" eb="81">
      <t>ブンセキ</t>
    </rPh>
    <rPh sb="81" eb="83">
      <t>シヒョウ</t>
    </rPh>
    <rPh sb="84" eb="85">
      <t>オオム</t>
    </rPh>
    <rPh sb="86" eb="88">
      <t>リョウコウ</t>
    </rPh>
    <rPh sb="89" eb="91">
      <t>スウチ</t>
    </rPh>
    <rPh sb="155" eb="157">
      <t>トウシ</t>
    </rPh>
    <rPh sb="157" eb="158">
      <t>ガク</t>
    </rPh>
    <rPh sb="159" eb="161">
      <t>ミコ</t>
    </rPh>
    <rPh sb="168" eb="170">
      <t>シテン</t>
    </rPh>
    <rPh sb="186" eb="188">
      <t>ケイエイ</t>
    </rPh>
    <rPh sb="194" eb="19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</si>
</sst>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0.02</c:v>
                </c:pt>
              </c:numCache>
            </c:numRef>
          </c:val>
        </c:ser>
        <c:dLbls>
          <c:showLegendKey val="0"/>
          <c:showVal val="0"/>
          <c:showCatName val="0"/>
          <c:showSerName val="0"/>
          <c:showPercent val="0"/>
          <c:showBubbleSize val="0"/>
        </c:dLbls>
        <c:gapWidth val="150"/>
        <c:axId val="137410816"/>
        <c:axId val="1485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ser>
        <c:dLbls>
          <c:showLegendKey val="0"/>
          <c:showVal val="0"/>
          <c:showCatName val="0"/>
          <c:showSerName val="0"/>
          <c:showPercent val="0"/>
          <c:showBubbleSize val="0"/>
        </c:dLbls>
        <c:marker val="1"/>
        <c:smooth val="0"/>
        <c:axId val="137410816"/>
        <c:axId val="148576128"/>
      </c:lineChart>
      <c:dateAx>
        <c:axId val="137410816"/>
        <c:scaling>
          <c:orientation val="minMax"/>
        </c:scaling>
        <c:delete val="1"/>
        <c:axPos val="b"/>
        <c:numFmt formatCode="ge" sourceLinked="1"/>
        <c:majorTickMark val="none"/>
        <c:minorTickMark val="none"/>
        <c:tickLblPos val="none"/>
        <c:crossAx val="148576128"/>
        <c:crosses val="autoZero"/>
        <c:auto val="1"/>
        <c:lblOffset val="100"/>
        <c:baseTimeUnit val="years"/>
      </c:dateAx>
      <c:valAx>
        <c:axId val="1485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4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68.58</c:v>
                </c:pt>
              </c:numCache>
            </c:numRef>
          </c:val>
        </c:ser>
        <c:dLbls>
          <c:showLegendKey val="0"/>
          <c:showVal val="0"/>
          <c:showCatName val="0"/>
          <c:showSerName val="0"/>
          <c:showPercent val="0"/>
          <c:showBubbleSize val="0"/>
        </c:dLbls>
        <c:gapWidth val="150"/>
        <c:axId val="137298304"/>
        <c:axId val="1373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69.23</c:v>
                </c:pt>
              </c:numCache>
            </c:numRef>
          </c:val>
          <c:smooth val="0"/>
        </c:ser>
        <c:dLbls>
          <c:showLegendKey val="0"/>
          <c:showVal val="0"/>
          <c:showCatName val="0"/>
          <c:showSerName val="0"/>
          <c:showPercent val="0"/>
          <c:showBubbleSize val="0"/>
        </c:dLbls>
        <c:marker val="1"/>
        <c:smooth val="0"/>
        <c:axId val="137298304"/>
        <c:axId val="137300224"/>
      </c:lineChart>
      <c:dateAx>
        <c:axId val="137298304"/>
        <c:scaling>
          <c:orientation val="minMax"/>
        </c:scaling>
        <c:delete val="1"/>
        <c:axPos val="b"/>
        <c:numFmt formatCode="ge" sourceLinked="1"/>
        <c:majorTickMark val="none"/>
        <c:minorTickMark val="none"/>
        <c:tickLblPos val="none"/>
        <c:crossAx val="137300224"/>
        <c:crosses val="autoZero"/>
        <c:auto val="1"/>
        <c:lblOffset val="100"/>
        <c:baseTimeUnit val="years"/>
      </c:dateAx>
      <c:valAx>
        <c:axId val="1373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98.25</c:v>
                </c:pt>
              </c:numCache>
            </c:numRef>
          </c:val>
        </c:ser>
        <c:dLbls>
          <c:showLegendKey val="0"/>
          <c:showVal val="0"/>
          <c:showCatName val="0"/>
          <c:showSerName val="0"/>
          <c:showPercent val="0"/>
          <c:showBubbleSize val="0"/>
        </c:dLbls>
        <c:gapWidth val="150"/>
        <c:axId val="137322496"/>
        <c:axId val="1373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96.84</c:v>
                </c:pt>
              </c:numCache>
            </c:numRef>
          </c:val>
          <c:smooth val="0"/>
        </c:ser>
        <c:dLbls>
          <c:showLegendKey val="0"/>
          <c:showVal val="0"/>
          <c:showCatName val="0"/>
          <c:showSerName val="0"/>
          <c:showPercent val="0"/>
          <c:showBubbleSize val="0"/>
        </c:dLbls>
        <c:marker val="1"/>
        <c:smooth val="0"/>
        <c:axId val="137322496"/>
        <c:axId val="137324416"/>
      </c:lineChart>
      <c:dateAx>
        <c:axId val="137322496"/>
        <c:scaling>
          <c:orientation val="minMax"/>
        </c:scaling>
        <c:delete val="1"/>
        <c:axPos val="b"/>
        <c:numFmt formatCode="ge" sourceLinked="1"/>
        <c:majorTickMark val="none"/>
        <c:minorTickMark val="none"/>
        <c:tickLblPos val="none"/>
        <c:crossAx val="137324416"/>
        <c:crosses val="autoZero"/>
        <c:auto val="1"/>
        <c:lblOffset val="100"/>
        <c:baseTimeUnit val="years"/>
      </c:dateAx>
      <c:valAx>
        <c:axId val="1373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109.87</c:v>
                </c:pt>
              </c:numCache>
            </c:numRef>
          </c:val>
        </c:ser>
        <c:dLbls>
          <c:showLegendKey val="0"/>
          <c:showVal val="0"/>
          <c:showCatName val="0"/>
          <c:showSerName val="0"/>
          <c:showPercent val="0"/>
          <c:showBubbleSize val="0"/>
        </c:dLbls>
        <c:gapWidth val="150"/>
        <c:axId val="136241920"/>
        <c:axId val="13624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106.96</c:v>
                </c:pt>
              </c:numCache>
            </c:numRef>
          </c:val>
          <c:smooth val="0"/>
        </c:ser>
        <c:dLbls>
          <c:showLegendKey val="0"/>
          <c:showVal val="0"/>
          <c:showCatName val="0"/>
          <c:showSerName val="0"/>
          <c:showPercent val="0"/>
          <c:showBubbleSize val="0"/>
        </c:dLbls>
        <c:marker val="1"/>
        <c:smooth val="0"/>
        <c:axId val="136241920"/>
        <c:axId val="136243840"/>
      </c:lineChart>
      <c:dateAx>
        <c:axId val="136241920"/>
        <c:scaling>
          <c:orientation val="minMax"/>
        </c:scaling>
        <c:delete val="1"/>
        <c:axPos val="b"/>
        <c:numFmt formatCode="ge" sourceLinked="1"/>
        <c:majorTickMark val="none"/>
        <c:minorTickMark val="none"/>
        <c:tickLblPos val="none"/>
        <c:crossAx val="136243840"/>
        <c:crosses val="autoZero"/>
        <c:auto val="1"/>
        <c:lblOffset val="100"/>
        <c:baseTimeUnit val="years"/>
      </c:dateAx>
      <c:valAx>
        <c:axId val="13624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2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49.99</c:v>
                </c:pt>
              </c:numCache>
            </c:numRef>
          </c:val>
        </c:ser>
        <c:dLbls>
          <c:showLegendKey val="0"/>
          <c:showVal val="0"/>
          <c:showCatName val="0"/>
          <c:showSerName val="0"/>
          <c:showPercent val="0"/>
          <c:showBubbleSize val="0"/>
        </c:dLbls>
        <c:gapWidth val="150"/>
        <c:axId val="136425856"/>
        <c:axId val="13642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28.42</c:v>
                </c:pt>
              </c:numCache>
            </c:numRef>
          </c:val>
          <c:smooth val="0"/>
        </c:ser>
        <c:dLbls>
          <c:showLegendKey val="0"/>
          <c:showVal val="0"/>
          <c:showCatName val="0"/>
          <c:showSerName val="0"/>
          <c:showPercent val="0"/>
          <c:showBubbleSize val="0"/>
        </c:dLbls>
        <c:marker val="1"/>
        <c:smooth val="0"/>
        <c:axId val="136425856"/>
        <c:axId val="136427776"/>
      </c:lineChart>
      <c:dateAx>
        <c:axId val="136425856"/>
        <c:scaling>
          <c:orientation val="minMax"/>
        </c:scaling>
        <c:delete val="1"/>
        <c:axPos val="b"/>
        <c:numFmt formatCode="ge" sourceLinked="1"/>
        <c:majorTickMark val="none"/>
        <c:minorTickMark val="none"/>
        <c:tickLblPos val="none"/>
        <c:crossAx val="136427776"/>
        <c:crosses val="autoZero"/>
        <c:auto val="1"/>
        <c:lblOffset val="100"/>
        <c:baseTimeUnit val="years"/>
      </c:dateAx>
      <c:valAx>
        <c:axId val="1364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4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18.88</c:v>
                </c:pt>
              </c:numCache>
            </c:numRef>
          </c:val>
        </c:ser>
        <c:dLbls>
          <c:showLegendKey val="0"/>
          <c:showVal val="0"/>
          <c:showCatName val="0"/>
          <c:showSerName val="0"/>
          <c:showPercent val="0"/>
          <c:showBubbleSize val="0"/>
        </c:dLbls>
        <c:gapWidth val="150"/>
        <c:axId val="136847360"/>
        <c:axId val="13684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3.01</c:v>
                </c:pt>
              </c:numCache>
            </c:numRef>
          </c:val>
          <c:smooth val="0"/>
        </c:ser>
        <c:dLbls>
          <c:showLegendKey val="0"/>
          <c:showVal val="0"/>
          <c:showCatName val="0"/>
          <c:showSerName val="0"/>
          <c:showPercent val="0"/>
          <c:showBubbleSize val="0"/>
        </c:dLbls>
        <c:marker val="1"/>
        <c:smooth val="0"/>
        <c:axId val="136847360"/>
        <c:axId val="136849280"/>
      </c:lineChart>
      <c:dateAx>
        <c:axId val="136847360"/>
        <c:scaling>
          <c:orientation val="minMax"/>
        </c:scaling>
        <c:delete val="1"/>
        <c:axPos val="b"/>
        <c:numFmt formatCode="ge" sourceLinked="1"/>
        <c:majorTickMark val="none"/>
        <c:minorTickMark val="none"/>
        <c:tickLblPos val="none"/>
        <c:crossAx val="136849280"/>
        <c:crosses val="autoZero"/>
        <c:auto val="1"/>
        <c:lblOffset val="100"/>
        <c:baseTimeUnit val="years"/>
      </c:dateAx>
      <c:valAx>
        <c:axId val="13684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4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36859008"/>
        <c:axId val="1368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136859008"/>
        <c:axId val="136869376"/>
      </c:lineChart>
      <c:dateAx>
        <c:axId val="136859008"/>
        <c:scaling>
          <c:orientation val="minMax"/>
        </c:scaling>
        <c:delete val="1"/>
        <c:axPos val="b"/>
        <c:numFmt formatCode="ge" sourceLinked="1"/>
        <c:majorTickMark val="none"/>
        <c:minorTickMark val="none"/>
        <c:tickLblPos val="none"/>
        <c:crossAx val="136869376"/>
        <c:crosses val="autoZero"/>
        <c:auto val="1"/>
        <c:lblOffset val="100"/>
        <c:baseTimeUnit val="years"/>
      </c:dateAx>
      <c:valAx>
        <c:axId val="1368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50.75</c:v>
                </c:pt>
              </c:numCache>
            </c:numRef>
          </c:val>
        </c:ser>
        <c:dLbls>
          <c:showLegendKey val="0"/>
          <c:showVal val="0"/>
          <c:showCatName val="0"/>
          <c:showSerName val="0"/>
          <c:showPercent val="0"/>
          <c:showBubbleSize val="0"/>
        </c:dLbls>
        <c:gapWidth val="150"/>
        <c:axId val="136891776"/>
        <c:axId val="13689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72.739999999999995</c:v>
                </c:pt>
              </c:numCache>
            </c:numRef>
          </c:val>
          <c:smooth val="0"/>
        </c:ser>
        <c:dLbls>
          <c:showLegendKey val="0"/>
          <c:showVal val="0"/>
          <c:showCatName val="0"/>
          <c:showSerName val="0"/>
          <c:showPercent val="0"/>
          <c:showBubbleSize val="0"/>
        </c:dLbls>
        <c:marker val="1"/>
        <c:smooth val="0"/>
        <c:axId val="136891776"/>
        <c:axId val="136898048"/>
      </c:lineChart>
      <c:dateAx>
        <c:axId val="136891776"/>
        <c:scaling>
          <c:orientation val="minMax"/>
        </c:scaling>
        <c:delete val="1"/>
        <c:axPos val="b"/>
        <c:numFmt formatCode="ge" sourceLinked="1"/>
        <c:majorTickMark val="none"/>
        <c:minorTickMark val="none"/>
        <c:tickLblPos val="none"/>
        <c:crossAx val="136898048"/>
        <c:crosses val="autoZero"/>
        <c:auto val="1"/>
        <c:lblOffset val="100"/>
        <c:baseTimeUnit val="years"/>
      </c:dateAx>
      <c:valAx>
        <c:axId val="13689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9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973.04</c:v>
                </c:pt>
              </c:numCache>
            </c:numRef>
          </c:val>
        </c:ser>
        <c:dLbls>
          <c:showLegendKey val="0"/>
          <c:showVal val="0"/>
          <c:showCatName val="0"/>
          <c:showSerName val="0"/>
          <c:showPercent val="0"/>
          <c:showBubbleSize val="0"/>
        </c:dLbls>
        <c:gapWidth val="150"/>
        <c:axId val="137239552"/>
        <c:axId val="1372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596.44000000000005</c:v>
                </c:pt>
              </c:numCache>
            </c:numRef>
          </c:val>
          <c:smooth val="0"/>
        </c:ser>
        <c:dLbls>
          <c:showLegendKey val="0"/>
          <c:showVal val="0"/>
          <c:showCatName val="0"/>
          <c:showSerName val="0"/>
          <c:showPercent val="0"/>
          <c:showBubbleSize val="0"/>
        </c:dLbls>
        <c:marker val="1"/>
        <c:smooth val="0"/>
        <c:axId val="137239552"/>
        <c:axId val="137241728"/>
      </c:lineChart>
      <c:dateAx>
        <c:axId val="137239552"/>
        <c:scaling>
          <c:orientation val="minMax"/>
        </c:scaling>
        <c:delete val="1"/>
        <c:axPos val="b"/>
        <c:numFmt formatCode="ge" sourceLinked="1"/>
        <c:majorTickMark val="none"/>
        <c:minorTickMark val="none"/>
        <c:tickLblPos val="none"/>
        <c:crossAx val="137241728"/>
        <c:crosses val="autoZero"/>
        <c:auto val="1"/>
        <c:lblOffset val="100"/>
        <c:baseTimeUnit val="years"/>
      </c:dateAx>
      <c:valAx>
        <c:axId val="1372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116.94</c:v>
                </c:pt>
              </c:numCache>
            </c:numRef>
          </c:val>
        </c:ser>
        <c:dLbls>
          <c:showLegendKey val="0"/>
          <c:showVal val="0"/>
          <c:showCatName val="0"/>
          <c:showSerName val="0"/>
          <c:showPercent val="0"/>
          <c:showBubbleSize val="0"/>
        </c:dLbls>
        <c:gapWidth val="150"/>
        <c:axId val="137254400"/>
        <c:axId val="13725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102.42</c:v>
                </c:pt>
              </c:numCache>
            </c:numRef>
          </c:val>
          <c:smooth val="0"/>
        </c:ser>
        <c:dLbls>
          <c:showLegendKey val="0"/>
          <c:showVal val="0"/>
          <c:showCatName val="0"/>
          <c:showSerName val="0"/>
          <c:showPercent val="0"/>
          <c:showBubbleSize val="0"/>
        </c:dLbls>
        <c:marker val="1"/>
        <c:smooth val="0"/>
        <c:axId val="137254400"/>
        <c:axId val="137256320"/>
      </c:lineChart>
      <c:dateAx>
        <c:axId val="137254400"/>
        <c:scaling>
          <c:orientation val="minMax"/>
        </c:scaling>
        <c:delete val="1"/>
        <c:axPos val="b"/>
        <c:numFmt formatCode="ge" sourceLinked="1"/>
        <c:majorTickMark val="none"/>
        <c:minorTickMark val="none"/>
        <c:tickLblPos val="none"/>
        <c:crossAx val="137256320"/>
        <c:crosses val="autoZero"/>
        <c:auto val="1"/>
        <c:lblOffset val="100"/>
        <c:baseTimeUnit val="years"/>
      </c:dateAx>
      <c:valAx>
        <c:axId val="1372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128.52000000000001</c:v>
                </c:pt>
              </c:numCache>
            </c:numRef>
          </c:val>
        </c:ser>
        <c:dLbls>
          <c:showLegendKey val="0"/>
          <c:showVal val="0"/>
          <c:showCatName val="0"/>
          <c:showSerName val="0"/>
          <c:showPercent val="0"/>
          <c:showBubbleSize val="0"/>
        </c:dLbls>
        <c:gapWidth val="150"/>
        <c:axId val="137274112"/>
        <c:axId val="13727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116.2</c:v>
                </c:pt>
              </c:numCache>
            </c:numRef>
          </c:val>
          <c:smooth val="0"/>
        </c:ser>
        <c:dLbls>
          <c:showLegendKey val="0"/>
          <c:showVal val="0"/>
          <c:showCatName val="0"/>
          <c:showSerName val="0"/>
          <c:showPercent val="0"/>
          <c:showBubbleSize val="0"/>
        </c:dLbls>
        <c:marker val="1"/>
        <c:smooth val="0"/>
        <c:axId val="137274112"/>
        <c:axId val="137276032"/>
      </c:lineChart>
      <c:dateAx>
        <c:axId val="137274112"/>
        <c:scaling>
          <c:orientation val="minMax"/>
        </c:scaling>
        <c:delete val="1"/>
        <c:axPos val="b"/>
        <c:numFmt formatCode="ge" sourceLinked="1"/>
        <c:majorTickMark val="none"/>
        <c:minorTickMark val="none"/>
        <c:tickLblPos val="none"/>
        <c:crossAx val="137276032"/>
        <c:crosses val="autoZero"/>
        <c:auto val="1"/>
        <c:lblOffset val="100"/>
        <c:baseTimeUnit val="years"/>
      </c:dateAx>
      <c:valAx>
        <c:axId val="13727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7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46" zoomScale="90" zoomScaleNormal="90"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明石市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Ab</v>
      </c>
      <c r="X8" s="73"/>
      <c r="Y8" s="73"/>
      <c r="Z8" s="73"/>
      <c r="AA8" s="73"/>
      <c r="AB8" s="73"/>
      <c r="AC8" s="73"/>
      <c r="AD8" s="74" t="s">
        <v>119</v>
      </c>
      <c r="AE8" s="74"/>
      <c r="AF8" s="74"/>
      <c r="AG8" s="74"/>
      <c r="AH8" s="74"/>
      <c r="AI8" s="74"/>
      <c r="AJ8" s="74"/>
      <c r="AK8" s="4"/>
      <c r="AL8" s="68">
        <f>データ!S6</f>
        <v>298799</v>
      </c>
      <c r="AM8" s="68"/>
      <c r="AN8" s="68"/>
      <c r="AO8" s="68"/>
      <c r="AP8" s="68"/>
      <c r="AQ8" s="68"/>
      <c r="AR8" s="68"/>
      <c r="AS8" s="68"/>
      <c r="AT8" s="67">
        <f>データ!T6</f>
        <v>49.42</v>
      </c>
      <c r="AU8" s="67"/>
      <c r="AV8" s="67"/>
      <c r="AW8" s="67"/>
      <c r="AX8" s="67"/>
      <c r="AY8" s="67"/>
      <c r="AZ8" s="67"/>
      <c r="BA8" s="67"/>
      <c r="BB8" s="67">
        <f>データ!U6</f>
        <v>6046.11</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55.73</v>
      </c>
      <c r="J10" s="67"/>
      <c r="K10" s="67"/>
      <c r="L10" s="67"/>
      <c r="M10" s="67"/>
      <c r="N10" s="67"/>
      <c r="O10" s="67"/>
      <c r="P10" s="67">
        <f>データ!P6</f>
        <v>99.52</v>
      </c>
      <c r="Q10" s="67"/>
      <c r="R10" s="67"/>
      <c r="S10" s="67"/>
      <c r="T10" s="67"/>
      <c r="U10" s="67"/>
      <c r="V10" s="67"/>
      <c r="W10" s="67">
        <f>データ!Q6</f>
        <v>81.64</v>
      </c>
      <c r="X10" s="67"/>
      <c r="Y10" s="67"/>
      <c r="Z10" s="67"/>
      <c r="AA10" s="67"/>
      <c r="AB10" s="67"/>
      <c r="AC10" s="67"/>
      <c r="AD10" s="68">
        <f>データ!R6</f>
        <v>2157</v>
      </c>
      <c r="AE10" s="68"/>
      <c r="AF10" s="68"/>
      <c r="AG10" s="68"/>
      <c r="AH10" s="68"/>
      <c r="AI10" s="68"/>
      <c r="AJ10" s="68"/>
      <c r="AK10" s="2"/>
      <c r="AL10" s="68">
        <f>データ!V6</f>
        <v>297434</v>
      </c>
      <c r="AM10" s="68"/>
      <c r="AN10" s="68"/>
      <c r="AO10" s="68"/>
      <c r="AP10" s="68"/>
      <c r="AQ10" s="68"/>
      <c r="AR10" s="68"/>
      <c r="AS10" s="68"/>
      <c r="AT10" s="67">
        <f>データ!W6</f>
        <v>38.299999999999997</v>
      </c>
      <c r="AU10" s="67"/>
      <c r="AV10" s="67"/>
      <c r="AW10" s="67"/>
      <c r="AX10" s="67"/>
      <c r="AY10" s="67"/>
      <c r="AZ10" s="67"/>
      <c r="BA10" s="67"/>
      <c r="BB10" s="67">
        <f>データ!X6</f>
        <v>7765.9</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282031</v>
      </c>
      <c r="D6" s="34">
        <f t="shared" si="3"/>
        <v>46</v>
      </c>
      <c r="E6" s="34">
        <f t="shared" si="3"/>
        <v>17</v>
      </c>
      <c r="F6" s="34">
        <f t="shared" si="3"/>
        <v>1</v>
      </c>
      <c r="G6" s="34">
        <f t="shared" si="3"/>
        <v>0</v>
      </c>
      <c r="H6" s="34" t="str">
        <f t="shared" si="3"/>
        <v>兵庫県　明石市</v>
      </c>
      <c r="I6" s="34" t="str">
        <f t="shared" si="3"/>
        <v>法適用</v>
      </c>
      <c r="J6" s="34" t="str">
        <f t="shared" si="3"/>
        <v>下水道事業</v>
      </c>
      <c r="K6" s="34" t="str">
        <f t="shared" si="3"/>
        <v>公共下水道</v>
      </c>
      <c r="L6" s="34" t="str">
        <f t="shared" si="3"/>
        <v>Ab</v>
      </c>
      <c r="M6" s="34">
        <f t="shared" si="3"/>
        <v>0</v>
      </c>
      <c r="N6" s="35" t="str">
        <f t="shared" si="3"/>
        <v>-</v>
      </c>
      <c r="O6" s="35">
        <f t="shared" si="3"/>
        <v>55.73</v>
      </c>
      <c r="P6" s="35">
        <f t="shared" si="3"/>
        <v>99.52</v>
      </c>
      <c r="Q6" s="35">
        <f t="shared" si="3"/>
        <v>81.64</v>
      </c>
      <c r="R6" s="35">
        <f t="shared" si="3"/>
        <v>2157</v>
      </c>
      <c r="S6" s="35">
        <f t="shared" si="3"/>
        <v>298799</v>
      </c>
      <c r="T6" s="35">
        <f t="shared" si="3"/>
        <v>49.42</v>
      </c>
      <c r="U6" s="35">
        <f t="shared" si="3"/>
        <v>6046.11</v>
      </c>
      <c r="V6" s="35">
        <f t="shared" si="3"/>
        <v>297434</v>
      </c>
      <c r="W6" s="35">
        <f t="shared" si="3"/>
        <v>38.299999999999997</v>
      </c>
      <c r="X6" s="35">
        <f t="shared" si="3"/>
        <v>7765.9</v>
      </c>
      <c r="Y6" s="36" t="str">
        <f>IF(Y7="",NA(),Y7)</f>
        <v>-</v>
      </c>
      <c r="Z6" s="36" t="str">
        <f t="shared" ref="Z6:AH6" si="4">IF(Z7="",NA(),Z7)</f>
        <v>-</v>
      </c>
      <c r="AA6" s="36" t="str">
        <f t="shared" si="4"/>
        <v>-</v>
      </c>
      <c r="AB6" s="36" t="str">
        <f t="shared" si="4"/>
        <v>-</v>
      </c>
      <c r="AC6" s="36">
        <f t="shared" si="4"/>
        <v>109.87</v>
      </c>
      <c r="AD6" s="36" t="str">
        <f t="shared" si="4"/>
        <v>-</v>
      </c>
      <c r="AE6" s="36" t="str">
        <f t="shared" si="4"/>
        <v>-</v>
      </c>
      <c r="AF6" s="36" t="str">
        <f t="shared" si="4"/>
        <v>-</v>
      </c>
      <c r="AG6" s="36" t="str">
        <f t="shared" si="4"/>
        <v>-</v>
      </c>
      <c r="AH6" s="36">
        <f t="shared" si="4"/>
        <v>106.96</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5">
        <f t="shared" si="5"/>
        <v>0</v>
      </c>
      <c r="AT6" s="35" t="str">
        <f>IF(AT7="","",IF(AT7="-","【-】","【"&amp;SUBSTITUTE(TEXT(AT7,"#,##0.00"),"-","△")&amp;"】"))</f>
        <v>【4.38】</v>
      </c>
      <c r="AU6" s="36" t="str">
        <f>IF(AU7="",NA(),AU7)</f>
        <v>-</v>
      </c>
      <c r="AV6" s="36" t="str">
        <f t="shared" ref="AV6:BD6" si="6">IF(AV7="",NA(),AV7)</f>
        <v>-</v>
      </c>
      <c r="AW6" s="36" t="str">
        <f t="shared" si="6"/>
        <v>-</v>
      </c>
      <c r="AX6" s="36" t="str">
        <f t="shared" si="6"/>
        <v>-</v>
      </c>
      <c r="AY6" s="36">
        <f t="shared" si="6"/>
        <v>50.75</v>
      </c>
      <c r="AZ6" s="36" t="str">
        <f t="shared" si="6"/>
        <v>-</v>
      </c>
      <c r="BA6" s="36" t="str">
        <f t="shared" si="6"/>
        <v>-</v>
      </c>
      <c r="BB6" s="36" t="str">
        <f t="shared" si="6"/>
        <v>-</v>
      </c>
      <c r="BC6" s="36" t="str">
        <f t="shared" si="6"/>
        <v>-</v>
      </c>
      <c r="BD6" s="36">
        <f t="shared" si="6"/>
        <v>72.739999999999995</v>
      </c>
      <c r="BE6" s="35" t="str">
        <f>IF(BE7="","",IF(BE7="-","【-】","【"&amp;SUBSTITUTE(TEXT(BE7,"#,##0.00"),"-","△")&amp;"】"))</f>
        <v>【59.95】</v>
      </c>
      <c r="BF6" s="36" t="str">
        <f>IF(BF7="",NA(),BF7)</f>
        <v>-</v>
      </c>
      <c r="BG6" s="36" t="str">
        <f t="shared" ref="BG6:BO6" si="7">IF(BG7="",NA(),BG7)</f>
        <v>-</v>
      </c>
      <c r="BH6" s="36" t="str">
        <f t="shared" si="7"/>
        <v>-</v>
      </c>
      <c r="BI6" s="36" t="str">
        <f t="shared" si="7"/>
        <v>-</v>
      </c>
      <c r="BJ6" s="36">
        <f t="shared" si="7"/>
        <v>973.04</v>
      </c>
      <c r="BK6" s="36" t="str">
        <f t="shared" si="7"/>
        <v>-</v>
      </c>
      <c r="BL6" s="36" t="str">
        <f t="shared" si="7"/>
        <v>-</v>
      </c>
      <c r="BM6" s="36" t="str">
        <f t="shared" si="7"/>
        <v>-</v>
      </c>
      <c r="BN6" s="36" t="str">
        <f t="shared" si="7"/>
        <v>-</v>
      </c>
      <c r="BO6" s="36">
        <f t="shared" si="7"/>
        <v>596.44000000000005</v>
      </c>
      <c r="BP6" s="35" t="str">
        <f>IF(BP7="","",IF(BP7="-","【-】","【"&amp;SUBSTITUTE(TEXT(BP7,"#,##0.00"),"-","△")&amp;"】"))</f>
        <v>【728.30】</v>
      </c>
      <c r="BQ6" s="36" t="str">
        <f>IF(BQ7="",NA(),BQ7)</f>
        <v>-</v>
      </c>
      <c r="BR6" s="36" t="str">
        <f t="shared" ref="BR6:BZ6" si="8">IF(BR7="",NA(),BR7)</f>
        <v>-</v>
      </c>
      <c r="BS6" s="36" t="str">
        <f t="shared" si="8"/>
        <v>-</v>
      </c>
      <c r="BT6" s="36" t="str">
        <f t="shared" si="8"/>
        <v>-</v>
      </c>
      <c r="BU6" s="36">
        <f t="shared" si="8"/>
        <v>116.94</v>
      </c>
      <c r="BV6" s="36" t="str">
        <f t="shared" si="8"/>
        <v>-</v>
      </c>
      <c r="BW6" s="36" t="str">
        <f t="shared" si="8"/>
        <v>-</v>
      </c>
      <c r="BX6" s="36" t="str">
        <f t="shared" si="8"/>
        <v>-</v>
      </c>
      <c r="BY6" s="36" t="str">
        <f t="shared" si="8"/>
        <v>-</v>
      </c>
      <c r="BZ6" s="36">
        <f t="shared" si="8"/>
        <v>102.42</v>
      </c>
      <c r="CA6" s="35" t="str">
        <f>IF(CA7="","",IF(CA7="-","【-】","【"&amp;SUBSTITUTE(TEXT(CA7,"#,##0.00"),"-","△")&amp;"】"))</f>
        <v>【100.04】</v>
      </c>
      <c r="CB6" s="36" t="str">
        <f>IF(CB7="",NA(),CB7)</f>
        <v>-</v>
      </c>
      <c r="CC6" s="36" t="str">
        <f t="shared" ref="CC6:CK6" si="9">IF(CC7="",NA(),CC7)</f>
        <v>-</v>
      </c>
      <c r="CD6" s="36" t="str">
        <f t="shared" si="9"/>
        <v>-</v>
      </c>
      <c r="CE6" s="36" t="str">
        <f t="shared" si="9"/>
        <v>-</v>
      </c>
      <c r="CF6" s="36">
        <f t="shared" si="9"/>
        <v>128.52000000000001</v>
      </c>
      <c r="CG6" s="36" t="str">
        <f t="shared" si="9"/>
        <v>-</v>
      </c>
      <c r="CH6" s="36" t="str">
        <f t="shared" si="9"/>
        <v>-</v>
      </c>
      <c r="CI6" s="36" t="str">
        <f t="shared" si="9"/>
        <v>-</v>
      </c>
      <c r="CJ6" s="36" t="str">
        <f t="shared" si="9"/>
        <v>-</v>
      </c>
      <c r="CK6" s="36">
        <f t="shared" si="9"/>
        <v>116.2</v>
      </c>
      <c r="CL6" s="35" t="str">
        <f>IF(CL7="","",IF(CL7="-","【-】","【"&amp;SUBSTITUTE(TEXT(CL7,"#,##0.00"),"-","△")&amp;"】"))</f>
        <v>【137.82】</v>
      </c>
      <c r="CM6" s="36" t="str">
        <f>IF(CM7="",NA(),CM7)</f>
        <v>-</v>
      </c>
      <c r="CN6" s="36" t="str">
        <f t="shared" ref="CN6:CV6" si="10">IF(CN7="",NA(),CN7)</f>
        <v>-</v>
      </c>
      <c r="CO6" s="36" t="str">
        <f t="shared" si="10"/>
        <v>-</v>
      </c>
      <c r="CP6" s="36" t="str">
        <f t="shared" si="10"/>
        <v>-</v>
      </c>
      <c r="CQ6" s="36">
        <f t="shared" si="10"/>
        <v>68.58</v>
      </c>
      <c r="CR6" s="36" t="str">
        <f t="shared" si="10"/>
        <v>-</v>
      </c>
      <c r="CS6" s="36" t="str">
        <f t="shared" si="10"/>
        <v>-</v>
      </c>
      <c r="CT6" s="36" t="str">
        <f t="shared" si="10"/>
        <v>-</v>
      </c>
      <c r="CU6" s="36" t="str">
        <f t="shared" si="10"/>
        <v>-</v>
      </c>
      <c r="CV6" s="36">
        <f t="shared" si="10"/>
        <v>69.23</v>
      </c>
      <c r="CW6" s="35" t="str">
        <f>IF(CW7="","",IF(CW7="-","【-】","【"&amp;SUBSTITUTE(TEXT(CW7,"#,##0.00"),"-","△")&amp;"】"))</f>
        <v>【60.09】</v>
      </c>
      <c r="CX6" s="36" t="str">
        <f>IF(CX7="",NA(),CX7)</f>
        <v>-</v>
      </c>
      <c r="CY6" s="36" t="str">
        <f t="shared" ref="CY6:DG6" si="11">IF(CY7="",NA(),CY7)</f>
        <v>-</v>
      </c>
      <c r="CZ6" s="36" t="str">
        <f t="shared" si="11"/>
        <v>-</v>
      </c>
      <c r="DA6" s="36" t="str">
        <f t="shared" si="11"/>
        <v>-</v>
      </c>
      <c r="DB6" s="36">
        <f t="shared" si="11"/>
        <v>98.25</v>
      </c>
      <c r="DC6" s="36" t="str">
        <f t="shared" si="11"/>
        <v>-</v>
      </c>
      <c r="DD6" s="36" t="str">
        <f t="shared" si="11"/>
        <v>-</v>
      </c>
      <c r="DE6" s="36" t="str">
        <f t="shared" si="11"/>
        <v>-</v>
      </c>
      <c r="DF6" s="36" t="str">
        <f t="shared" si="11"/>
        <v>-</v>
      </c>
      <c r="DG6" s="36">
        <f t="shared" si="11"/>
        <v>96.84</v>
      </c>
      <c r="DH6" s="35" t="str">
        <f>IF(DH7="","",IF(DH7="-","【-】","【"&amp;SUBSTITUTE(TEXT(DH7,"#,##0.00"),"-","△")&amp;"】"))</f>
        <v>【94.90】</v>
      </c>
      <c r="DI6" s="36" t="str">
        <f>IF(DI7="",NA(),DI7)</f>
        <v>-</v>
      </c>
      <c r="DJ6" s="36" t="str">
        <f t="shared" ref="DJ6:DR6" si="12">IF(DJ7="",NA(),DJ7)</f>
        <v>-</v>
      </c>
      <c r="DK6" s="36" t="str">
        <f t="shared" si="12"/>
        <v>-</v>
      </c>
      <c r="DL6" s="36" t="str">
        <f t="shared" si="12"/>
        <v>-</v>
      </c>
      <c r="DM6" s="36">
        <f t="shared" si="12"/>
        <v>49.99</v>
      </c>
      <c r="DN6" s="36" t="str">
        <f t="shared" si="12"/>
        <v>-</v>
      </c>
      <c r="DO6" s="36" t="str">
        <f t="shared" si="12"/>
        <v>-</v>
      </c>
      <c r="DP6" s="36" t="str">
        <f t="shared" si="12"/>
        <v>-</v>
      </c>
      <c r="DQ6" s="36" t="str">
        <f t="shared" si="12"/>
        <v>-</v>
      </c>
      <c r="DR6" s="36">
        <f t="shared" si="12"/>
        <v>28.42</v>
      </c>
      <c r="DS6" s="35" t="str">
        <f>IF(DS7="","",IF(DS7="-","【-】","【"&amp;SUBSTITUTE(TEXT(DS7,"#,##0.00"),"-","△")&amp;"】"))</f>
        <v>【37.36】</v>
      </c>
      <c r="DT6" s="36" t="str">
        <f>IF(DT7="",NA(),DT7)</f>
        <v>-</v>
      </c>
      <c r="DU6" s="36" t="str">
        <f t="shared" ref="DU6:EC6" si="13">IF(DU7="",NA(),DU7)</f>
        <v>-</v>
      </c>
      <c r="DV6" s="36" t="str">
        <f t="shared" si="13"/>
        <v>-</v>
      </c>
      <c r="DW6" s="36" t="str">
        <f t="shared" si="13"/>
        <v>-</v>
      </c>
      <c r="DX6" s="36">
        <f t="shared" si="13"/>
        <v>18.88</v>
      </c>
      <c r="DY6" s="36" t="str">
        <f t="shared" si="13"/>
        <v>-</v>
      </c>
      <c r="DZ6" s="36" t="str">
        <f t="shared" si="13"/>
        <v>-</v>
      </c>
      <c r="EA6" s="36" t="str">
        <f t="shared" si="13"/>
        <v>-</v>
      </c>
      <c r="EB6" s="36" t="str">
        <f t="shared" si="13"/>
        <v>-</v>
      </c>
      <c r="EC6" s="36">
        <f t="shared" si="13"/>
        <v>3.01</v>
      </c>
      <c r="ED6" s="35" t="str">
        <f>IF(ED7="","",IF(ED7="-","【-】","【"&amp;SUBSTITUTE(TEXT(ED7,"#,##0.00"),"-","△")&amp;"】"))</f>
        <v>【4.96】</v>
      </c>
      <c r="EE6" s="36" t="str">
        <f>IF(EE7="",NA(),EE7)</f>
        <v>-</v>
      </c>
      <c r="EF6" s="36" t="str">
        <f t="shared" ref="EF6:EN6" si="14">IF(EF7="",NA(),EF7)</f>
        <v>-</v>
      </c>
      <c r="EG6" s="36" t="str">
        <f t="shared" si="14"/>
        <v>-</v>
      </c>
      <c r="EH6" s="36" t="str">
        <f t="shared" si="14"/>
        <v>-</v>
      </c>
      <c r="EI6" s="36">
        <f t="shared" si="14"/>
        <v>0.02</v>
      </c>
      <c r="EJ6" s="36" t="str">
        <f t="shared" si="14"/>
        <v>-</v>
      </c>
      <c r="EK6" s="36" t="str">
        <f t="shared" si="14"/>
        <v>-</v>
      </c>
      <c r="EL6" s="36" t="str">
        <f t="shared" si="14"/>
        <v>-</v>
      </c>
      <c r="EM6" s="36" t="str">
        <f t="shared" si="14"/>
        <v>-</v>
      </c>
      <c r="EN6" s="36">
        <f t="shared" si="14"/>
        <v>0.13</v>
      </c>
      <c r="EO6" s="35" t="str">
        <f>IF(EO7="","",IF(EO7="-","【-】","【"&amp;SUBSTITUTE(TEXT(EO7,"#,##0.00"),"-","△")&amp;"】"))</f>
        <v>【0.27】</v>
      </c>
    </row>
    <row r="7" spans="1:148" s="37" customFormat="1" x14ac:dyDescent="0.15">
      <c r="A7" s="29"/>
      <c r="B7" s="38">
        <v>2016</v>
      </c>
      <c r="C7" s="38">
        <v>282031</v>
      </c>
      <c r="D7" s="38">
        <v>46</v>
      </c>
      <c r="E7" s="38">
        <v>17</v>
      </c>
      <c r="F7" s="38">
        <v>1</v>
      </c>
      <c r="G7" s="38">
        <v>0</v>
      </c>
      <c r="H7" s="38" t="s">
        <v>108</v>
      </c>
      <c r="I7" s="38" t="s">
        <v>109</v>
      </c>
      <c r="J7" s="38" t="s">
        <v>110</v>
      </c>
      <c r="K7" s="38" t="s">
        <v>111</v>
      </c>
      <c r="L7" s="38" t="s">
        <v>112</v>
      </c>
      <c r="M7" s="38"/>
      <c r="N7" s="39" t="s">
        <v>113</v>
      </c>
      <c r="O7" s="39">
        <v>55.73</v>
      </c>
      <c r="P7" s="39">
        <v>99.52</v>
      </c>
      <c r="Q7" s="39">
        <v>81.64</v>
      </c>
      <c r="R7" s="39">
        <v>2157</v>
      </c>
      <c r="S7" s="39">
        <v>298799</v>
      </c>
      <c r="T7" s="39">
        <v>49.42</v>
      </c>
      <c r="U7" s="39">
        <v>6046.11</v>
      </c>
      <c r="V7" s="39">
        <v>297434</v>
      </c>
      <c r="W7" s="39">
        <v>38.299999999999997</v>
      </c>
      <c r="X7" s="39">
        <v>7765.9</v>
      </c>
      <c r="Y7" s="39" t="s">
        <v>113</v>
      </c>
      <c r="Z7" s="39" t="s">
        <v>113</v>
      </c>
      <c r="AA7" s="39" t="s">
        <v>113</v>
      </c>
      <c r="AB7" s="39" t="s">
        <v>113</v>
      </c>
      <c r="AC7" s="39">
        <v>109.87</v>
      </c>
      <c r="AD7" s="39" t="s">
        <v>113</v>
      </c>
      <c r="AE7" s="39" t="s">
        <v>113</v>
      </c>
      <c r="AF7" s="39" t="s">
        <v>113</v>
      </c>
      <c r="AG7" s="39" t="s">
        <v>113</v>
      </c>
      <c r="AH7" s="39">
        <v>106.96</v>
      </c>
      <c r="AI7" s="39">
        <v>108.57</v>
      </c>
      <c r="AJ7" s="39" t="s">
        <v>113</v>
      </c>
      <c r="AK7" s="39" t="s">
        <v>113</v>
      </c>
      <c r="AL7" s="39" t="s">
        <v>113</v>
      </c>
      <c r="AM7" s="39" t="s">
        <v>113</v>
      </c>
      <c r="AN7" s="39">
        <v>0</v>
      </c>
      <c r="AO7" s="39" t="s">
        <v>113</v>
      </c>
      <c r="AP7" s="39" t="s">
        <v>113</v>
      </c>
      <c r="AQ7" s="39" t="s">
        <v>113</v>
      </c>
      <c r="AR7" s="39" t="s">
        <v>113</v>
      </c>
      <c r="AS7" s="39">
        <v>0</v>
      </c>
      <c r="AT7" s="39">
        <v>4.38</v>
      </c>
      <c r="AU7" s="39" t="s">
        <v>113</v>
      </c>
      <c r="AV7" s="39" t="s">
        <v>113</v>
      </c>
      <c r="AW7" s="39" t="s">
        <v>113</v>
      </c>
      <c r="AX7" s="39" t="s">
        <v>113</v>
      </c>
      <c r="AY7" s="39">
        <v>50.75</v>
      </c>
      <c r="AZ7" s="39" t="s">
        <v>113</v>
      </c>
      <c r="BA7" s="39" t="s">
        <v>113</v>
      </c>
      <c r="BB7" s="39" t="s">
        <v>113</v>
      </c>
      <c r="BC7" s="39" t="s">
        <v>113</v>
      </c>
      <c r="BD7" s="39">
        <v>72.739999999999995</v>
      </c>
      <c r="BE7" s="39">
        <v>59.95</v>
      </c>
      <c r="BF7" s="39" t="s">
        <v>113</v>
      </c>
      <c r="BG7" s="39" t="s">
        <v>113</v>
      </c>
      <c r="BH7" s="39" t="s">
        <v>113</v>
      </c>
      <c r="BI7" s="39" t="s">
        <v>113</v>
      </c>
      <c r="BJ7" s="39">
        <v>973.04</v>
      </c>
      <c r="BK7" s="39" t="s">
        <v>113</v>
      </c>
      <c r="BL7" s="39" t="s">
        <v>113</v>
      </c>
      <c r="BM7" s="39" t="s">
        <v>113</v>
      </c>
      <c r="BN7" s="39" t="s">
        <v>113</v>
      </c>
      <c r="BO7" s="39">
        <v>596.44000000000005</v>
      </c>
      <c r="BP7" s="39">
        <v>728.3</v>
      </c>
      <c r="BQ7" s="39" t="s">
        <v>113</v>
      </c>
      <c r="BR7" s="39" t="s">
        <v>113</v>
      </c>
      <c r="BS7" s="39" t="s">
        <v>113</v>
      </c>
      <c r="BT7" s="39" t="s">
        <v>113</v>
      </c>
      <c r="BU7" s="39">
        <v>116.94</v>
      </c>
      <c r="BV7" s="39" t="s">
        <v>113</v>
      </c>
      <c r="BW7" s="39" t="s">
        <v>113</v>
      </c>
      <c r="BX7" s="39" t="s">
        <v>113</v>
      </c>
      <c r="BY7" s="39" t="s">
        <v>113</v>
      </c>
      <c r="BZ7" s="39">
        <v>102.42</v>
      </c>
      <c r="CA7" s="39">
        <v>100.04</v>
      </c>
      <c r="CB7" s="39" t="s">
        <v>113</v>
      </c>
      <c r="CC7" s="39" t="s">
        <v>113</v>
      </c>
      <c r="CD7" s="39" t="s">
        <v>113</v>
      </c>
      <c r="CE7" s="39" t="s">
        <v>113</v>
      </c>
      <c r="CF7" s="39">
        <v>128.52000000000001</v>
      </c>
      <c r="CG7" s="39" t="s">
        <v>113</v>
      </c>
      <c r="CH7" s="39" t="s">
        <v>113</v>
      </c>
      <c r="CI7" s="39" t="s">
        <v>113</v>
      </c>
      <c r="CJ7" s="39" t="s">
        <v>113</v>
      </c>
      <c r="CK7" s="39">
        <v>116.2</v>
      </c>
      <c r="CL7" s="39">
        <v>137.82</v>
      </c>
      <c r="CM7" s="39" t="s">
        <v>113</v>
      </c>
      <c r="CN7" s="39" t="s">
        <v>113</v>
      </c>
      <c r="CO7" s="39" t="s">
        <v>113</v>
      </c>
      <c r="CP7" s="39" t="s">
        <v>113</v>
      </c>
      <c r="CQ7" s="39">
        <v>68.58</v>
      </c>
      <c r="CR7" s="39" t="s">
        <v>113</v>
      </c>
      <c r="CS7" s="39" t="s">
        <v>113</v>
      </c>
      <c r="CT7" s="39" t="s">
        <v>113</v>
      </c>
      <c r="CU7" s="39" t="s">
        <v>113</v>
      </c>
      <c r="CV7" s="39">
        <v>69.23</v>
      </c>
      <c r="CW7" s="39">
        <v>60.09</v>
      </c>
      <c r="CX7" s="39" t="s">
        <v>113</v>
      </c>
      <c r="CY7" s="39" t="s">
        <v>113</v>
      </c>
      <c r="CZ7" s="39" t="s">
        <v>113</v>
      </c>
      <c r="DA7" s="39" t="s">
        <v>113</v>
      </c>
      <c r="DB7" s="39">
        <v>98.25</v>
      </c>
      <c r="DC7" s="39" t="s">
        <v>113</v>
      </c>
      <c r="DD7" s="39" t="s">
        <v>113</v>
      </c>
      <c r="DE7" s="39" t="s">
        <v>113</v>
      </c>
      <c r="DF7" s="39" t="s">
        <v>113</v>
      </c>
      <c r="DG7" s="39">
        <v>96.84</v>
      </c>
      <c r="DH7" s="39">
        <v>94.9</v>
      </c>
      <c r="DI7" s="39" t="s">
        <v>113</v>
      </c>
      <c r="DJ7" s="39" t="s">
        <v>113</v>
      </c>
      <c r="DK7" s="39" t="s">
        <v>113</v>
      </c>
      <c r="DL7" s="39" t="s">
        <v>113</v>
      </c>
      <c r="DM7" s="39">
        <v>49.99</v>
      </c>
      <c r="DN7" s="39" t="s">
        <v>113</v>
      </c>
      <c r="DO7" s="39" t="s">
        <v>113</v>
      </c>
      <c r="DP7" s="39" t="s">
        <v>113</v>
      </c>
      <c r="DQ7" s="39" t="s">
        <v>113</v>
      </c>
      <c r="DR7" s="39">
        <v>28.42</v>
      </c>
      <c r="DS7" s="39">
        <v>37.36</v>
      </c>
      <c r="DT7" s="39" t="s">
        <v>113</v>
      </c>
      <c r="DU7" s="39" t="s">
        <v>113</v>
      </c>
      <c r="DV7" s="39" t="s">
        <v>113</v>
      </c>
      <c r="DW7" s="39" t="s">
        <v>113</v>
      </c>
      <c r="DX7" s="39">
        <v>18.88</v>
      </c>
      <c r="DY7" s="39" t="s">
        <v>113</v>
      </c>
      <c r="DZ7" s="39" t="s">
        <v>113</v>
      </c>
      <c r="EA7" s="39" t="s">
        <v>113</v>
      </c>
      <c r="EB7" s="39" t="s">
        <v>113</v>
      </c>
      <c r="EC7" s="39">
        <v>3.01</v>
      </c>
      <c r="ED7" s="39">
        <v>4.96</v>
      </c>
      <c r="EE7" s="39" t="s">
        <v>113</v>
      </c>
      <c r="EF7" s="39" t="s">
        <v>113</v>
      </c>
      <c r="EG7" s="39" t="s">
        <v>113</v>
      </c>
      <c r="EH7" s="39" t="s">
        <v>113</v>
      </c>
      <c r="EI7" s="39">
        <v>0.02</v>
      </c>
      <c r="EJ7" s="39" t="s">
        <v>113</v>
      </c>
      <c r="EK7" s="39" t="s">
        <v>113</v>
      </c>
      <c r="EL7" s="39" t="s">
        <v>113</v>
      </c>
      <c r="EM7" s="39" t="s">
        <v>113</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2018-02-02T02:41:40Z</cp:lastPrinted>
  <dcterms:created xsi:type="dcterms:W3CDTF">2017-12-25T01:52:32Z</dcterms:created>
  <dcterms:modified xsi:type="dcterms:W3CDTF">2018-02-16T00:36:41Z</dcterms:modified>
  <cp:category/>
</cp:coreProperties>
</file>