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3915" yWindow="240" windowWidth="14940" windowHeight="760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U6" i="5"/>
  <c r="T6" i="5"/>
  <c r="S6" i="5"/>
  <c r="AL8" i="4" s="1"/>
  <c r="R6" i="5"/>
  <c r="Q6" i="5"/>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L10" i="4"/>
  <c r="AD10" i="4"/>
  <c r="W10" i="4"/>
  <c r="P10" i="4"/>
  <c r="B10" i="4"/>
  <c r="BB8" i="4"/>
  <c r="AT8" i="4"/>
  <c r="W8" i="4"/>
  <c r="P8" i="4"/>
  <c r="I8" i="4"/>
  <c r="B6" i="4"/>
  <c r="C10" i="5" l="1"/>
  <c r="D10" i="5"/>
  <c r="E10" i="5"/>
  <c r="B10" i="5"/>
</calcChain>
</file>

<file path=xl/sharedStrings.xml><?xml version="1.0" encoding="utf-8"?>
<sst xmlns="http://schemas.openxmlformats.org/spreadsheetml/2006/main" count="245" uniqueCount="123">
  <si>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</si>
  <si>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</si>
  <si>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</si>
  <si>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</si>
  <si>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</si>
  <si>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</si>
  <si>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</si>
  <si>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</si>
  <si>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</si>
  <si>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</si>
  <si>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</si>
  <si>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</si>
  <si>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</si>
  <si>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</si>
  <si>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</si>
  <si>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</si>
  <si>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</si>
  <si>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</si>
  <si>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</si>
  <si>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</si>
  <si>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</si>
  <si>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</si>
  <si>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</si>
  <si>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</si>
  <si>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</si>
  <si>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</si>
  <si>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</si>
  <si>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</si>
  <si>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</si>
  <si>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</si>
  <si>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</si>
  <si>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</si>
  <si>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</si>
  <si>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</si>
  <si>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</si>
  <si>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</si>
  <si>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</si>
  <si>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</si>
  <si>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</si>
  <si>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</si>
  <si>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</si>
  <si>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</si>
  <si>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</si>
  <si>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</si>
  <si>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</si>
  <si>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</si>
  <si>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</si>
  <si>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</si>
  <si>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</si>
  <si>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</si>
  <si>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</si>
  <si>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</si>
  <si>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</si>
  <si>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</si>
  <si>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</si>
  <si>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</si>
  <si>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</si>
  <si>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</si>
  <si>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</si>
  <si>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</si>
  <si>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</si>
  <si>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</si>
  <si>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</si>
  <si>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</si>
  <si>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</si>
  <si>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</si>
  <si>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</si>
  <si>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</si>
  <si>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</si>
  <si>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</si>
  <si>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</si>
  <si>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</si>
  <si>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</si>
  <si>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</si>
  <si>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</si>
  <si>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</si>
  <si>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</si>
  <si>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</si>
  <si>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</si>
  <si>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</si>
  <si>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</si>
  <si>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</si>
  <si>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</si>
  <si>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</si>
  <si>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</si>
  <si>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</si>
  <si>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</si>
  <si>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</si>
  <si>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</si>
  <si>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</si>
  <si>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</si>
  <si>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</si>
  <si>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</si>
  <si>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</si>
  <si>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</si>
  <si>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</si>
  <si>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</si>
  <si>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</si>
  <si>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</si>
  <si>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</si>
  <si>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</si>
  <si>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</si>
  <si>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</si>
  <si>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</si>
  <si>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</si>
  <si>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</si>
  <si>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</si>
  <si>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</si>
  <si>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神戸市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</si>
  <si>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</si>
  <si>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</si>
  <si>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</si>
  <si>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</si>
  <si>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</si>
  <si>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</si>
  <si>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</si>
  <si>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</si>
  <si>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</si>
  <si>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</si>
  <si>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特定環境保全公共下水道は、市街化調整区域の一部において公共下水道の整備を行ったものであり、処理区域内人口が約15,000人であり、使用料収入が少なくなっている。そのため、①や④については、費用や企業債残高に対する収益が少ない。
</t>
    <phoneticPr fontId="4"/>
  </si>
  <si>
    <t>公共下水道を含めた下水道事業全体として、今後、下水道使用料収入が減少傾向にある一方で、老朽化した施設の改築更新に伴う費用が増加するため、経営と使用料制度のあり方について検討を進めていく。</t>
    <phoneticPr fontId="4"/>
  </si>
  <si>
    <t>自治体職員　その他</t>
    <rPh sb="0" eb="3">
      <t>ジチタイ</t>
    </rPh>
    <rPh sb="3" eb="5">
      <t>ショクイン</t>
    </rPh>
    <rPh sb="8" eb="9">
      <t>タ</t>
    </rPh>
    <phoneticPr fontId="4"/>
  </si>
  <si>
    <t>①については、平成26年度の会計制度見直しによるみなし償却制度の廃止により、減価償却費累計額が増加したことにより、大幅に増加している。また、類似団体より数値が高く、施設の老朽化が進んでいるため、今後の改築更新に備える必要がある。
法定耐用年数を経過した管渠はまだ存在しないため、②や③の指標は０となっている。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</si>
</sst>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288128"/>
        <c:axId val="7431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74288128"/>
        <c:axId val="74314880"/>
      </c:lineChart>
      <c:dateAx>
        <c:axId val="74288128"/>
        <c:scaling>
          <c:orientation val="minMax"/>
        </c:scaling>
        <c:delete val="1"/>
        <c:axPos val="b"/>
        <c:numFmt formatCode="ge" sourceLinked="1"/>
        <c:majorTickMark val="none"/>
        <c:minorTickMark val="none"/>
        <c:tickLblPos val="none"/>
        <c:crossAx val="74314880"/>
        <c:crosses val="autoZero"/>
        <c:auto val="1"/>
        <c:lblOffset val="100"/>
        <c:baseTimeUnit val="years"/>
      </c:dateAx>
      <c:valAx>
        <c:axId val="7431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2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6177536"/>
        <c:axId val="26635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66177536"/>
        <c:axId val="266356992"/>
      </c:lineChart>
      <c:dateAx>
        <c:axId val="266177536"/>
        <c:scaling>
          <c:orientation val="minMax"/>
        </c:scaling>
        <c:delete val="1"/>
        <c:axPos val="b"/>
        <c:numFmt formatCode="ge" sourceLinked="1"/>
        <c:majorTickMark val="none"/>
        <c:minorTickMark val="none"/>
        <c:tickLblPos val="none"/>
        <c:crossAx val="266356992"/>
        <c:crosses val="autoZero"/>
        <c:auto val="1"/>
        <c:lblOffset val="100"/>
        <c:baseTimeUnit val="years"/>
      </c:dateAx>
      <c:valAx>
        <c:axId val="26635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1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98.58</c:v>
                </c:pt>
                <c:pt idx="1">
                  <c:v>99.87</c:v>
                </c:pt>
                <c:pt idx="2">
                  <c:v>100</c:v>
                </c:pt>
                <c:pt idx="3">
                  <c:v>99.89</c:v>
                </c:pt>
                <c:pt idx="4">
                  <c:v>99.89</c:v>
                </c:pt>
              </c:numCache>
            </c:numRef>
          </c:val>
        </c:ser>
        <c:dLbls>
          <c:showLegendKey val="0"/>
          <c:showVal val="0"/>
          <c:showCatName val="0"/>
          <c:showSerName val="0"/>
          <c:showPercent val="0"/>
          <c:showBubbleSize val="0"/>
        </c:dLbls>
        <c:gapWidth val="150"/>
        <c:axId val="269358208"/>
        <c:axId val="26947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69358208"/>
        <c:axId val="269475200"/>
      </c:lineChart>
      <c:dateAx>
        <c:axId val="269358208"/>
        <c:scaling>
          <c:orientation val="minMax"/>
        </c:scaling>
        <c:delete val="1"/>
        <c:axPos val="b"/>
        <c:numFmt formatCode="ge" sourceLinked="1"/>
        <c:majorTickMark val="none"/>
        <c:minorTickMark val="none"/>
        <c:tickLblPos val="none"/>
        <c:crossAx val="269475200"/>
        <c:crosses val="autoZero"/>
        <c:auto val="1"/>
        <c:lblOffset val="100"/>
        <c:baseTimeUnit val="years"/>
      </c:dateAx>
      <c:valAx>
        <c:axId val="26947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35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35.94</c:v>
                </c:pt>
                <c:pt idx="1">
                  <c:v>36.61</c:v>
                </c:pt>
                <c:pt idx="2">
                  <c:v>54.7</c:v>
                </c:pt>
                <c:pt idx="3">
                  <c:v>56.38</c:v>
                </c:pt>
                <c:pt idx="4">
                  <c:v>59.29</c:v>
                </c:pt>
              </c:numCache>
            </c:numRef>
          </c:val>
        </c:ser>
        <c:dLbls>
          <c:showLegendKey val="0"/>
          <c:showVal val="0"/>
          <c:showCatName val="0"/>
          <c:showSerName val="0"/>
          <c:showPercent val="0"/>
          <c:showBubbleSize val="0"/>
        </c:dLbls>
        <c:gapWidth val="150"/>
        <c:axId val="100500992"/>
        <c:axId val="10091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100500992"/>
        <c:axId val="100912512"/>
      </c:lineChart>
      <c:dateAx>
        <c:axId val="100500992"/>
        <c:scaling>
          <c:orientation val="minMax"/>
        </c:scaling>
        <c:delete val="1"/>
        <c:axPos val="b"/>
        <c:numFmt formatCode="ge" sourceLinked="1"/>
        <c:majorTickMark val="none"/>
        <c:minorTickMark val="none"/>
        <c:tickLblPos val="none"/>
        <c:crossAx val="100912512"/>
        <c:crosses val="autoZero"/>
        <c:auto val="1"/>
        <c:lblOffset val="100"/>
        <c:baseTimeUnit val="years"/>
      </c:dateAx>
      <c:valAx>
        <c:axId val="1009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0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24.89</c:v>
                </c:pt>
                <c:pt idx="1">
                  <c:v>27.21</c:v>
                </c:pt>
                <c:pt idx="2">
                  <c:v>40.869999999999997</c:v>
                </c:pt>
                <c:pt idx="3">
                  <c:v>45.5</c:v>
                </c:pt>
                <c:pt idx="4">
                  <c:v>48.86</c:v>
                </c:pt>
              </c:numCache>
            </c:numRef>
          </c:val>
        </c:ser>
        <c:dLbls>
          <c:showLegendKey val="0"/>
          <c:showVal val="0"/>
          <c:showCatName val="0"/>
          <c:showSerName val="0"/>
          <c:showPercent val="0"/>
          <c:showBubbleSize val="0"/>
        </c:dLbls>
        <c:gapWidth val="150"/>
        <c:axId val="124844672"/>
        <c:axId val="1255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24844672"/>
        <c:axId val="125570432"/>
      </c:lineChart>
      <c:dateAx>
        <c:axId val="124844672"/>
        <c:scaling>
          <c:orientation val="minMax"/>
        </c:scaling>
        <c:delete val="1"/>
        <c:axPos val="b"/>
        <c:numFmt formatCode="ge" sourceLinked="1"/>
        <c:majorTickMark val="none"/>
        <c:minorTickMark val="none"/>
        <c:tickLblPos val="none"/>
        <c:crossAx val="125570432"/>
        <c:crosses val="autoZero"/>
        <c:auto val="1"/>
        <c:lblOffset val="100"/>
        <c:baseTimeUnit val="years"/>
      </c:dateAx>
      <c:valAx>
        <c:axId val="1255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84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7577088"/>
        <c:axId val="1312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127577088"/>
        <c:axId val="131287680"/>
      </c:lineChart>
      <c:dateAx>
        <c:axId val="127577088"/>
        <c:scaling>
          <c:orientation val="minMax"/>
        </c:scaling>
        <c:delete val="1"/>
        <c:axPos val="b"/>
        <c:numFmt formatCode="ge" sourceLinked="1"/>
        <c:majorTickMark val="none"/>
        <c:minorTickMark val="none"/>
        <c:tickLblPos val="none"/>
        <c:crossAx val="131287680"/>
        <c:crosses val="autoZero"/>
        <c:auto val="1"/>
        <c:lblOffset val="100"/>
        <c:baseTimeUnit val="years"/>
      </c:dateAx>
      <c:valAx>
        <c:axId val="1312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57708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9961344"/>
        <c:axId val="16316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149961344"/>
        <c:axId val="163169792"/>
      </c:lineChart>
      <c:dateAx>
        <c:axId val="149961344"/>
        <c:scaling>
          <c:orientation val="minMax"/>
        </c:scaling>
        <c:delete val="1"/>
        <c:axPos val="b"/>
        <c:numFmt formatCode="ge" sourceLinked="1"/>
        <c:majorTickMark val="none"/>
        <c:minorTickMark val="none"/>
        <c:tickLblPos val="none"/>
        <c:crossAx val="163169792"/>
        <c:crosses val="autoZero"/>
        <c:auto val="1"/>
        <c:lblOffset val="100"/>
        <c:baseTimeUnit val="years"/>
      </c:dateAx>
      <c:valAx>
        <c:axId val="16316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901824"/>
        <c:axId val="1683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165901824"/>
        <c:axId val="168353792"/>
      </c:lineChart>
      <c:dateAx>
        <c:axId val="165901824"/>
        <c:scaling>
          <c:orientation val="minMax"/>
        </c:scaling>
        <c:delete val="1"/>
        <c:axPos val="b"/>
        <c:numFmt formatCode="ge" sourceLinked="1"/>
        <c:majorTickMark val="none"/>
        <c:minorTickMark val="none"/>
        <c:tickLblPos val="none"/>
        <c:crossAx val="168353792"/>
        <c:crosses val="autoZero"/>
        <c:auto val="1"/>
        <c:lblOffset val="100"/>
        <c:baseTimeUnit val="years"/>
      </c:dateAx>
      <c:valAx>
        <c:axId val="1683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6643.98</c:v>
                </c:pt>
                <c:pt idx="1">
                  <c:v>6367.15</c:v>
                </c:pt>
                <c:pt idx="2">
                  <c:v>6163.91</c:v>
                </c:pt>
                <c:pt idx="3">
                  <c:v>5728.3</c:v>
                </c:pt>
                <c:pt idx="4">
                  <c:v>5303.34</c:v>
                </c:pt>
              </c:numCache>
            </c:numRef>
          </c:val>
        </c:ser>
        <c:dLbls>
          <c:showLegendKey val="0"/>
          <c:showVal val="0"/>
          <c:showCatName val="0"/>
          <c:showSerName val="0"/>
          <c:showPercent val="0"/>
          <c:showBubbleSize val="0"/>
        </c:dLbls>
        <c:gapWidth val="150"/>
        <c:axId val="183823744"/>
        <c:axId val="1844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83823744"/>
        <c:axId val="184420608"/>
      </c:lineChart>
      <c:dateAx>
        <c:axId val="183823744"/>
        <c:scaling>
          <c:orientation val="minMax"/>
        </c:scaling>
        <c:delete val="1"/>
        <c:axPos val="b"/>
        <c:numFmt formatCode="ge" sourceLinked="1"/>
        <c:majorTickMark val="none"/>
        <c:minorTickMark val="none"/>
        <c:tickLblPos val="none"/>
        <c:crossAx val="184420608"/>
        <c:crosses val="autoZero"/>
        <c:auto val="1"/>
        <c:lblOffset val="100"/>
        <c:baseTimeUnit val="years"/>
      </c:dateAx>
      <c:valAx>
        <c:axId val="18442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2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18.97</c:v>
                </c:pt>
                <c:pt idx="1">
                  <c:v>239.23</c:v>
                </c:pt>
                <c:pt idx="2">
                  <c:v>224.56</c:v>
                </c:pt>
                <c:pt idx="3">
                  <c:v>233.67</c:v>
                </c:pt>
                <c:pt idx="4">
                  <c:v>102.81</c:v>
                </c:pt>
              </c:numCache>
            </c:numRef>
          </c:val>
        </c:ser>
        <c:dLbls>
          <c:showLegendKey val="0"/>
          <c:showVal val="0"/>
          <c:showCatName val="0"/>
          <c:showSerName val="0"/>
          <c:showPercent val="0"/>
          <c:showBubbleSize val="0"/>
        </c:dLbls>
        <c:gapWidth val="150"/>
        <c:axId val="193088512"/>
        <c:axId val="1934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93088512"/>
        <c:axId val="193430656"/>
      </c:lineChart>
      <c:dateAx>
        <c:axId val="193088512"/>
        <c:scaling>
          <c:orientation val="minMax"/>
        </c:scaling>
        <c:delete val="1"/>
        <c:axPos val="b"/>
        <c:numFmt formatCode="ge" sourceLinked="1"/>
        <c:majorTickMark val="none"/>
        <c:minorTickMark val="none"/>
        <c:tickLblPos val="none"/>
        <c:crossAx val="193430656"/>
        <c:crosses val="autoZero"/>
        <c:auto val="1"/>
        <c:lblOffset val="100"/>
        <c:baseTimeUnit val="years"/>
      </c:dateAx>
      <c:valAx>
        <c:axId val="1934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0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401.65</c:v>
                </c:pt>
                <c:pt idx="1">
                  <c:v>31.7</c:v>
                </c:pt>
                <c:pt idx="2">
                  <c:v>33.49</c:v>
                </c:pt>
                <c:pt idx="3">
                  <c:v>32.15</c:v>
                </c:pt>
                <c:pt idx="4">
                  <c:v>72.930000000000007</c:v>
                </c:pt>
              </c:numCache>
            </c:numRef>
          </c:val>
        </c:ser>
        <c:dLbls>
          <c:showLegendKey val="0"/>
          <c:showVal val="0"/>
          <c:showCatName val="0"/>
          <c:showSerName val="0"/>
          <c:showPercent val="0"/>
          <c:showBubbleSize val="0"/>
        </c:dLbls>
        <c:gapWidth val="150"/>
        <c:axId val="209265024"/>
        <c:axId val="20954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09265024"/>
        <c:axId val="209547264"/>
      </c:lineChart>
      <c:dateAx>
        <c:axId val="209265024"/>
        <c:scaling>
          <c:orientation val="minMax"/>
        </c:scaling>
        <c:delete val="1"/>
        <c:axPos val="b"/>
        <c:numFmt formatCode="ge" sourceLinked="1"/>
        <c:majorTickMark val="none"/>
        <c:minorTickMark val="none"/>
        <c:tickLblPos val="none"/>
        <c:crossAx val="209547264"/>
        <c:crosses val="autoZero"/>
        <c:auto val="1"/>
        <c:lblOffset val="100"/>
        <c:baseTimeUnit val="years"/>
      </c:dateAx>
      <c:valAx>
        <c:axId val="20954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T48" zoomScale="89" zoomScaleNormal="89" workbookViewId="0">
      <selection activeCell="BE59" sqref="BE5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神戸市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121</v>
      </c>
      <c r="AE8" s="50"/>
      <c r="AF8" s="50"/>
      <c r="AG8" s="50"/>
      <c r="AH8" s="50"/>
      <c r="AI8" s="50"/>
      <c r="AJ8" s="50"/>
      <c r="AK8" s="4"/>
      <c r="AL8" s="51">
        <f>データ!S6</f>
        <v>1546255</v>
      </c>
      <c r="AM8" s="51"/>
      <c r="AN8" s="51"/>
      <c r="AO8" s="51"/>
      <c r="AP8" s="51"/>
      <c r="AQ8" s="51"/>
      <c r="AR8" s="51"/>
      <c r="AS8" s="51"/>
      <c r="AT8" s="46">
        <f>データ!T6</f>
        <v>557.02</v>
      </c>
      <c r="AU8" s="46"/>
      <c r="AV8" s="46"/>
      <c r="AW8" s="46"/>
      <c r="AX8" s="46"/>
      <c r="AY8" s="46"/>
      <c r="AZ8" s="46"/>
      <c r="BA8" s="46"/>
      <c r="BB8" s="46">
        <f>データ!U6</f>
        <v>2775.94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39.090000000000003</v>
      </c>
      <c r="J10" s="46"/>
      <c r="K10" s="46"/>
      <c r="L10" s="46"/>
      <c r="M10" s="46"/>
      <c r="N10" s="46"/>
      <c r="O10" s="46"/>
      <c r="P10" s="46">
        <f>データ!P6</f>
        <v>1.02</v>
      </c>
      <c r="Q10" s="46"/>
      <c r="R10" s="46"/>
      <c r="S10" s="46"/>
      <c r="T10" s="46"/>
      <c r="U10" s="46"/>
      <c r="V10" s="46"/>
      <c r="W10" s="46">
        <f>データ!Q6</f>
        <v>100</v>
      </c>
      <c r="X10" s="46"/>
      <c r="Y10" s="46"/>
      <c r="Z10" s="46"/>
      <c r="AA10" s="46"/>
      <c r="AB10" s="46"/>
      <c r="AC10" s="46"/>
      <c r="AD10" s="51">
        <f>データ!R6</f>
        <v>1566</v>
      </c>
      <c r="AE10" s="51"/>
      <c r="AF10" s="51"/>
      <c r="AG10" s="51"/>
      <c r="AH10" s="51"/>
      <c r="AI10" s="51"/>
      <c r="AJ10" s="51"/>
      <c r="AK10" s="2"/>
      <c r="AL10" s="51">
        <f>データ!V6</f>
        <v>15683</v>
      </c>
      <c r="AM10" s="51"/>
      <c r="AN10" s="51"/>
      <c r="AO10" s="51"/>
      <c r="AP10" s="51"/>
      <c r="AQ10" s="51"/>
      <c r="AR10" s="51"/>
      <c r="AS10" s="51"/>
      <c r="AT10" s="46">
        <f>データ!W6</f>
        <v>1.39</v>
      </c>
      <c r="AU10" s="46"/>
      <c r="AV10" s="46"/>
      <c r="AW10" s="46"/>
      <c r="AX10" s="46"/>
      <c r="AY10" s="46"/>
      <c r="AZ10" s="46"/>
      <c r="BA10" s="46"/>
      <c r="BB10" s="46">
        <f>データ!X6</f>
        <v>11282.73</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281000</v>
      </c>
      <c r="D6" s="34">
        <f t="shared" si="3"/>
        <v>46</v>
      </c>
      <c r="E6" s="34">
        <f t="shared" si="3"/>
        <v>17</v>
      </c>
      <c r="F6" s="34">
        <f t="shared" si="3"/>
        <v>4</v>
      </c>
      <c r="G6" s="34">
        <f t="shared" si="3"/>
        <v>0</v>
      </c>
      <c r="H6" s="34" t="str">
        <f t="shared" si="3"/>
        <v>兵庫県　神戸市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39.090000000000003</v>
      </c>
      <c r="P6" s="35">
        <f t="shared" si="3"/>
        <v>1.02</v>
      </c>
      <c r="Q6" s="35">
        <f t="shared" si="3"/>
        <v>100</v>
      </c>
      <c r="R6" s="35">
        <f t="shared" si="3"/>
        <v>1566</v>
      </c>
      <c r="S6" s="35">
        <f t="shared" si="3"/>
        <v>1546255</v>
      </c>
      <c r="T6" s="35">
        <f t="shared" si="3"/>
        <v>557.02</v>
      </c>
      <c r="U6" s="35">
        <f t="shared" si="3"/>
        <v>2775.94</v>
      </c>
      <c r="V6" s="35">
        <f t="shared" si="3"/>
        <v>15683</v>
      </c>
      <c r="W6" s="35">
        <f t="shared" si="3"/>
        <v>1.39</v>
      </c>
      <c r="X6" s="35">
        <f t="shared" si="3"/>
        <v>11282.73</v>
      </c>
      <c r="Y6" s="36">
        <f>IF(Y7="",NA(),Y7)</f>
        <v>35.94</v>
      </c>
      <c r="Z6" s="36">
        <f t="shared" ref="Z6:AH6" si="4">IF(Z7="",NA(),Z7)</f>
        <v>36.61</v>
      </c>
      <c r="AA6" s="36">
        <f t="shared" si="4"/>
        <v>54.7</v>
      </c>
      <c r="AB6" s="36">
        <f t="shared" si="4"/>
        <v>56.38</v>
      </c>
      <c r="AC6" s="36">
        <f t="shared" si="4"/>
        <v>59.29</v>
      </c>
      <c r="AD6" s="36">
        <f t="shared" si="4"/>
        <v>94.73</v>
      </c>
      <c r="AE6" s="36">
        <f t="shared" si="4"/>
        <v>96.59</v>
      </c>
      <c r="AF6" s="36">
        <f t="shared" si="4"/>
        <v>101.24</v>
      </c>
      <c r="AG6" s="36">
        <f t="shared" si="4"/>
        <v>100.94</v>
      </c>
      <c r="AH6" s="36">
        <f t="shared" si="4"/>
        <v>100.85</v>
      </c>
      <c r="AI6" s="35" t="str">
        <f>IF(AI7="","",IF(AI7="-","【-】","【"&amp;SUBSTITUTE(TEXT(AI7,"#,##0.00"),"-","△")&amp;"】"))</f>
        <v>【100.66】</v>
      </c>
      <c r="AJ6" s="35">
        <f>IF(AJ7="",NA(),AJ7)</f>
        <v>0</v>
      </c>
      <c r="AK6" s="35">
        <f t="shared" ref="AK6:AS6" si="5">IF(AK7="",NA(),AK7)</f>
        <v>0</v>
      </c>
      <c r="AL6" s="35">
        <f t="shared" si="5"/>
        <v>0</v>
      </c>
      <c r="AM6" s="35">
        <f t="shared" si="5"/>
        <v>0</v>
      </c>
      <c r="AN6" s="35">
        <f t="shared" si="5"/>
        <v>0</v>
      </c>
      <c r="AO6" s="36">
        <f t="shared" si="5"/>
        <v>236.15</v>
      </c>
      <c r="AP6" s="36">
        <f t="shared" si="5"/>
        <v>232.81</v>
      </c>
      <c r="AQ6" s="36">
        <f t="shared" si="5"/>
        <v>184.13</v>
      </c>
      <c r="AR6" s="36">
        <f t="shared" si="5"/>
        <v>101.85</v>
      </c>
      <c r="AS6" s="36">
        <f t="shared" si="5"/>
        <v>110.77</v>
      </c>
      <c r="AT6" s="35" t="str">
        <f>IF(AT7="","",IF(AT7="-","【-】","【"&amp;SUBSTITUTE(TEXT(AT7,"#,##0.00"),"-","△")&amp;"】"))</f>
        <v>【105.22】</v>
      </c>
      <c r="AU6" s="36" t="str">
        <f>IF(AU7="",NA(),AU7)</f>
        <v>-</v>
      </c>
      <c r="AV6" s="36" t="str">
        <f t="shared" ref="AV6:BD6" si="6">IF(AV7="",NA(),AV7)</f>
        <v>-</v>
      </c>
      <c r="AW6" s="36" t="str">
        <f t="shared" si="6"/>
        <v>-</v>
      </c>
      <c r="AX6" s="36" t="str">
        <f t="shared" si="6"/>
        <v>-</v>
      </c>
      <c r="AY6" s="36" t="str">
        <f t="shared" si="6"/>
        <v>-</v>
      </c>
      <c r="AZ6" s="36">
        <f t="shared" si="6"/>
        <v>243.58</v>
      </c>
      <c r="BA6" s="36">
        <f t="shared" si="6"/>
        <v>290.19</v>
      </c>
      <c r="BB6" s="36">
        <f t="shared" si="6"/>
        <v>63.22</v>
      </c>
      <c r="BC6" s="36">
        <f t="shared" si="6"/>
        <v>49.07</v>
      </c>
      <c r="BD6" s="36">
        <f t="shared" si="6"/>
        <v>46.78</v>
      </c>
      <c r="BE6" s="35" t="str">
        <f>IF(BE7="","",IF(BE7="-","【-】","【"&amp;SUBSTITUTE(TEXT(BE7,"#,##0.00"),"-","△")&amp;"】"))</f>
        <v>【54.12】</v>
      </c>
      <c r="BF6" s="36">
        <f>IF(BF7="",NA(),BF7)</f>
        <v>6643.98</v>
      </c>
      <c r="BG6" s="36">
        <f t="shared" ref="BG6:BO6" si="7">IF(BG7="",NA(),BG7)</f>
        <v>6367.15</v>
      </c>
      <c r="BH6" s="36">
        <f t="shared" si="7"/>
        <v>6163.91</v>
      </c>
      <c r="BI6" s="36">
        <f t="shared" si="7"/>
        <v>5728.3</v>
      </c>
      <c r="BJ6" s="36">
        <f t="shared" si="7"/>
        <v>5303.34</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18.97</v>
      </c>
      <c r="BR6" s="36">
        <f t="shared" ref="BR6:BZ6" si="8">IF(BR7="",NA(),BR7)</f>
        <v>239.23</v>
      </c>
      <c r="BS6" s="36">
        <f t="shared" si="8"/>
        <v>224.56</v>
      </c>
      <c r="BT6" s="36">
        <f t="shared" si="8"/>
        <v>233.67</v>
      </c>
      <c r="BU6" s="36">
        <f t="shared" si="8"/>
        <v>102.81</v>
      </c>
      <c r="BV6" s="36">
        <f t="shared" si="8"/>
        <v>62.83</v>
      </c>
      <c r="BW6" s="36">
        <f t="shared" si="8"/>
        <v>64.63</v>
      </c>
      <c r="BX6" s="36">
        <f t="shared" si="8"/>
        <v>66.56</v>
      </c>
      <c r="BY6" s="36">
        <f t="shared" si="8"/>
        <v>66.22</v>
      </c>
      <c r="BZ6" s="36">
        <f t="shared" si="8"/>
        <v>69.87</v>
      </c>
      <c r="CA6" s="35" t="str">
        <f>IF(CA7="","",IF(CA7="-","【-】","【"&amp;SUBSTITUTE(TEXT(CA7,"#,##0.00"),"-","△")&amp;"】"))</f>
        <v>【69.80】</v>
      </c>
      <c r="CB6" s="36">
        <f>IF(CB7="",NA(),CB7)</f>
        <v>401.65</v>
      </c>
      <c r="CC6" s="36">
        <f t="shared" ref="CC6:CK6" si="9">IF(CC7="",NA(),CC7)</f>
        <v>31.7</v>
      </c>
      <c r="CD6" s="36">
        <f t="shared" si="9"/>
        <v>33.49</v>
      </c>
      <c r="CE6" s="36">
        <f t="shared" si="9"/>
        <v>32.15</v>
      </c>
      <c r="CF6" s="36">
        <f t="shared" si="9"/>
        <v>72.930000000000007</v>
      </c>
      <c r="CG6" s="36">
        <f t="shared" si="9"/>
        <v>250.43</v>
      </c>
      <c r="CH6" s="36">
        <f t="shared" si="9"/>
        <v>245.75</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f t="shared" si="10"/>
        <v>42.31</v>
      </c>
      <c r="CS6" s="36">
        <f t="shared" si="10"/>
        <v>43.65</v>
      </c>
      <c r="CT6" s="36">
        <f t="shared" si="10"/>
        <v>43.58</v>
      </c>
      <c r="CU6" s="36">
        <f t="shared" si="10"/>
        <v>41.35</v>
      </c>
      <c r="CV6" s="36">
        <f t="shared" si="10"/>
        <v>42.9</v>
      </c>
      <c r="CW6" s="35" t="str">
        <f>IF(CW7="","",IF(CW7="-","【-】","【"&amp;SUBSTITUTE(TEXT(CW7,"#,##0.00"),"-","△")&amp;"】"))</f>
        <v>【42.17】</v>
      </c>
      <c r="CX6" s="36">
        <f>IF(CX7="",NA(),CX7)</f>
        <v>98.58</v>
      </c>
      <c r="CY6" s="36">
        <f t="shared" ref="CY6:DG6" si="11">IF(CY7="",NA(),CY7)</f>
        <v>99.87</v>
      </c>
      <c r="CZ6" s="36">
        <f t="shared" si="11"/>
        <v>100</v>
      </c>
      <c r="DA6" s="36">
        <f t="shared" si="11"/>
        <v>99.89</v>
      </c>
      <c r="DB6" s="36">
        <f t="shared" si="11"/>
        <v>99.89</v>
      </c>
      <c r="DC6" s="36">
        <f t="shared" si="11"/>
        <v>81.3</v>
      </c>
      <c r="DD6" s="36">
        <f t="shared" si="11"/>
        <v>82.2</v>
      </c>
      <c r="DE6" s="36">
        <f t="shared" si="11"/>
        <v>82.35</v>
      </c>
      <c r="DF6" s="36">
        <f t="shared" si="11"/>
        <v>82.9</v>
      </c>
      <c r="DG6" s="36">
        <f t="shared" si="11"/>
        <v>83.5</v>
      </c>
      <c r="DH6" s="35" t="str">
        <f>IF(DH7="","",IF(DH7="-","【-】","【"&amp;SUBSTITUTE(TEXT(DH7,"#,##0.00"),"-","△")&amp;"】"))</f>
        <v>【82.30】</v>
      </c>
      <c r="DI6" s="36">
        <f>IF(DI7="",NA(),DI7)</f>
        <v>24.89</v>
      </c>
      <c r="DJ6" s="36">
        <f t="shared" ref="DJ6:DR6" si="12">IF(DJ7="",NA(),DJ7)</f>
        <v>27.21</v>
      </c>
      <c r="DK6" s="36">
        <f t="shared" si="12"/>
        <v>40.869999999999997</v>
      </c>
      <c r="DL6" s="36">
        <f t="shared" si="12"/>
        <v>45.5</v>
      </c>
      <c r="DM6" s="36">
        <f t="shared" si="12"/>
        <v>48.86</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281000</v>
      </c>
      <c r="D7" s="38">
        <v>46</v>
      </c>
      <c r="E7" s="38">
        <v>17</v>
      </c>
      <c r="F7" s="38">
        <v>4</v>
      </c>
      <c r="G7" s="38">
        <v>0</v>
      </c>
      <c r="H7" s="38" t="s">
        <v>108</v>
      </c>
      <c r="I7" s="38" t="s">
        <v>109</v>
      </c>
      <c r="J7" s="38" t="s">
        <v>110</v>
      </c>
      <c r="K7" s="38" t="s">
        <v>111</v>
      </c>
      <c r="L7" s="38" t="s">
        <v>112</v>
      </c>
      <c r="M7" s="38"/>
      <c r="N7" s="39" t="s">
        <v>113</v>
      </c>
      <c r="O7" s="39">
        <v>39.090000000000003</v>
      </c>
      <c r="P7" s="39">
        <v>1.02</v>
      </c>
      <c r="Q7" s="39">
        <v>100</v>
      </c>
      <c r="R7" s="39">
        <v>1566</v>
      </c>
      <c r="S7" s="39">
        <v>1546255</v>
      </c>
      <c r="T7" s="39">
        <v>557.02</v>
      </c>
      <c r="U7" s="39">
        <v>2775.94</v>
      </c>
      <c r="V7" s="39">
        <v>15683</v>
      </c>
      <c r="W7" s="39">
        <v>1.39</v>
      </c>
      <c r="X7" s="39">
        <v>11282.73</v>
      </c>
      <c r="Y7" s="39">
        <v>35.94</v>
      </c>
      <c r="Z7" s="39">
        <v>36.61</v>
      </c>
      <c r="AA7" s="39">
        <v>54.7</v>
      </c>
      <c r="AB7" s="39">
        <v>56.38</v>
      </c>
      <c r="AC7" s="39">
        <v>59.29</v>
      </c>
      <c r="AD7" s="39">
        <v>94.73</v>
      </c>
      <c r="AE7" s="39">
        <v>96.59</v>
      </c>
      <c r="AF7" s="39">
        <v>101.24</v>
      </c>
      <c r="AG7" s="39">
        <v>100.94</v>
      </c>
      <c r="AH7" s="39">
        <v>100.85</v>
      </c>
      <c r="AI7" s="39">
        <v>100.66</v>
      </c>
      <c r="AJ7" s="39">
        <v>0</v>
      </c>
      <c r="AK7" s="39">
        <v>0</v>
      </c>
      <c r="AL7" s="39">
        <v>0</v>
      </c>
      <c r="AM7" s="39">
        <v>0</v>
      </c>
      <c r="AN7" s="39">
        <v>0</v>
      </c>
      <c r="AO7" s="39">
        <v>236.15</v>
      </c>
      <c r="AP7" s="39">
        <v>232.81</v>
      </c>
      <c r="AQ7" s="39">
        <v>184.13</v>
      </c>
      <c r="AR7" s="39">
        <v>101.85</v>
      </c>
      <c r="AS7" s="39">
        <v>110.77</v>
      </c>
      <c r="AT7" s="39">
        <v>105.22</v>
      </c>
      <c r="AU7" s="39" t="s">
        <v>113</v>
      </c>
      <c r="AV7" s="39" t="s">
        <v>113</v>
      </c>
      <c r="AW7" s="39" t="s">
        <v>113</v>
      </c>
      <c r="AX7" s="39" t="s">
        <v>113</v>
      </c>
      <c r="AY7" s="39" t="s">
        <v>113</v>
      </c>
      <c r="AZ7" s="39">
        <v>243.58</v>
      </c>
      <c r="BA7" s="39">
        <v>290.19</v>
      </c>
      <c r="BB7" s="39">
        <v>63.22</v>
      </c>
      <c r="BC7" s="39">
        <v>49.07</v>
      </c>
      <c r="BD7" s="39">
        <v>46.78</v>
      </c>
      <c r="BE7" s="39">
        <v>54.12</v>
      </c>
      <c r="BF7" s="39">
        <v>6643.98</v>
      </c>
      <c r="BG7" s="39">
        <v>6367.15</v>
      </c>
      <c r="BH7" s="39">
        <v>6163.91</v>
      </c>
      <c r="BI7" s="39">
        <v>5728.3</v>
      </c>
      <c r="BJ7" s="39">
        <v>5303.34</v>
      </c>
      <c r="BK7" s="39">
        <v>1622.51</v>
      </c>
      <c r="BL7" s="39">
        <v>1569.13</v>
      </c>
      <c r="BM7" s="39">
        <v>1436</v>
      </c>
      <c r="BN7" s="39">
        <v>1434.89</v>
      </c>
      <c r="BO7" s="39">
        <v>1298.9100000000001</v>
      </c>
      <c r="BP7" s="39">
        <v>1348.09</v>
      </c>
      <c r="BQ7" s="39">
        <v>18.97</v>
      </c>
      <c r="BR7" s="39">
        <v>239.23</v>
      </c>
      <c r="BS7" s="39">
        <v>224.56</v>
      </c>
      <c r="BT7" s="39">
        <v>233.67</v>
      </c>
      <c r="BU7" s="39">
        <v>102.81</v>
      </c>
      <c r="BV7" s="39">
        <v>62.83</v>
      </c>
      <c r="BW7" s="39">
        <v>64.63</v>
      </c>
      <c r="BX7" s="39">
        <v>66.56</v>
      </c>
      <c r="BY7" s="39">
        <v>66.22</v>
      </c>
      <c r="BZ7" s="39">
        <v>69.87</v>
      </c>
      <c r="CA7" s="39">
        <v>69.8</v>
      </c>
      <c r="CB7" s="39">
        <v>401.65</v>
      </c>
      <c r="CC7" s="39">
        <v>31.7</v>
      </c>
      <c r="CD7" s="39">
        <v>33.49</v>
      </c>
      <c r="CE7" s="39">
        <v>32.15</v>
      </c>
      <c r="CF7" s="39">
        <v>72.930000000000007</v>
      </c>
      <c r="CG7" s="39">
        <v>250.43</v>
      </c>
      <c r="CH7" s="39">
        <v>245.75</v>
      </c>
      <c r="CI7" s="39">
        <v>244.29</v>
      </c>
      <c r="CJ7" s="39">
        <v>246.72</v>
      </c>
      <c r="CK7" s="39">
        <v>234.96</v>
      </c>
      <c r="CL7" s="39">
        <v>232.54</v>
      </c>
      <c r="CM7" s="39" t="s">
        <v>113</v>
      </c>
      <c r="CN7" s="39" t="s">
        <v>113</v>
      </c>
      <c r="CO7" s="39" t="s">
        <v>113</v>
      </c>
      <c r="CP7" s="39" t="s">
        <v>113</v>
      </c>
      <c r="CQ7" s="39" t="s">
        <v>113</v>
      </c>
      <c r="CR7" s="39">
        <v>42.31</v>
      </c>
      <c r="CS7" s="39">
        <v>43.65</v>
      </c>
      <c r="CT7" s="39">
        <v>43.58</v>
      </c>
      <c r="CU7" s="39">
        <v>41.35</v>
      </c>
      <c r="CV7" s="39">
        <v>42.9</v>
      </c>
      <c r="CW7" s="39">
        <v>42.17</v>
      </c>
      <c r="CX7" s="39">
        <v>98.58</v>
      </c>
      <c r="CY7" s="39">
        <v>99.87</v>
      </c>
      <c r="CZ7" s="39">
        <v>100</v>
      </c>
      <c r="DA7" s="39">
        <v>99.89</v>
      </c>
      <c r="DB7" s="39">
        <v>99.89</v>
      </c>
      <c r="DC7" s="39">
        <v>81.3</v>
      </c>
      <c r="DD7" s="39">
        <v>82.2</v>
      </c>
      <c r="DE7" s="39">
        <v>82.35</v>
      </c>
      <c r="DF7" s="39">
        <v>82.9</v>
      </c>
      <c r="DG7" s="39">
        <v>83.5</v>
      </c>
      <c r="DH7" s="39">
        <v>82.3</v>
      </c>
      <c r="DI7" s="39">
        <v>24.89</v>
      </c>
      <c r="DJ7" s="39">
        <v>27.21</v>
      </c>
      <c r="DK7" s="39">
        <v>40.869999999999997</v>
      </c>
      <c r="DL7" s="39">
        <v>45.5</v>
      </c>
      <c r="DM7" s="39">
        <v>48.86</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淺尾</cp:lastModifiedBy>
  <cp:lastPrinted>2018-02-16T01:01:13Z</cp:lastPrinted>
  <dcterms:created xsi:type="dcterms:W3CDTF">2017-12-25T01:56:19Z</dcterms:created>
  <dcterms:modified xsi:type="dcterms:W3CDTF">2018-02-16T06:51:21Z</dcterms:modified>
</cp:coreProperties>
</file>