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391\Desktop\"/>
    </mc:Choice>
  </mc:AlternateContent>
  <bookViews>
    <workbookView xWindow="240" yWindow="60" windowWidth="14940" windowHeight="7875" firstSheet="13" activeTab="1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21" r:id="rId14"/>
    <sheet name="施設類型別ストック情報分析表②" sheetId="22" r:id="rId15"/>
    <sheet name="データシート" sheetId="8" state="hidden" r:id="rId16"/>
  </sheets>
  <calcPr calcId="152511" concurrentManualCount="2"/>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CO37" i="9"/>
  <c r="BE37" i="9"/>
  <c r="AM37" i="9"/>
  <c r="U37" i="9"/>
  <c r="C37" i="9"/>
  <c r="CO36" i="9"/>
  <c r="BE36" i="9"/>
  <c r="AM36" i="9"/>
  <c r="C36" i="9"/>
  <c r="CO35" i="9"/>
  <c r="BW35" i="9"/>
  <c r="BW36" i="9" s="1"/>
  <c r="BW37" i="9" s="1"/>
  <c r="BW38" i="9" s="1"/>
  <c r="AM35" i="9"/>
  <c r="CO34" i="9"/>
  <c r="BW34" i="9"/>
  <c r="C34" i="9"/>
  <c r="C35"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alcChain>
</file>

<file path=xl/sharedStrings.xml><?xml version="1.0" encoding="utf-8"?>
<sst xmlns="http://schemas.openxmlformats.org/spreadsheetml/2006/main" count="1055" uniqueCount="567">
  <si>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</si>
  <si>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</si>
  <si>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</si>
  <si>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</si>
  <si>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</si>
  <si>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</si>
  <si>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</si>
  <si>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</si>
  <si>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</si>
  <si>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</si>
  <si>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</si>
  <si>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</si>
  <si>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</si>
  <si>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</si>
  <si>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</si>
  <si>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</si>
  <si>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</si>
  <si>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</si>
  <si>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</si>
  <si>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</si>
  <si>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</si>
  <si>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</si>
  <si>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</si>
  <si>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</si>
  <si>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</si>
  <si>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</si>
  <si>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</si>
  <si>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</si>
  <si>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</si>
  <si>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</si>
  <si>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</si>
  <si>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</si>
  <si>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</si>
  <si>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</si>
  <si>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</si>
  <si>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</si>
  <si>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</si>
  <si>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</si>
  <si>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</si>
  <si>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</si>
  <si>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</si>
  <si>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</si>
  <si>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</si>
  <si>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</si>
  <si>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</si>
  <si>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</si>
  <si>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</si>
  <si>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</si>
  <si>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</si>
  <si>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</si>
  <si>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</si>
  <si>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</si>
  <si>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</si>
  <si>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</si>
  <si>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</si>
  <si>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</si>
  <si>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</si>
  <si>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</si>
  <si>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</si>
  <si>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</si>
  <si>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</si>
  <si>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</si>
  <si>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</si>
  <si>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</si>
  <si>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</si>
  <si>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</si>
  <si>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</si>
  <si>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</si>
  <si>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</si>
  <si>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</si>
  <si>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</si>
  <si>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</si>
  <si>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</si>
  <si>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</si>
  <si>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</si>
  <si>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</si>
  <si>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</si>
  <si>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</si>
  <si>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</si>
  <si>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</si>
  <si>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</si>
  <si>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</si>
  <si>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</si>
  <si>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</si>
  <si>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</si>
  <si>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</si>
  <si>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</si>
  <si>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</si>
  <si>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</si>
  <si>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</si>
  <si>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</si>
  <si>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</si>
  <si>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</si>
  <si>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</si>
  <si>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</si>
  <si>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</si>
  <si>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</si>
  <si>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</si>
  <si>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</si>
  <si>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</si>
  <si>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</si>
  <si>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</si>
  <si>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</si>
  <si>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</si>
  <si>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</si>
  <si>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</si>
  <si>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</si>
  <si>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</si>
  <si>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</si>
  <si>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</si>
  <si>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</si>
  <si>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</si>
  <si>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</si>
  <si>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</si>
  <si>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</si>
  <si>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</si>
  <si>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</si>
  <si>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</si>
  <si>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</si>
  <si>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</si>
  <si>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</si>
  <si>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</si>
  <si>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</si>
  <si>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</si>
  <si>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</si>
  <si>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</si>
  <si>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</si>
  <si>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</si>
  <si>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</si>
  <si>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</si>
  <si>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</si>
  <si>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</si>
  <si>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</si>
  <si>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</si>
  <si>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</si>
  <si>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</si>
  <si>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</si>
  <si>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</si>
  <si>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</si>
  <si>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</si>
  <si>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</si>
  <si>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</si>
  <si>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</si>
  <si>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</si>
  <si>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</si>
  <si>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</si>
  <si>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</si>
  <si>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</si>
  <si>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</si>
  <si>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</si>
  <si>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</si>
  <si>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</si>
  <si>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</si>
  <si>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</si>
  <si>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</si>
  <si>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</si>
  <si>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</si>
  <si>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</si>
  <si>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</si>
  <si>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</si>
  <si>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</si>
  <si>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</si>
  <si>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</si>
  <si>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</si>
  <si>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</si>
  <si>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</si>
  <si>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</si>
  <si>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</si>
  <si>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</si>
  <si>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</si>
  <si>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</si>
  <si>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</si>
  <si>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</si>
  <si>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</si>
  <si>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</si>
  <si>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</si>
  <si>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</si>
  <si>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</si>
  <si>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</si>
  <si>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</si>
  <si>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</si>
  <si>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</si>
  <si>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</si>
  <si>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</si>
  <si>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</si>
  <si>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</si>
  <si>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</si>
  <si>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</si>
  <si>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</si>
  <si>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</si>
  <si>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</si>
  <si>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</si>
  <si>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</si>
  <si>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</si>
  <si>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</si>
  <si>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</si>
  <si>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</si>
  <si>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兵庫県相生市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</si>
  <si>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</si>
  <si>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</si>
  <si>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</si>
  <si>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</si>
  <si>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</si>
  <si>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</si>
  <si>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</si>
  <si>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</si>
  <si>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</si>
  <si>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</si>
  <si>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</si>
  <si>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</si>
  <si>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</si>
  <si>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</si>
  <si>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</si>
  <si>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</si>
  <si>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</si>
  <si>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</si>
  <si>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</si>
  <si>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</si>
  <si>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</si>
  <si>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</si>
  <si>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</si>
  <si>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</si>
  <si>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</si>
  <si>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</si>
  <si>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</si>
  <si>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</si>
  <si>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</si>
  <si>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</si>
  <si>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</si>
  <si>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</si>
  <si>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</si>
  <si>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</si>
  <si>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</si>
  <si>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</si>
  <si>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</si>
  <si>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</si>
  <si>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</si>
  <si>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</si>
  <si>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</si>
  <si>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</si>
  <si>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</si>
  <si>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</si>
  <si>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</si>
  <si>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</si>
  <si>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</si>
  <si>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</si>
  <si>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</si>
  <si>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</si>
  <si>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</si>
  <si>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</si>
  <si>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</si>
  <si>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</si>
  <si>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</si>
  <si>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</si>
  <si>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</si>
  <si>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</si>
  <si>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</si>
  <si>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</si>
  <si>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</si>
  <si>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</si>
  <si>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</si>
  <si>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</si>
  <si>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</si>
  <si>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</si>
  <si>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</si>
  <si>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</si>
  <si>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</si>
  <si>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</si>
  <si>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</si>
  <si>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</si>
  <si>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</si>
  <si>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</si>
  <si>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</si>
  <si>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</si>
  <si>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</si>
  <si>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</si>
  <si>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</si>
  <si>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</si>
  <si>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</si>
  <si>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</si>
  <si>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</si>
  <si>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</si>
  <si>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</si>
  <si>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</si>
  <si>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</si>
  <si>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</si>
  <si>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</si>
  <si>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</si>
  <si>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</si>
  <si>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</si>
  <si>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</si>
  <si>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</si>
  <si>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</si>
  <si>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</si>
  <si>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</si>
  <si>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</si>
  <si>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</si>
  <si>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</si>
  <si>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</si>
  <si>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</si>
  <si>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</si>
  <si>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</si>
  <si>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</si>
  <si>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</si>
  <si>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</si>
  <si>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</si>
  <si>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</si>
  <si>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</si>
  <si>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</si>
  <si>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</si>
  <si>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</si>
  <si>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</si>
  <si>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</si>
  <si>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</si>
  <si>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</si>
  <si>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</si>
  <si>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</si>
  <si>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</si>
  <si>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</si>
  <si>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</si>
  <si>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</si>
  <si>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</si>
  <si>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</si>
  <si>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</si>
  <si>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</si>
  <si>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</si>
  <si>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</si>
  <si>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</si>
  <si>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</si>
  <si>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</si>
  <si>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</si>
  <si>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</si>
  <si>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</si>
  <si>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</si>
  <si>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</si>
  <si>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</si>
  <si>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</si>
  <si>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</si>
  <si>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</si>
  <si>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</si>
  <si>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</si>
  <si>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</si>
  <si>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</si>
  <si>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</si>
  <si>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</si>
  <si>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</si>
  <si>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</si>
  <si>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兵庫県相生市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</si>
  <si>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</si>
  <si>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</si>
  <si>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</si>
  <si>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</si>
  <si>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</si>
  <si>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</si>
  <si>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</si>
  <si>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</si>
  <si>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</si>
  <si>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</si>
  <si>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</si>
  <si>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</si>
  <si>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</si>
  <si>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</si>
  <si>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</si>
  <si>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</si>
  <si>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</si>
  <si>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</si>
  <si>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</si>
  <si>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</si>
  <si>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看護専門学校特別会計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</si>
  <si>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</si>
  <si>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</si>
  <si>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</si>
  <si>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</si>
  <si>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</si>
  <si>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</si>
  <si>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</si>
  <si>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</si>
  <si>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</si>
  <si>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</si>
  <si>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</si>
  <si>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</si>
  <si>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</si>
  <si>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</si>
  <si>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</si>
  <si>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</si>
  <si>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病院事業会計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</si>
  <si>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</si>
  <si>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</si>
  <si>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</si>
  <si>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</si>
  <si>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</si>
  <si>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</si>
  <si>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</si>
  <si>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</si>
  <si>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</si>
  <si>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</si>
  <si>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</si>
  <si>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</si>
  <si>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</si>
  <si>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</si>
  <si>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</si>
  <si>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</si>
  <si>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</si>
  <si>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</si>
  <si>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</si>
  <si>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</si>
  <si>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</si>
  <si>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</si>
  <si>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</si>
  <si>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</si>
  <si>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</si>
  <si>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</si>
  <si>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</si>
  <si>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</si>
  <si>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</si>
  <si>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</si>
  <si>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</si>
  <si>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</si>
  <si>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</si>
  <si>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</si>
  <si>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</si>
  <si>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</si>
  <si>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</si>
  <si>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</si>
  <si>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</si>
  <si>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</si>
  <si>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</si>
  <si>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</si>
  <si>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</si>
  <si>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</si>
  <si>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</si>
  <si>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</si>
  <si>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</si>
  <si>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</si>
  <si>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</si>
  <si>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</si>
  <si>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</si>
  <si>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</si>
  <si>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</si>
  <si>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</si>
  <si>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</si>
  <si>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</si>
  <si>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</si>
  <si>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</si>
  <si>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</si>
  <si>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</si>
  <si>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</si>
  <si>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</si>
  <si>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</si>
  <si>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</si>
  <si>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</si>
  <si>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</si>
  <si>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</si>
  <si>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</si>
  <si>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</si>
  <si>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</si>
  <si>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</si>
  <si>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</si>
  <si>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</si>
  <si>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</si>
  <si>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</si>
  <si>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</si>
  <si>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</si>
  <si>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</si>
  <si>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</si>
  <si>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</si>
  <si>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</si>
  <si>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</si>
  <si>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</si>
  <si>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</si>
  <si>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</si>
  <si>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</si>
  <si>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</si>
  <si>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</si>
  <si>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</si>
  <si>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</si>
  <si>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</si>
  <si>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</si>
  <si>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</si>
  <si>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</si>
  <si>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</si>
  <si>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</si>
  <si>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</si>
  <si>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</si>
  <si>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</si>
  <si>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</si>
  <si>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</si>
  <si>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</si>
  <si>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</si>
  <si>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</si>
  <si>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</si>
  <si>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</si>
  <si>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</si>
  <si>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</si>
  <si>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</si>
  <si>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</si>
  <si>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</si>
  <si>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</si>
  <si>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</si>
  <si>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</si>
  <si>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</si>
  <si>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</si>
  <si>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</si>
  <si>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</si>
  <si>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</si>
  <si>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</si>
  <si>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</si>
  <si>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</si>
  <si>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</si>
  <si>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</si>
  <si>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</si>
  <si>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</si>
  <si>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</si>
  <si>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</si>
  <si>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</si>
  <si>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</si>
  <si>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</si>
  <si>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</si>
  <si>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</si>
  <si>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</si>
  <si>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</si>
  <si>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</si>
  <si>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</si>
  <si>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</si>
  <si>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</si>
  <si>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</si>
  <si>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</si>
  <si>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</si>
  <si>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</si>
  <si>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</si>
  <si>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</si>
  <si>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</si>
  <si>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1.32</t>
  </si>
  <si>
    <t>▲ 2.69</t>
  </si>
  <si>
    <t>▲ 6.03</t>
  </si>
  <si>
    <t>一般会計</t>
  </si>
  <si>
    <t>国民健康保険特別会計</t>
  </si>
  <si>
    <t>病院事業会計</t>
  </si>
  <si>
    <t>介護保険特別会計</t>
  </si>
  <si>
    <t>後期高齢者医療保険特別会計</t>
  </si>
  <si>
    <t>▲ 0.01</t>
  </si>
  <si>
    <t>看護専門学校特別会計</t>
  </si>
  <si>
    <t>公共下水道事業特別会計</t>
  </si>
  <si>
    <t>農業集落排水事業特別会計</t>
  </si>
  <si>
    <t>その他会計（赤字）</t>
  </si>
  <si>
    <t>その他会計（黒字）</t>
  </si>
  <si>
    <t>安室ダム水道用水供給事業団</t>
    <rPh sb="0" eb="2">
      <t>ヤスムロ</t>
    </rPh>
    <rPh sb="4" eb="6">
      <t>スイドウ</t>
    </rPh>
    <rPh sb="6" eb="8">
      <t>ヨウスイ</t>
    </rPh>
    <rPh sb="8" eb="10">
      <t>キョウキュウ</t>
    </rPh>
    <rPh sb="10" eb="13">
      <t>ジギョウダン</t>
    </rPh>
    <phoneticPr fontId="30"/>
  </si>
  <si>
    <t>西播磨水道企業団</t>
    <rPh sb="0" eb="1">
      <t>ニシ</t>
    </rPh>
    <rPh sb="1" eb="3">
      <t>ハリマ</t>
    </rPh>
    <rPh sb="3" eb="5">
      <t>スイドウ</t>
    </rPh>
    <rPh sb="5" eb="7">
      <t>キギョウ</t>
    </rPh>
    <rPh sb="7" eb="8">
      <t>ダン</t>
    </rPh>
    <phoneticPr fontId="30"/>
  </si>
  <si>
    <t>西はりま消防組合</t>
    <rPh sb="0" eb="1">
      <t>ニシ</t>
    </rPh>
    <rPh sb="4" eb="6">
      <t>ショウボウ</t>
    </rPh>
    <rPh sb="6" eb="8">
      <t>クミアイ</t>
    </rPh>
    <phoneticPr fontId="30"/>
  </si>
  <si>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30"/>
  </si>
  <si>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30"/>
  </si>
  <si>
    <t>-</t>
    <phoneticPr fontId="2"/>
  </si>
  <si>
    <t>あいおいアクアポリス</t>
    <phoneticPr fontId="2"/>
  </si>
  <si>
    <t>▲13</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</si>
  <si>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</si>
  <si>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</si>
  <si>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</si>
  <si>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ここに入力</t>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</si>
  <si>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</si>
  <si>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</si>
  <si>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</si>
  <si>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</si>
  <si>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</si>
  <si>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</si>
  <si>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</si>
  <si>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</si>
  <si>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xml:space="preserve">　将来負担比率・公債費比率のいずれについても、類似団体平均と比べ比率は大きくなっている。
　その原因の一つは、公営企業会計への公債費に対する繰出金が、類似団体に比べて高いことである。また、相生市文化会館の建設など過去の大規模な投資的経費の財源として起債を活用していることも、数値を悪化させてる。
　今後も、公共施設等の老朽化対策を含め投資的経費等の財源として起債を活用する予定であるので、交付税の算入のある地方債の活用などにより適正な比率の管理に努め、また、事業内容をゼロベースで見直しを図り、財政の健全化を図る。
</t>
    <rPh sb="1" eb="3">
      <t>ショウライ</t>
    </rPh>
    <rPh sb="3" eb="5">
      <t>フタン</t>
    </rPh>
    <rPh sb="5" eb="7">
      <t>ヒリツ</t>
    </rPh>
    <rPh sb="8" eb="11">
      <t>コウサイヒ</t>
    </rPh>
    <rPh sb="11" eb="13">
      <t>ヒリツ</t>
    </rPh>
    <rPh sb="23" eb="25">
      <t>ルイジ</t>
    </rPh>
    <rPh sb="25" eb="27">
      <t>ダンタイ</t>
    </rPh>
    <rPh sb="27" eb="29">
      <t>ヘイキン</t>
    </rPh>
    <rPh sb="30" eb="31">
      <t>クラ</t>
    </rPh>
    <rPh sb="32" eb="34">
      <t>ヒリツ</t>
    </rPh>
    <rPh sb="35" eb="36">
      <t>オオ</t>
    </rPh>
    <rPh sb="48" eb="50">
      <t>ゲンイン</t>
    </rPh>
    <rPh sb="51" eb="52">
      <t>ヒト</t>
    </rPh>
    <rPh sb="55" eb="57">
      <t>コウエイ</t>
    </rPh>
    <rPh sb="57" eb="59">
      <t>キギョウ</t>
    </rPh>
    <rPh sb="59" eb="61">
      <t>カイケイ</t>
    </rPh>
    <rPh sb="63" eb="65">
      <t>コウサイ</t>
    </rPh>
    <rPh sb="65" eb="66">
      <t>ヒ</t>
    </rPh>
    <rPh sb="67" eb="68">
      <t>タイ</t>
    </rPh>
    <rPh sb="70" eb="72">
      <t>クリダ</t>
    </rPh>
    <rPh sb="72" eb="73">
      <t>キン</t>
    </rPh>
    <rPh sb="75" eb="77">
      <t>ルイジ</t>
    </rPh>
    <rPh sb="77" eb="79">
      <t>ダンタイ</t>
    </rPh>
    <rPh sb="80" eb="81">
      <t>クラ</t>
    </rPh>
    <rPh sb="83" eb="84">
      <t>タカ</t>
    </rPh>
    <rPh sb="94" eb="97">
      <t>アイオイシ</t>
    </rPh>
    <rPh sb="97" eb="99">
      <t>ブンカ</t>
    </rPh>
    <rPh sb="99" eb="101">
      <t>カイカン</t>
    </rPh>
    <rPh sb="102" eb="104">
      <t>ケンセツ</t>
    </rPh>
    <rPh sb="106" eb="108">
      <t>カコ</t>
    </rPh>
    <rPh sb="109" eb="112">
      <t>ダイキボ</t>
    </rPh>
    <rPh sb="113" eb="116">
      <t>トウシテキ</t>
    </rPh>
    <rPh sb="116" eb="118">
      <t>ケイヒ</t>
    </rPh>
    <rPh sb="119" eb="121">
      <t>ザイゲン</t>
    </rPh>
    <rPh sb="124" eb="126">
      <t>キサイ</t>
    </rPh>
    <rPh sb="127" eb="129">
      <t>カツヨウ</t>
    </rPh>
    <rPh sb="137" eb="139">
      <t>スウチ</t>
    </rPh>
    <rPh sb="140" eb="142">
      <t>アッカ</t>
    </rPh>
    <rPh sb="149" eb="151">
      <t>コンゴ</t>
    </rPh>
    <rPh sb="153" eb="155">
      <t>コウキョウ</t>
    </rPh>
    <rPh sb="155" eb="157">
      <t>シセツ</t>
    </rPh>
    <rPh sb="157" eb="158">
      <t>トウ</t>
    </rPh>
    <rPh sb="159" eb="162">
      <t>ロウキュウカ</t>
    </rPh>
    <rPh sb="162" eb="164">
      <t>タイサク</t>
    </rPh>
    <rPh sb="165" eb="166">
      <t>フク</t>
    </rPh>
    <rPh sb="167" eb="170">
      <t>トウシテキ</t>
    </rPh>
    <rPh sb="170" eb="172">
      <t>ケイヒ</t>
    </rPh>
    <rPh sb="172" eb="173">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</si>
</sst>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2" fillId="0" borderId="0">
      <alignment vertical="center"/>
    </xf>
  </cellStyleXfs>
  <cellXfs count="126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1"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2"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3"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12" xfId="34" applyFont="1" applyFill="1" applyBorder="1" applyAlignment="1" applyProtection="1">
      <alignment horizontal="left" vertical="top"/>
      <protection locked="0"/>
    </xf>
    <xf numFmtId="0" fontId="1" fillId="0" borderId="46"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60245</c:v>
                </c:pt>
                <c:pt idx="1">
                  <c:v>68386</c:v>
                </c:pt>
                <c:pt idx="2">
                  <c:v>81305</c:v>
                </c:pt>
                <c:pt idx="3">
                  <c:v>81768</c:v>
                </c:pt>
                <c:pt idx="4">
                  <c:v>65876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44617</c:v>
                </c:pt>
                <c:pt idx="1">
                  <c:v>35005</c:v>
                </c:pt>
                <c:pt idx="2">
                  <c:v>58606</c:v>
                </c:pt>
                <c:pt idx="3">
                  <c:v>141923</c:v>
                </c:pt>
                <c:pt idx="4">
                  <c:v>41694</c:v>
                </c:pt>
              </c:numCache>
            </c:numRef>
          </c:val>
          <c:smooth val="0"/>
        </c:ser>
        <c:dLbls>
          <c:showLegendKey val="0"/>
          <c:showVal val="0"/>
          <c:showCatName val="0"/>
          <c:showSerName val="0"/>
          <c:showPercent val="0"/>
          <c:showBubbleSize val="0"/>
        </c:dLbls>
        <c:marker val="1"/>
        <c:smooth val="0"/>
        <c:axId val="177046880"/>
        <c:axId val="177047272"/>
      </c:lineChart>
      <c:catAx>
        <c:axId val="1770468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7047272"/>
        <c:crosses val="autoZero"/>
        <c:auto val="1"/>
        <c:lblAlgn val="ctr"/>
        <c:lblOffset val="100"/>
        <c:tickLblSkip val="1"/>
        <c:tickMarkSkip val="1"/>
        <c:noMultiLvlLbl val="0"/>
      </c:catAx>
      <c:valAx>
        <c:axId val="17704727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7046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5.14</c:v>
                </c:pt>
                <c:pt idx="1">
                  <c:v>5.5</c:v>
                </c:pt>
                <c:pt idx="2">
                  <c:v>6.29</c:v>
                </c:pt>
                <c:pt idx="3">
                  <c:v>6.29</c:v>
                </c:pt>
                <c:pt idx="4">
                  <c:v>4.79</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33.979999999999997</c:v>
                </c:pt>
                <c:pt idx="1">
                  <c:v>34.4</c:v>
                </c:pt>
                <c:pt idx="2">
                  <c:v>32.6</c:v>
                </c:pt>
                <c:pt idx="3">
                  <c:v>29.64</c:v>
                </c:pt>
                <c:pt idx="4">
                  <c:v>25.15</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177049232"/>
        <c:axId val="259550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0.73</c:v>
                </c:pt>
                <c:pt idx="1">
                  <c:v>0.55000000000000004</c:v>
                </c:pt>
                <c:pt idx="2">
                  <c:v>-1.32</c:v>
                </c:pt>
                <c:pt idx="3">
                  <c:v>-2.69</c:v>
                </c:pt>
                <c:pt idx="4">
                  <c:v>-6.03</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177049232"/>
        <c:axId val="259550008"/>
      </c:lineChart>
      <c:catAx>
        <c:axId val="177049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9550008"/>
        <c:crosses val="autoZero"/>
        <c:auto val="1"/>
        <c:lblAlgn val="ctr"/>
        <c:lblOffset val="100"/>
        <c:tickLblSkip val="1"/>
        <c:tickMarkSkip val="1"/>
        <c:noMultiLvlLbl val="0"/>
      </c:catAx>
      <c:valAx>
        <c:axId val="259550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049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看護専門学校特別会計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0.11</c:v>
                </c:pt>
                <c:pt idx="2">
                  <c:v>0.01</c:v>
                </c:pt>
                <c:pt idx="3">
                  <c:v>#N/A</c:v>
                </c:pt>
                <c:pt idx="4">
                  <c:v>#N/A</c:v>
                </c:pt>
                <c:pt idx="5">
                  <c:v>0.01</c:v>
                </c:pt>
                <c:pt idx="6">
                  <c:v>#N/A</c:v>
                </c:pt>
                <c:pt idx="7">
                  <c:v>0</c:v>
                </c:pt>
                <c:pt idx="8">
                  <c:v>#N/A</c:v>
                </c:pt>
                <c:pt idx="9">
                  <c:v>0.12</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0.39</c:v>
                </c:pt>
                <c:pt idx="2">
                  <c:v>#N/A</c:v>
                </c:pt>
                <c:pt idx="3">
                  <c:v>0.32</c:v>
                </c:pt>
                <c:pt idx="4">
                  <c:v>#N/A</c:v>
                </c:pt>
                <c:pt idx="5">
                  <c:v>0.52</c:v>
                </c:pt>
                <c:pt idx="6">
                  <c:v>#N/A</c:v>
                </c:pt>
                <c:pt idx="7">
                  <c:v>0.5</c:v>
                </c:pt>
                <c:pt idx="8">
                  <c:v>#N/A</c:v>
                </c:pt>
                <c:pt idx="9">
                  <c:v>0.9</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1.47</c:v>
                </c:pt>
                <c:pt idx="2">
                  <c:v>#N/A</c:v>
                </c:pt>
                <c:pt idx="3">
                  <c:v>1.58</c:v>
                </c:pt>
                <c:pt idx="4">
                  <c:v>#N/A</c:v>
                </c:pt>
                <c:pt idx="5">
                  <c:v>1.1499999999999999</c:v>
                </c:pt>
                <c:pt idx="6">
                  <c:v>#N/A</c:v>
                </c:pt>
                <c:pt idx="7">
                  <c:v>1.0900000000000001</c:v>
                </c:pt>
                <c:pt idx="8">
                  <c:v>#N/A</c:v>
                </c:pt>
                <c:pt idx="9">
                  <c:v>1.1000000000000001</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2.12</c:v>
                </c:pt>
                <c:pt idx="2">
                  <c:v>#N/A</c:v>
                </c:pt>
                <c:pt idx="3">
                  <c:v>2.4900000000000002</c:v>
                </c:pt>
                <c:pt idx="4">
                  <c:v>#N/A</c:v>
                </c:pt>
                <c:pt idx="5">
                  <c:v>2.11</c:v>
                </c:pt>
                <c:pt idx="6">
                  <c:v>#N/A</c:v>
                </c:pt>
                <c:pt idx="7">
                  <c:v>2.16</c:v>
                </c:pt>
                <c:pt idx="8">
                  <c:v>#N/A</c:v>
                </c:pt>
                <c:pt idx="9">
                  <c:v>2.44</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5.14</c:v>
                </c:pt>
                <c:pt idx="2">
                  <c:v>#N/A</c:v>
                </c:pt>
                <c:pt idx="3">
                  <c:v>5.49</c:v>
                </c:pt>
                <c:pt idx="4">
                  <c:v>#N/A</c:v>
                </c:pt>
                <c:pt idx="5">
                  <c:v>6.29</c:v>
                </c:pt>
                <c:pt idx="6">
                  <c:v>#N/A</c:v>
                </c:pt>
                <c:pt idx="7">
                  <c:v>6.28</c:v>
                </c:pt>
                <c:pt idx="8">
                  <c:v>#N/A</c:v>
                </c:pt>
                <c:pt idx="9">
                  <c:v>4.79</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259550792"/>
        <c:axId val="259551184"/>
      </c:barChart>
      <c:catAx>
        <c:axId val="259550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9551184"/>
        <c:crosses val="autoZero"/>
        <c:auto val="1"/>
        <c:lblAlgn val="ctr"/>
        <c:lblOffset val="100"/>
        <c:tickLblSkip val="1"/>
        <c:tickMarkSkip val="1"/>
        <c:noMultiLvlLbl val="0"/>
      </c:catAx>
      <c:valAx>
        <c:axId val="259551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5507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2043</c:v>
                </c:pt>
                <c:pt idx="5">
                  <c:v>2020</c:v>
                </c:pt>
                <c:pt idx="8">
                  <c:v>2060</c:v>
                </c:pt>
                <c:pt idx="11">
                  <c:v>1918</c:v>
                </c:pt>
                <c:pt idx="14">
                  <c:v>1900</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13</c:v>
                </c:pt>
                <c:pt idx="3">
                  <c:v>13</c:v>
                </c:pt>
                <c:pt idx="6">
                  <c:v>14</c:v>
                </c:pt>
                <c:pt idx="9">
                  <c:v>14</c:v>
                </c:pt>
                <c:pt idx="12">
                  <c:v>14</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1336</c:v>
                </c:pt>
                <c:pt idx="3">
                  <c:v>1354</c:v>
                </c:pt>
                <c:pt idx="6">
                  <c:v>1366</c:v>
                </c:pt>
                <c:pt idx="9">
                  <c:v>1273</c:v>
                </c:pt>
                <c:pt idx="12">
                  <c:v>1293</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1483</c:v>
                </c:pt>
                <c:pt idx="3">
                  <c:v>1499</c:v>
                </c:pt>
                <c:pt idx="6">
                  <c:v>1563</c:v>
                </c:pt>
                <c:pt idx="9">
                  <c:v>1578</c:v>
                </c:pt>
                <c:pt idx="12">
                  <c:v>1576</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259551968"/>
        <c:axId val="259552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789</c:v>
                </c:pt>
                <c:pt idx="2">
                  <c:v>#N/A</c:v>
                </c:pt>
                <c:pt idx="3">
                  <c:v>#N/A</c:v>
                </c:pt>
                <c:pt idx="4">
                  <c:v>846</c:v>
                </c:pt>
                <c:pt idx="5">
                  <c:v>#N/A</c:v>
                </c:pt>
                <c:pt idx="6">
                  <c:v>#N/A</c:v>
                </c:pt>
                <c:pt idx="7">
                  <c:v>883</c:v>
                </c:pt>
                <c:pt idx="8">
                  <c:v>#N/A</c:v>
                </c:pt>
                <c:pt idx="9">
                  <c:v>#N/A</c:v>
                </c:pt>
                <c:pt idx="10">
                  <c:v>947</c:v>
                </c:pt>
                <c:pt idx="11">
                  <c:v>#N/A</c:v>
                </c:pt>
                <c:pt idx="12">
                  <c:v>#N/A</c:v>
                </c:pt>
                <c:pt idx="13">
                  <c:v>983</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259551968"/>
        <c:axId val="259552360"/>
      </c:lineChart>
      <c:catAx>
        <c:axId val="25955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9552360"/>
        <c:crosses val="autoZero"/>
        <c:auto val="1"/>
        <c:lblAlgn val="ctr"/>
        <c:lblOffset val="100"/>
        <c:tickLblSkip val="1"/>
        <c:tickMarkSkip val="1"/>
        <c:noMultiLvlLbl val="0"/>
      </c:catAx>
      <c:valAx>
        <c:axId val="259552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551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20926</c:v>
                </c:pt>
                <c:pt idx="5">
                  <c:v>20507</c:v>
                </c:pt>
                <c:pt idx="8">
                  <c:v>20240</c:v>
                </c:pt>
                <c:pt idx="11">
                  <c:v>19595</c:v>
                </c:pt>
                <c:pt idx="14">
                  <c:v>19174</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2651</c:v>
                </c:pt>
                <c:pt idx="5">
                  <c:v>3213</c:v>
                </c:pt>
                <c:pt idx="8">
                  <c:v>2889</c:v>
                </c:pt>
                <c:pt idx="11">
                  <c:v>2699</c:v>
                </c:pt>
                <c:pt idx="14">
                  <c:v>2448</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4753</c:v>
                </c:pt>
                <c:pt idx="5">
                  <c:v>4416</c:v>
                </c:pt>
                <c:pt idx="8">
                  <c:v>4084</c:v>
                </c:pt>
                <c:pt idx="11">
                  <c:v>3711</c:v>
                </c:pt>
                <c:pt idx="14">
                  <c:v>3535</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2249</c:v>
                </c:pt>
                <c:pt idx="3">
                  <c:v>1944</c:v>
                </c:pt>
                <c:pt idx="6">
                  <c:v>1752</c:v>
                </c:pt>
                <c:pt idx="9">
                  <c:v>1671</c:v>
                </c:pt>
                <c:pt idx="12">
                  <c:v>1673</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292</c:v>
                </c:pt>
                <c:pt idx="3">
                  <c:v>263</c:v>
                </c:pt>
                <c:pt idx="6">
                  <c:v>233</c:v>
                </c:pt>
                <c:pt idx="9">
                  <c:v>204</c:v>
                </c:pt>
                <c:pt idx="12">
                  <c:v>175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19499</c:v>
                </c:pt>
                <c:pt idx="3">
                  <c:v>18895</c:v>
                </c:pt>
                <c:pt idx="6">
                  <c:v>18247</c:v>
                </c:pt>
                <c:pt idx="9">
                  <c:v>17792</c:v>
                </c:pt>
                <c:pt idx="12">
                  <c:v>17099</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985</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13646</c:v>
                </c:pt>
                <c:pt idx="3">
                  <c:v>13890</c:v>
                </c:pt>
                <c:pt idx="6">
                  <c:v>14057</c:v>
                </c:pt>
                <c:pt idx="9">
                  <c:v>15654</c:v>
                </c:pt>
                <c:pt idx="12">
                  <c:v>15240</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261396960"/>
        <c:axId val="2613973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8342</c:v>
                </c:pt>
                <c:pt idx="2">
                  <c:v>#N/A</c:v>
                </c:pt>
                <c:pt idx="3">
                  <c:v>#N/A</c:v>
                </c:pt>
                <c:pt idx="4">
                  <c:v>6857</c:v>
                </c:pt>
                <c:pt idx="5">
                  <c:v>#N/A</c:v>
                </c:pt>
                <c:pt idx="6">
                  <c:v>#N/A</c:v>
                </c:pt>
                <c:pt idx="7">
                  <c:v>7076</c:v>
                </c:pt>
                <c:pt idx="8">
                  <c:v>#N/A</c:v>
                </c:pt>
                <c:pt idx="9">
                  <c:v>#N/A</c:v>
                </c:pt>
                <c:pt idx="10">
                  <c:v>9316</c:v>
                </c:pt>
                <c:pt idx="11">
                  <c:v>#N/A</c:v>
                </c:pt>
                <c:pt idx="12">
                  <c:v>#N/A</c:v>
                </c:pt>
                <c:pt idx="13">
                  <c:v>9029</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261396960"/>
        <c:axId val="261397352"/>
      </c:lineChart>
      <c:catAx>
        <c:axId val="26139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1397352"/>
        <c:crosses val="autoZero"/>
        <c:auto val="1"/>
        <c:lblAlgn val="ctr"/>
        <c:lblOffset val="100"/>
        <c:tickLblSkip val="1"/>
        <c:tickMarkSkip val="1"/>
        <c:noMultiLvlLbl val="0"/>
      </c:catAx>
      <c:valAx>
        <c:axId val="261397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396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{057B4860-7E62-4C9B-AD5B-FD62B6A5E44D}</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{FE7A75FE-23D2-4AAF-8A3C-E6C274CAECF4}</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{28D4EEFC-A6AF-4D2B-B165-382DA1B263B4}</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{7190189B-A288-45D1-ABD4-A3BF9AB39096}</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{905ACC8B-5CAD-4E3C-B764-12AE05A59AC9}</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{C729BBB8-FCFE-4027-BC59-47B809D8BF09}</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{CE8004A0-699F-4C29-A1C6-86C473CAFEFA}</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{11F4CAED-6499-4137-903F-BABD7804C4B7}</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{B1FBA841-CDEE-4115-AB01-F5919FD92A41}</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{15A4634F-EE62-4736-A303-5A2F3F2996C8}</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261398528"/>
        <c:axId val="261398920"/>
      </c:scatterChart>
      <c:valAx>
        <c:axId val="2613985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1398920"/>
        <c:crosses val="autoZero"/>
        <c:crossBetween val="midCat"/>
      </c:valAx>
      <c:valAx>
        <c:axId val="26139892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613985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{24981454-DB48-4E9F-A279-9A64A0280D16}</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{9DE3343A-EED0-4504-A4BA-764AD4C2F813}</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layout/>
                  <c15:dlblFieldTable>
                    <c15:dlblFTEntry>
                      <c15:txfldGUID>{5FA44C21-7D71-4EC7-88C9-183205AA52DE}</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layout/>
                  <c15:dlblFieldTable>
                    <c15:dlblFTEntry>
                      <c15:txfldGUID>{244DD2A4-DD67-43C1-B789-7034A1A52B62}</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layout/>
                  <c15:dlblFieldTable>
                    <c15:dlblFTEntry>
                      <c15:txfldGUID>{D0025E52-9999-43B2-B8EC-C7A0B7F8BC02}</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11.5</c:v>
                </c:pt>
                <c:pt idx="1">
                  <c:v>12.1</c:v>
                </c:pt>
                <c:pt idx="2">
                  <c:v>13</c:v>
                </c:pt>
                <c:pt idx="3">
                  <c:v>13.8</c:v>
                </c:pt>
                <c:pt idx="4">
                  <c:v>14.4</c:v>
                </c:pt>
              </c:numCache>
            </c:numRef>
          </c:xVal>
          <c:yVal>
            <c:numRef>
              <c:f>公会計指標分析・財政指標組合せ分析表!$K$73:$O$73</c:f>
              <c:numCache>
                <c:formatCode>#,##0.0;"▲ "#,##0.0</c:formatCode>
                <c:ptCount val="5"/>
                <c:pt idx="0">
                  <c:v>128.4</c:v>
                </c:pt>
                <c:pt idx="1">
                  <c:v>106</c:v>
                </c:pt>
                <c:pt idx="2">
                  <c:v>111.2</c:v>
                </c:pt>
                <c:pt idx="3">
                  <c:v>142.30000000000001</c:v>
                </c:pt>
                <c:pt idx="4">
                  <c:v>137.69999999999999</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2.6544229850885604E-2"/>
                  <c:y val="-6.2527233115468414E-2"/>
                </c:manualLayout>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{285F5AEE-ED86-42A0-96D9-006186FE0DE7}</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{5706ECE9-4EB8-4308-BAB9-7A3EB5CEB76F}</c15:txfldGUID>
                      <c15:f>公会計指標分析・財政指標組合せ分析表!$L$72</c15:f>
                      <c15:dlblFieldTableCache>
                        <c:ptCount val="1"/>
                        <c:pt idx="0">
                          <c:v>H25</c:v>
                        </c:pt>
                      </c15:dlblFieldTableCache>
                    </c15:dlblFTEntry>
                  </c15:dlblFieldTable>
                  <c15:showDataLabelsRange val="0"/>
                </c:ext>
              </c:extLst>
            </c:dLbl>
            <c:dLbl>
              <c:idx val="2"/>
              <c:layout>
                <c:manualLayout>
                  <c:x val="-3.6866694672741833E-2"/>
                  <c:y val="-6.2527233115468414E-2"/>
                </c:manualLayout>
              </c:layout>
              <c:tx>
                <c:strRef>
                  <c:f>公会計指標分析・財政指標組合せ分析表!$M$72</c:f>
                  <c:strCache>
                    <c:ptCount val="1"/>
                    <c:pt idx="0">
                      <c:v>H26</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{E8CF52BB-F35C-40E5-A696-29067F352EE1}</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{0352869A-E655-4ABC-B043-59346B9C8DDD}</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{E6FFF445-AB91-4A5C-AC05-529DB0441564}</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12.3</c:v>
                </c:pt>
                <c:pt idx="1">
                  <c:v>12.5</c:v>
                </c:pt>
                <c:pt idx="2">
                  <c:v>12.2</c:v>
                </c:pt>
                <c:pt idx="3">
                  <c:v>10.199999999999999</c:v>
                </c:pt>
                <c:pt idx="4">
                  <c:v>10</c:v>
                </c:pt>
              </c:numCache>
            </c:numRef>
          </c:xVal>
          <c:yVal>
            <c:numRef>
              <c:f>公会計指標分析・財政指標組合せ分析表!$K$77:$O$77</c:f>
              <c:numCache>
                <c:formatCode>#,##0.0;"▲ "#,##0.0</c:formatCode>
                <c:ptCount val="5"/>
                <c:pt idx="0">
                  <c:v>81.7</c:v>
                </c:pt>
                <c:pt idx="1">
                  <c:v>80.400000000000006</c:v>
                </c:pt>
                <c:pt idx="2">
                  <c:v>83.1</c:v>
                </c:pt>
                <c:pt idx="3">
                  <c:v>56.8</c:v>
                </c:pt>
                <c:pt idx="4">
                  <c:v>52.3</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261399704"/>
        <c:axId val="264410392"/>
      </c:scatterChart>
      <c:valAx>
        <c:axId val="261399704"/>
        <c:scaling>
          <c:orientation val="minMax"/>
          <c:max val="14.799999999999999"/>
          <c:min val="9.6999999999999993"/>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4410392"/>
        <c:crosses val="autoZero"/>
        <c:crossBetween val="midCat"/>
      </c:valAx>
      <c:valAx>
        <c:axId val="264410392"/>
        <c:scaling>
          <c:orientation val="minMax"/>
          <c:max val="158"/>
          <c:min val="4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6139970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元利償還金</a:t>
          </a:r>
          <a:r>
            <a:rPr kumimoji="1" lang="ja-JP" altLang="en-US" sz="1100">
              <a:solidFill>
                <a:schemeClr val="dk1"/>
              </a:solidFill>
              <a:effectLst/>
              <a:latin typeface="+mn-lt"/>
              <a:ea typeface="+mn-ea"/>
              <a:cs typeface="+mn-cs"/>
            </a:rPr>
            <a:t>については</a:t>
          </a:r>
          <a:r>
            <a:rPr kumimoji="1" lang="ja-JP" altLang="ja-JP" sz="1100">
              <a:solidFill>
                <a:schemeClr val="dk1"/>
              </a:solidFill>
              <a:effectLst/>
              <a:latin typeface="+mn-lt"/>
              <a:ea typeface="+mn-ea"/>
              <a:cs typeface="+mn-cs"/>
            </a:rPr>
            <a:t>、相生市文化会館の建設等の財源として発行</a:t>
          </a:r>
          <a:r>
            <a:rPr kumimoji="1" lang="ja-JP" altLang="en-US" sz="1100">
              <a:solidFill>
                <a:schemeClr val="dk1"/>
              </a:solidFill>
              <a:effectLst/>
              <a:latin typeface="+mn-lt"/>
              <a:ea typeface="+mn-ea"/>
              <a:cs typeface="+mn-cs"/>
            </a:rPr>
            <a:t>した</a:t>
          </a:r>
          <a:r>
            <a:rPr kumimoji="1" lang="ja-JP" altLang="ja-JP" sz="1100">
              <a:solidFill>
                <a:schemeClr val="dk1"/>
              </a:solidFill>
              <a:effectLst/>
              <a:latin typeface="+mn-lt"/>
              <a:ea typeface="+mn-ea"/>
              <a:cs typeface="+mn-cs"/>
            </a:rPr>
            <a:t>起債</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臨時財政対策債の償還額の増加等によ</a:t>
          </a:r>
          <a:r>
            <a:rPr kumimoji="1" lang="ja-JP" altLang="en-US" sz="1100">
              <a:solidFill>
                <a:schemeClr val="dk1"/>
              </a:solidFill>
              <a:effectLst/>
              <a:latin typeface="+mn-lt"/>
              <a:ea typeface="+mn-ea"/>
              <a:cs typeface="+mn-cs"/>
            </a:rPr>
            <a:t>り高止まりしている</a:t>
          </a:r>
          <a:r>
            <a:rPr kumimoji="1" lang="ja-JP" altLang="ja-JP" sz="1100">
              <a:solidFill>
                <a:schemeClr val="dk1"/>
              </a:solidFill>
              <a:effectLst/>
              <a:latin typeface="+mn-lt"/>
              <a:ea typeface="+mn-ea"/>
              <a:cs typeface="+mn-cs"/>
            </a:rPr>
            <a:t>。また、今後は、</a:t>
          </a:r>
          <a:r>
            <a:rPr kumimoji="1" lang="ja-JP" altLang="en-US" sz="1100">
              <a:solidFill>
                <a:schemeClr val="dk1"/>
              </a:solidFill>
              <a:effectLst/>
              <a:latin typeface="+mn-lt"/>
              <a:ea typeface="+mn-ea"/>
              <a:cs typeface="+mn-cs"/>
            </a:rPr>
            <a:t>庁舎耐震工事等の財源として発行する起債の償還</a:t>
          </a:r>
          <a:r>
            <a:rPr kumimoji="1" lang="ja-JP" altLang="ja-JP" sz="1100">
              <a:solidFill>
                <a:schemeClr val="dk1"/>
              </a:solidFill>
              <a:effectLst/>
              <a:latin typeface="+mn-lt"/>
              <a:ea typeface="+mn-ea"/>
              <a:cs typeface="+mn-cs"/>
            </a:rPr>
            <a:t>が始まるとともに比率がさらに</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することが予想される。</a:t>
          </a:r>
          <a:endParaRPr lang="ja-JP" altLang="ja-JP" sz="1400">
            <a:effectLst/>
          </a:endParaRPr>
        </a:p>
        <a:p>
          <a:r>
            <a:rPr kumimoji="1" lang="ja-JP" altLang="ja-JP" sz="1100">
              <a:solidFill>
                <a:schemeClr val="dk1"/>
              </a:solidFill>
              <a:effectLst/>
              <a:latin typeface="+mn-lt"/>
              <a:ea typeface="+mn-ea"/>
              <a:cs typeface="+mn-cs"/>
            </a:rPr>
            <a:t>　公営企業債に対する繰出しについて、元利償還金は償還のピークは過ぎたものの、</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ほぼ同水準で推移するものと思われる。</a:t>
          </a:r>
          <a:endParaRPr lang="ja-JP" altLang="ja-JP" sz="1400">
            <a:effectLst/>
          </a:endParaRPr>
        </a:p>
        <a:p>
          <a:r>
            <a:rPr kumimoji="1" lang="ja-JP" altLang="ja-JP" sz="1100">
              <a:solidFill>
                <a:schemeClr val="dk1"/>
              </a:solidFill>
              <a:effectLst/>
              <a:latin typeface="+mn-lt"/>
              <a:ea typeface="+mn-ea"/>
              <a:cs typeface="+mn-cs"/>
            </a:rPr>
            <a:t>　今後は、元利償還金の増額が見込まれるため、交付税の算入のある地方債の活用などにより適正な比率に管理に努める。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公営企業債等繰入見込額が減少しているものの、一般会計等に係る地方債の現在高が、相生市文化会館の建設等の投資的経費の財源として起債をしたことで</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将来負担額が</a:t>
          </a:r>
          <a:r>
            <a:rPr kumimoji="1" lang="ja-JP" altLang="en-US" sz="1100">
              <a:solidFill>
                <a:schemeClr val="dk1"/>
              </a:solidFill>
              <a:effectLst/>
              <a:latin typeface="+mn-lt"/>
              <a:ea typeface="+mn-ea"/>
              <a:cs typeface="+mn-cs"/>
            </a:rPr>
            <a:t>高止まり傾向が続く</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また、財源不足の調整や退職手当の財源として財政調整基金や職員退職手当基金を取り崩したことにより基金残高が減少したこと等により、充当可能財源が減少している。</a:t>
          </a:r>
          <a:endParaRPr lang="ja-JP" altLang="ja-JP" sz="1400">
            <a:effectLst/>
          </a:endParaRPr>
        </a:p>
        <a:p>
          <a:r>
            <a:rPr kumimoji="1" lang="ja-JP" altLang="ja-JP" sz="1100">
              <a:solidFill>
                <a:schemeClr val="dk1"/>
              </a:solidFill>
              <a:effectLst/>
              <a:latin typeface="+mn-lt"/>
              <a:ea typeface="+mn-ea"/>
              <a:cs typeface="+mn-cs"/>
            </a:rPr>
            <a:t>　今後についても、</a:t>
          </a:r>
          <a:r>
            <a:rPr kumimoji="1" lang="ja-JP" altLang="en-US" sz="1100">
              <a:solidFill>
                <a:schemeClr val="dk1"/>
              </a:solidFill>
              <a:effectLst/>
              <a:latin typeface="+mn-lt"/>
              <a:ea typeface="+mn-ea"/>
              <a:cs typeface="+mn-cs"/>
            </a:rPr>
            <a:t>公共施設等の老朽化対策を含め</a:t>
          </a:r>
          <a:r>
            <a:rPr kumimoji="1" lang="ja-JP" altLang="ja-JP" sz="1100">
              <a:solidFill>
                <a:schemeClr val="dk1"/>
              </a:solidFill>
              <a:effectLst/>
              <a:latin typeface="+mn-lt"/>
              <a:ea typeface="+mn-ea"/>
              <a:cs typeface="+mn-cs"/>
            </a:rPr>
            <a:t>投資的経費</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の財源として起債や財政調整基金を充当する予定であるので、事業内容をゼロベースで見直しを図り、</a:t>
          </a:r>
          <a:r>
            <a:rPr kumimoji="1" lang="ja-JP" altLang="en-US" sz="1100">
              <a:solidFill>
                <a:schemeClr val="dk1"/>
              </a:solidFill>
              <a:effectLst/>
              <a:latin typeface="+mn-lt"/>
              <a:ea typeface="+mn-ea"/>
              <a:cs typeface="+mn-cs"/>
            </a:rPr>
            <a:t>起債残高の抑制、財政調整基金の一定額以上の確保を目指すとともに、</a:t>
          </a:r>
          <a:r>
            <a:rPr kumimoji="1" lang="ja-JP" altLang="ja-JP" sz="1100">
              <a:solidFill>
                <a:schemeClr val="dk1"/>
              </a:solidFill>
              <a:effectLst/>
              <a:latin typeface="+mn-lt"/>
              <a:ea typeface="+mn-ea"/>
              <a:cs typeface="+mn-cs"/>
            </a:rPr>
            <a:t>財政の健全化を図る。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人口の減少や全国平均を上回る高齢化率（平成２</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年度末３</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２４</a:t>
          </a:r>
          <a:r>
            <a:rPr kumimoji="1" lang="ja-JP" altLang="ja-JP" sz="1100">
              <a:solidFill>
                <a:schemeClr val="dk1"/>
              </a:solidFill>
              <a:effectLst/>
              <a:latin typeface="+mn-lt"/>
              <a:ea typeface="+mn-ea"/>
              <a:cs typeface="+mn-cs"/>
            </a:rPr>
            <a:t>％）に加え、市内に中心となる産業が少なく財政基盤が弱いものの類似団体</a:t>
          </a:r>
          <a:r>
            <a:rPr kumimoji="1" lang="ja-JP" altLang="en-US" sz="1100">
              <a:solidFill>
                <a:schemeClr val="dk1"/>
              </a:solidFill>
              <a:effectLst/>
              <a:latin typeface="+mn-lt"/>
              <a:ea typeface="+mn-ea"/>
              <a:cs typeface="+mn-cs"/>
            </a:rPr>
            <a:t>と同水準にある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平成２</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年度から実施している</a:t>
          </a:r>
          <a:r>
            <a:rPr lang="ja-JP" altLang="ja-JP" sz="1100" b="0" i="0" baseline="0">
              <a:solidFill>
                <a:schemeClr val="dk1"/>
              </a:solidFill>
              <a:effectLst/>
              <a:latin typeface="+mn-lt"/>
              <a:ea typeface="+mn-ea"/>
              <a:cs typeface="+mn-cs"/>
            </a:rPr>
            <a:t>「第</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期相生市行財政健全化計画」</a:t>
          </a:r>
          <a:r>
            <a:rPr lang="ja-JP" altLang="ja-JP" sz="1100" b="0">
              <a:solidFill>
                <a:schemeClr val="dk1"/>
              </a:solidFill>
              <a:effectLst/>
              <a:latin typeface="+mn-lt"/>
              <a:ea typeface="+mn-ea"/>
              <a:cs typeface="+mn-cs"/>
            </a:rPr>
            <a:t>に基づき、人口減少対策</a:t>
          </a:r>
          <a:r>
            <a:rPr lang="ja-JP" altLang="en-US" sz="1100" b="0">
              <a:solidFill>
                <a:schemeClr val="dk1"/>
              </a:solidFill>
              <a:effectLst/>
              <a:latin typeface="+mn-lt"/>
              <a:ea typeface="+mn-ea"/>
              <a:cs typeface="+mn-cs"/>
            </a:rPr>
            <a:t>としての各種事業を展開し、税収等の確保に努めてきた</a:t>
          </a:r>
          <a:r>
            <a:rPr lang="ja-JP" altLang="ja-JP" sz="1100" b="0" i="0" baseline="0">
              <a:solidFill>
                <a:schemeClr val="dk1"/>
              </a:solidFill>
              <a:effectLst/>
              <a:latin typeface="+mn-lt"/>
              <a:ea typeface="+mn-ea"/>
              <a:cs typeface="+mn-cs"/>
            </a:rPr>
            <a:t>。</a:t>
          </a:r>
          <a:endParaRPr lang="ja-JP" altLang="ja-JP" sz="1400">
            <a:effectLst/>
          </a:endParaRPr>
        </a:p>
        <a:p>
          <a:r>
            <a:rPr kumimoji="1" lang="ja-JP" altLang="ja-JP" sz="1100" b="0" i="0" baseline="0">
              <a:solidFill>
                <a:schemeClr val="dk1"/>
              </a:solidFill>
              <a:effectLst/>
              <a:latin typeface="+mn-lt"/>
              <a:ea typeface="+mn-ea"/>
              <a:cs typeface="+mn-cs"/>
            </a:rPr>
            <a:t>　今後も、地域創生総合戦略「相生市もっと活力上昇計画」と「第３期相生市行財政健全化計画」に沿って、事業の選択と集中を行い、活力あるまちづくりを展開しつつ、行財政の健全化を図ることで、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28575</xdr:rowOff>
    </xdr:from>
    <xdr:to>
      <xdr:col>7</xdr:col>
      <xdr:colOff>152400</xdr:colOff>
      <xdr:row>45</xdr:row>
      <xdr:rowOff>13758</xdr:rowOff>
    </xdr:to>
    <xdr:cxnSp macro="">
      <xdr:nvCxnSpPr>
        <xdr:cNvPr id="63" name="直線コネクタ 62"/>
        <xdr:cNvCxnSpPr/>
      </xdr:nvCxnSpPr>
      <xdr:spPr>
        <a:xfrm flipV="1">
          <a:off x="4953000" y="6200775"/>
          <a:ext cx="0" cy="15282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114952</xdr:rowOff>
    </xdr:from>
    <xdr:ext cx="762000" cy="259045"/>
    <xdr:sp macro="" textlink="">
      <xdr:nvSpPr>
        <xdr:cNvPr id="66" name="財政力最大値テキスト"/>
        <xdr:cNvSpPr txBox="1"/>
      </xdr:nvSpPr>
      <xdr:spPr>
        <a:xfrm>
          <a:off x="5041900" y="594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0.99</a:t>
          </a:r>
          <a:endParaRPr kumimoji="1" lang="ja-JP" altLang="en-US" sz="1000" b="1">
            <a:latin typeface="ＭＳ Ｐゴシック"/>
          </a:endParaRPr>
        </a:p>
      </xdr:txBody>
    </xdr:sp>
    <xdr:clientData/>
  </xdr:oneCellAnchor>
  <xdr:twoCellAnchor>
    <xdr:from>
      <xdr:col>7</xdr:col>
      <xdr:colOff>63500</xdr:colOff>
      <xdr:row>36</xdr:row>
      <xdr:rowOff>28575</xdr:rowOff>
    </xdr:from>
    <xdr:to>
      <xdr:col>7</xdr:col>
      <xdr:colOff>241300</xdr:colOff>
      <xdr:row>36</xdr:row>
      <xdr:rowOff>28575</xdr:rowOff>
    </xdr:to>
    <xdr:cxnSp macro="">
      <xdr:nvCxnSpPr>
        <xdr:cNvPr id="67" name="直線コネクタ 66"/>
        <xdr:cNvCxnSpPr/>
      </xdr:nvCxnSpPr>
      <xdr:spPr>
        <a:xfrm>
          <a:off x="4864100" y="620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56092</xdr:rowOff>
    </xdr:from>
    <xdr:to>
      <xdr:col>7</xdr:col>
      <xdr:colOff>152400</xdr:colOff>
      <xdr:row>41</xdr:row>
      <xdr:rowOff>56092</xdr:rowOff>
    </xdr:to>
    <xdr:cxnSp macro="">
      <xdr:nvCxnSpPr>
        <xdr:cNvPr id="68" name="直線コネクタ 67"/>
        <xdr:cNvCxnSpPr/>
      </xdr:nvCxnSpPr>
      <xdr:spPr>
        <a:xfrm>
          <a:off x="4114800" y="70855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153052</xdr:rowOff>
    </xdr:from>
    <xdr:ext cx="762000" cy="259045"/>
    <xdr:sp macro="" textlink="">
      <xdr:nvSpPr>
        <xdr:cNvPr id="69" name="財政力平均値テキスト"/>
        <xdr:cNvSpPr txBox="1"/>
      </xdr:nvSpPr>
      <xdr:spPr>
        <a:xfrm>
          <a:off x="5041900" y="6839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136525</xdr:rowOff>
    </xdr:from>
    <xdr:to>
      <xdr:col>7</xdr:col>
      <xdr:colOff>203200</xdr:colOff>
      <xdr:row>41</xdr:row>
      <xdr:rowOff>66675</xdr:rowOff>
    </xdr:to>
    <xdr:sp macro="" textlink="">
      <xdr:nvSpPr>
        <xdr:cNvPr id="70" name="フローチャート : 判断 69"/>
        <xdr:cNvSpPr/>
      </xdr:nvSpPr>
      <xdr:spPr>
        <a:xfrm>
          <a:off x="49022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35983</xdr:rowOff>
    </xdr:from>
    <xdr:to>
      <xdr:col>6</xdr:col>
      <xdr:colOff>0</xdr:colOff>
      <xdr:row>41</xdr:row>
      <xdr:rowOff>56092</xdr:rowOff>
    </xdr:to>
    <xdr:cxnSp macro="">
      <xdr:nvCxnSpPr>
        <xdr:cNvPr id="71" name="直線コネクタ 70"/>
        <xdr:cNvCxnSpPr/>
      </xdr:nvCxnSpPr>
      <xdr:spPr>
        <a:xfrm>
          <a:off x="3225800" y="70654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5292</xdr:rowOff>
    </xdr:from>
    <xdr:to>
      <xdr:col>6</xdr:col>
      <xdr:colOff>50800</xdr:colOff>
      <xdr:row>41</xdr:row>
      <xdr:rowOff>106892</xdr:rowOff>
    </xdr:to>
    <xdr:sp macro="" textlink="">
      <xdr:nvSpPr>
        <xdr:cNvPr id="72" name="フローチャート : 判断 71"/>
        <xdr:cNvSpPr/>
      </xdr:nvSpPr>
      <xdr:spPr>
        <a:xfrm>
          <a:off x="4064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91669</xdr:rowOff>
    </xdr:from>
    <xdr:ext cx="736600" cy="259045"/>
    <xdr:sp macro="" textlink="">
      <xdr:nvSpPr>
        <xdr:cNvPr id="73" name="テキスト ボックス 72"/>
        <xdr:cNvSpPr txBox="1"/>
      </xdr:nvSpPr>
      <xdr:spPr>
        <a:xfrm>
          <a:off x="3733800" y="7121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35983</xdr:rowOff>
    </xdr:to>
    <xdr:cxnSp macro="">
      <xdr:nvCxnSpPr>
        <xdr:cNvPr id="74" name="直線コネクタ 73"/>
        <xdr:cNvCxnSpPr/>
      </xdr:nvCxnSpPr>
      <xdr:spPr>
        <a:xfrm>
          <a:off x="2336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35983</xdr:rowOff>
    </xdr:to>
    <xdr:cxnSp macro="">
      <xdr:nvCxnSpPr>
        <xdr:cNvPr id="77" name="直線コネクタ 76"/>
        <xdr:cNvCxnSpPr/>
      </xdr:nvCxnSpPr>
      <xdr:spPr>
        <a:xfrm>
          <a:off x="1447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8" name="フローチャート : 判断 77"/>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87435</xdr:rowOff>
    </xdr:from>
    <xdr:ext cx="762000" cy="259045"/>
    <xdr:sp macro="" textlink="">
      <xdr:nvSpPr>
        <xdr:cNvPr id="79" name="テキスト ボックス 78"/>
        <xdr:cNvSpPr txBox="1"/>
      </xdr:nvSpPr>
      <xdr:spPr>
        <a:xfrm>
          <a:off x="1955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127000</xdr:rowOff>
    </xdr:from>
    <xdr:to>
      <xdr:col>2</xdr:col>
      <xdr:colOff>127000</xdr:colOff>
      <xdr:row>40</xdr:row>
      <xdr:rowOff>57150</xdr:rowOff>
    </xdr:to>
    <xdr:sp macro="" textlink="">
      <xdr:nvSpPr>
        <xdr:cNvPr id="80" name="フローチャート : 判断 79"/>
        <xdr:cNvSpPr/>
      </xdr:nvSpPr>
      <xdr:spPr>
        <a:xfrm>
          <a:off x="1397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67327</xdr:rowOff>
    </xdr:from>
    <xdr:ext cx="762000" cy="259045"/>
    <xdr:sp macro="" textlink="">
      <xdr:nvSpPr>
        <xdr:cNvPr id="81" name="テキスト ボックス 80"/>
        <xdr:cNvSpPr txBox="1"/>
      </xdr:nvSpPr>
      <xdr:spPr>
        <a:xfrm>
          <a:off x="1066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41</xdr:row>
      <xdr:rowOff>5292</xdr:rowOff>
    </xdr:from>
    <xdr:to>
      <xdr:col>7</xdr:col>
      <xdr:colOff>203200</xdr:colOff>
      <xdr:row>41</xdr:row>
      <xdr:rowOff>106892</xdr:rowOff>
    </xdr:to>
    <xdr:sp macro="" textlink="">
      <xdr:nvSpPr>
        <xdr:cNvPr id="87" name="円/楕円 86"/>
        <xdr:cNvSpPr/>
      </xdr:nvSpPr>
      <xdr:spPr>
        <a:xfrm>
          <a:off x="49022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148819</xdr:rowOff>
    </xdr:from>
    <xdr:ext cx="762000" cy="259045"/>
    <xdr:sp macro="" textlink="">
      <xdr:nvSpPr>
        <xdr:cNvPr id="88" name="財政力該当値テキスト"/>
        <xdr:cNvSpPr txBox="1"/>
      </xdr:nvSpPr>
      <xdr:spPr>
        <a:xfrm>
          <a:off x="5041900" y="700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5292</xdr:rowOff>
    </xdr:from>
    <xdr:to>
      <xdr:col>6</xdr:col>
      <xdr:colOff>50800</xdr:colOff>
      <xdr:row>41</xdr:row>
      <xdr:rowOff>106892</xdr:rowOff>
    </xdr:to>
    <xdr:sp macro="" textlink="">
      <xdr:nvSpPr>
        <xdr:cNvPr id="89" name="円/楕円 88"/>
        <xdr:cNvSpPr/>
      </xdr:nvSpPr>
      <xdr:spPr>
        <a:xfrm>
          <a:off x="4064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117069</xdr:rowOff>
    </xdr:from>
    <xdr:ext cx="736600" cy="259045"/>
    <xdr:sp macro="" textlink="">
      <xdr:nvSpPr>
        <xdr:cNvPr id="90" name="テキスト ボックス 89"/>
        <xdr:cNvSpPr txBox="1"/>
      </xdr:nvSpPr>
      <xdr:spPr>
        <a:xfrm>
          <a:off x="3733800" y="6803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156633</xdr:rowOff>
    </xdr:from>
    <xdr:to>
      <xdr:col>4</xdr:col>
      <xdr:colOff>533400</xdr:colOff>
      <xdr:row>41</xdr:row>
      <xdr:rowOff>86783</xdr:rowOff>
    </xdr:to>
    <xdr:sp macro="" textlink="">
      <xdr:nvSpPr>
        <xdr:cNvPr id="91" name="円/楕円 90"/>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71560</xdr:rowOff>
    </xdr:from>
    <xdr:ext cx="762000" cy="259045"/>
    <xdr:sp macro="" textlink="">
      <xdr:nvSpPr>
        <xdr:cNvPr id="92" name="テキスト ボックス 91"/>
        <xdr:cNvSpPr txBox="1"/>
      </xdr:nvSpPr>
      <xdr:spPr>
        <a:xfrm>
          <a:off x="2844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3" name="円/楕円 92"/>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71560</xdr:rowOff>
    </xdr:from>
    <xdr:ext cx="762000" cy="259045"/>
    <xdr:sp macro="" textlink="">
      <xdr:nvSpPr>
        <xdr:cNvPr id="94" name="テキスト ボックス 93"/>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5" name="円/楕円 94"/>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71560</xdr:rowOff>
    </xdr:from>
    <xdr:ext cx="762000" cy="259045"/>
    <xdr:sp macro="" textlink="">
      <xdr:nvSpPr>
        <xdr:cNvPr id="96" name="テキスト ボックス 95"/>
        <xdr:cNvSpPr txBox="1"/>
      </xdr:nvSpPr>
      <xdr:spPr>
        <a:xfrm>
          <a:off x="1066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経常一般財源において、地方消費税交付金が減、地方交付税が平成２７年国勢調査の結果反映等により減となったことにより総額が減少し、経常経費充当一般財源において、人件費が</a:t>
          </a:r>
          <a:r>
            <a:rPr lang="ja-JP" altLang="ja-JP" sz="1100">
              <a:solidFill>
                <a:schemeClr val="dk1"/>
              </a:solidFill>
              <a:effectLst/>
              <a:latin typeface="+mn-lt"/>
              <a:ea typeface="+mn-ea"/>
              <a:cs typeface="+mn-cs"/>
            </a:rPr>
            <a:t>退職者の減に伴う退職手当</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減少</a:t>
          </a:r>
          <a:r>
            <a:rPr lang="ja-JP" altLang="en-US" sz="1100">
              <a:solidFill>
                <a:schemeClr val="dk1"/>
              </a:solidFill>
              <a:effectLst/>
              <a:latin typeface="+mn-lt"/>
              <a:ea typeface="+mn-ea"/>
              <a:cs typeface="+mn-cs"/>
            </a:rPr>
            <a:t>したものの</a:t>
          </a:r>
          <a:r>
            <a:rPr lang="ja-JP" altLang="ja-JP" sz="1100">
              <a:solidFill>
                <a:schemeClr val="dk1"/>
              </a:solidFill>
              <a:effectLst/>
              <a:latin typeface="+mn-lt"/>
              <a:ea typeface="+mn-ea"/>
              <a:cs typeface="+mn-cs"/>
            </a:rPr>
            <a:t>、扶助費等が増加傾向にあり、</a:t>
          </a:r>
          <a:r>
            <a:rPr lang="ja-JP" altLang="en-US" sz="1100">
              <a:solidFill>
                <a:schemeClr val="dk1"/>
              </a:solidFill>
              <a:effectLst/>
              <a:latin typeface="+mn-lt"/>
              <a:ea typeface="+mn-ea"/>
              <a:cs typeface="+mn-cs"/>
            </a:rPr>
            <a:t>経常収支</a:t>
          </a:r>
          <a:r>
            <a:rPr lang="ja-JP" altLang="ja-JP" sz="1100">
              <a:solidFill>
                <a:schemeClr val="dk1"/>
              </a:solidFill>
              <a:effectLst/>
              <a:latin typeface="+mn-lt"/>
              <a:ea typeface="+mn-ea"/>
              <a:cs typeface="+mn-cs"/>
            </a:rPr>
            <a:t>比率は高い水準にある。</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文化会館建設事業・庁舎耐震補強事業債の償還額が増となること</a:t>
          </a:r>
          <a:r>
            <a:rPr kumimoji="1" lang="ja-JP" altLang="ja-JP" sz="1100">
              <a:solidFill>
                <a:schemeClr val="dk1"/>
              </a:solidFill>
              <a:effectLst/>
              <a:latin typeface="+mn-lt"/>
              <a:ea typeface="+mn-ea"/>
              <a:cs typeface="+mn-cs"/>
            </a:rPr>
            <a:t>より公債費が増加していくと見込まれるため、今まで以上に事務事業の全般について、見直しを行い、経常経費の抑制に努め、比率の改善を図る。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85090</xdr:rowOff>
    </xdr:to>
    <xdr:cxnSp macro="">
      <xdr:nvCxnSpPr>
        <xdr:cNvPr id="124" name="直線コネクタ 123"/>
        <xdr:cNvCxnSpPr/>
      </xdr:nvCxnSpPr>
      <xdr:spPr>
        <a:xfrm flipV="1">
          <a:off x="4953000" y="10046970"/>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57167</xdr:rowOff>
    </xdr:from>
    <xdr:ext cx="762000" cy="259045"/>
    <xdr:sp macro="" textlink="">
      <xdr:nvSpPr>
        <xdr:cNvPr id="125" name="財政構造の弾力性最小値テキスト"/>
        <xdr:cNvSpPr txBox="1"/>
      </xdr:nvSpPr>
      <xdr:spPr>
        <a:xfrm>
          <a:off x="5041900" y="1120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7</xdr:col>
      <xdr:colOff>63500</xdr:colOff>
      <xdr:row>65</xdr:row>
      <xdr:rowOff>85090</xdr:rowOff>
    </xdr:from>
    <xdr:to>
      <xdr:col>7</xdr:col>
      <xdr:colOff>241300</xdr:colOff>
      <xdr:row>65</xdr:row>
      <xdr:rowOff>85090</xdr:rowOff>
    </xdr:to>
    <xdr:cxnSp macro="">
      <xdr:nvCxnSpPr>
        <xdr:cNvPr id="126" name="直線コネクタ 125"/>
        <xdr:cNvCxnSpPr/>
      </xdr:nvCxnSpPr>
      <xdr:spPr>
        <a:xfrm>
          <a:off x="4864100" y="1122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7"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28" name="直線コネクタ 127"/>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37084</xdr:rowOff>
    </xdr:from>
    <xdr:to>
      <xdr:col>7</xdr:col>
      <xdr:colOff>152400</xdr:colOff>
      <xdr:row>64</xdr:row>
      <xdr:rowOff>762</xdr:rowOff>
    </xdr:to>
    <xdr:cxnSp macro="">
      <xdr:nvCxnSpPr>
        <xdr:cNvPr id="129" name="直線コネクタ 128"/>
        <xdr:cNvCxnSpPr/>
      </xdr:nvCxnSpPr>
      <xdr:spPr>
        <a:xfrm>
          <a:off x="4114800" y="10838434"/>
          <a:ext cx="8382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0"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1" name="フローチャート : 判断 130"/>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37084</xdr:rowOff>
    </xdr:from>
    <xdr:to>
      <xdr:col>6</xdr:col>
      <xdr:colOff>0</xdr:colOff>
      <xdr:row>63</xdr:row>
      <xdr:rowOff>109474</xdr:rowOff>
    </xdr:to>
    <xdr:cxnSp macro="">
      <xdr:nvCxnSpPr>
        <xdr:cNvPr id="132" name="直線コネクタ 131"/>
        <xdr:cNvCxnSpPr/>
      </xdr:nvCxnSpPr>
      <xdr:spPr>
        <a:xfrm flipV="1">
          <a:off x="3225800" y="1083843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133858</xdr:rowOff>
    </xdr:from>
    <xdr:to>
      <xdr:col>6</xdr:col>
      <xdr:colOff>50800</xdr:colOff>
      <xdr:row>61</xdr:row>
      <xdr:rowOff>64008</xdr:rowOff>
    </xdr:to>
    <xdr:sp macro="" textlink="">
      <xdr:nvSpPr>
        <xdr:cNvPr id="133" name="フローチャート : 判断 132"/>
        <xdr:cNvSpPr/>
      </xdr:nvSpPr>
      <xdr:spPr>
        <a:xfrm>
          <a:off x="4064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74185</xdr:rowOff>
    </xdr:from>
    <xdr:ext cx="736600" cy="259045"/>
    <xdr:sp macro="" textlink="">
      <xdr:nvSpPr>
        <xdr:cNvPr id="134" name="テキスト ボックス 133"/>
        <xdr:cNvSpPr txBox="1"/>
      </xdr:nvSpPr>
      <xdr:spPr>
        <a:xfrm>
          <a:off x="3733800" y="101897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109474</xdr:rowOff>
    </xdr:from>
    <xdr:to>
      <xdr:col>4</xdr:col>
      <xdr:colOff>482600</xdr:colOff>
      <xdr:row>63</xdr:row>
      <xdr:rowOff>152908</xdr:rowOff>
    </xdr:to>
    <xdr:cxnSp macro="">
      <xdr:nvCxnSpPr>
        <xdr:cNvPr id="135" name="直線コネクタ 134"/>
        <xdr:cNvCxnSpPr/>
      </xdr:nvCxnSpPr>
      <xdr:spPr>
        <a:xfrm flipV="1">
          <a:off x="2336800" y="1091082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68580</xdr:rowOff>
    </xdr:from>
    <xdr:to>
      <xdr:col>4</xdr:col>
      <xdr:colOff>533400</xdr:colOff>
      <xdr:row>61</xdr:row>
      <xdr:rowOff>170180</xdr:rowOff>
    </xdr:to>
    <xdr:sp macro="" textlink="">
      <xdr:nvSpPr>
        <xdr:cNvPr id="136" name="フローチャート : 判断 135"/>
        <xdr:cNvSpPr/>
      </xdr:nvSpPr>
      <xdr:spPr>
        <a:xfrm>
          <a:off x="3175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8907</xdr:rowOff>
    </xdr:from>
    <xdr:ext cx="762000" cy="259045"/>
    <xdr:sp macro="" textlink="">
      <xdr:nvSpPr>
        <xdr:cNvPr id="137" name="テキスト ボックス 136"/>
        <xdr:cNvSpPr txBox="1"/>
      </xdr:nvSpPr>
      <xdr:spPr>
        <a:xfrm>
          <a:off x="2844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51562</xdr:rowOff>
    </xdr:from>
    <xdr:to>
      <xdr:col>3</xdr:col>
      <xdr:colOff>279400</xdr:colOff>
      <xdr:row>63</xdr:row>
      <xdr:rowOff>152908</xdr:rowOff>
    </xdr:to>
    <xdr:cxnSp macro="">
      <xdr:nvCxnSpPr>
        <xdr:cNvPr id="138" name="直線コネクタ 137"/>
        <xdr:cNvCxnSpPr/>
      </xdr:nvCxnSpPr>
      <xdr:spPr>
        <a:xfrm>
          <a:off x="1447800" y="10852912"/>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15494</xdr:rowOff>
    </xdr:from>
    <xdr:to>
      <xdr:col>3</xdr:col>
      <xdr:colOff>330200</xdr:colOff>
      <xdr:row>61</xdr:row>
      <xdr:rowOff>117094</xdr:rowOff>
    </xdr:to>
    <xdr:sp macro="" textlink="">
      <xdr:nvSpPr>
        <xdr:cNvPr id="139" name="フローチャート : 判断 138"/>
        <xdr:cNvSpPr/>
      </xdr:nvSpPr>
      <xdr:spPr>
        <a:xfrm>
          <a:off x="2286000" y="1047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127271</xdr:rowOff>
    </xdr:from>
    <xdr:ext cx="762000" cy="259045"/>
    <xdr:sp macro="" textlink="">
      <xdr:nvSpPr>
        <xdr:cNvPr id="140" name="テキスト ボックス 139"/>
        <xdr:cNvSpPr txBox="1"/>
      </xdr:nvSpPr>
      <xdr:spPr>
        <a:xfrm>
          <a:off x="1955800" y="1024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153162</xdr:rowOff>
    </xdr:from>
    <xdr:to>
      <xdr:col>2</xdr:col>
      <xdr:colOff>127000</xdr:colOff>
      <xdr:row>61</xdr:row>
      <xdr:rowOff>83312</xdr:rowOff>
    </xdr:to>
    <xdr:sp macro="" textlink="">
      <xdr:nvSpPr>
        <xdr:cNvPr id="141" name="フローチャート : 判断 140"/>
        <xdr:cNvSpPr/>
      </xdr:nvSpPr>
      <xdr:spPr>
        <a:xfrm>
          <a:off x="1397000" y="1044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93489</xdr:rowOff>
    </xdr:from>
    <xdr:ext cx="762000" cy="259045"/>
    <xdr:sp macro="" textlink="">
      <xdr:nvSpPr>
        <xdr:cNvPr id="142" name="テキスト ボックス 141"/>
        <xdr:cNvSpPr txBox="1"/>
      </xdr:nvSpPr>
      <xdr:spPr>
        <a:xfrm>
          <a:off x="1066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63</xdr:row>
      <xdr:rowOff>121412</xdr:rowOff>
    </xdr:from>
    <xdr:to>
      <xdr:col>7</xdr:col>
      <xdr:colOff>203200</xdr:colOff>
      <xdr:row>64</xdr:row>
      <xdr:rowOff>51562</xdr:rowOff>
    </xdr:to>
    <xdr:sp macro="" textlink="">
      <xdr:nvSpPr>
        <xdr:cNvPr id="148" name="円/楕円 147"/>
        <xdr:cNvSpPr/>
      </xdr:nvSpPr>
      <xdr:spPr>
        <a:xfrm>
          <a:off x="4902200" y="1092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93489</xdr:rowOff>
    </xdr:from>
    <xdr:ext cx="762000" cy="259045"/>
    <xdr:sp macro="" textlink="">
      <xdr:nvSpPr>
        <xdr:cNvPr id="149" name="財政構造の弾力性該当値テキスト"/>
        <xdr:cNvSpPr txBox="1"/>
      </xdr:nvSpPr>
      <xdr:spPr>
        <a:xfrm>
          <a:off x="5041900" y="1089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157734</xdr:rowOff>
    </xdr:from>
    <xdr:to>
      <xdr:col>6</xdr:col>
      <xdr:colOff>50800</xdr:colOff>
      <xdr:row>63</xdr:row>
      <xdr:rowOff>87884</xdr:rowOff>
    </xdr:to>
    <xdr:sp macro="" textlink="">
      <xdr:nvSpPr>
        <xdr:cNvPr id="150" name="円/楕円 149"/>
        <xdr:cNvSpPr/>
      </xdr:nvSpPr>
      <xdr:spPr>
        <a:xfrm>
          <a:off x="4064000" y="1078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72661</xdr:rowOff>
    </xdr:from>
    <xdr:ext cx="736600" cy="259045"/>
    <xdr:sp macro="" textlink="">
      <xdr:nvSpPr>
        <xdr:cNvPr id="151" name="テキスト ボックス 150"/>
        <xdr:cNvSpPr txBox="1"/>
      </xdr:nvSpPr>
      <xdr:spPr>
        <a:xfrm>
          <a:off x="3733800" y="10874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58674</xdr:rowOff>
    </xdr:from>
    <xdr:to>
      <xdr:col>4</xdr:col>
      <xdr:colOff>533400</xdr:colOff>
      <xdr:row>63</xdr:row>
      <xdr:rowOff>160274</xdr:rowOff>
    </xdr:to>
    <xdr:sp macro="" textlink="">
      <xdr:nvSpPr>
        <xdr:cNvPr id="152" name="円/楕円 151"/>
        <xdr:cNvSpPr/>
      </xdr:nvSpPr>
      <xdr:spPr>
        <a:xfrm>
          <a:off x="3175000" y="1086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53" name="テキスト ボックス 152"/>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102108</xdr:rowOff>
    </xdr:from>
    <xdr:to>
      <xdr:col>3</xdr:col>
      <xdr:colOff>330200</xdr:colOff>
      <xdr:row>64</xdr:row>
      <xdr:rowOff>32258</xdr:rowOff>
    </xdr:to>
    <xdr:sp macro="" textlink="">
      <xdr:nvSpPr>
        <xdr:cNvPr id="154" name="円/楕円 153"/>
        <xdr:cNvSpPr/>
      </xdr:nvSpPr>
      <xdr:spPr>
        <a:xfrm>
          <a:off x="2286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17035</xdr:rowOff>
    </xdr:from>
    <xdr:ext cx="762000" cy="259045"/>
    <xdr:sp macro="" textlink="">
      <xdr:nvSpPr>
        <xdr:cNvPr id="155" name="テキスト ボックス 154"/>
        <xdr:cNvSpPr txBox="1"/>
      </xdr:nvSpPr>
      <xdr:spPr>
        <a:xfrm>
          <a:off x="1955800" y="1098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762</xdr:rowOff>
    </xdr:from>
    <xdr:to>
      <xdr:col>2</xdr:col>
      <xdr:colOff>127000</xdr:colOff>
      <xdr:row>63</xdr:row>
      <xdr:rowOff>102362</xdr:rowOff>
    </xdr:to>
    <xdr:sp macro="" textlink="">
      <xdr:nvSpPr>
        <xdr:cNvPr id="156" name="円/楕円 155"/>
        <xdr:cNvSpPr/>
      </xdr:nvSpPr>
      <xdr:spPr>
        <a:xfrm>
          <a:off x="13970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87139</xdr:rowOff>
    </xdr:from>
    <xdr:ext cx="762000" cy="259045"/>
    <xdr:sp macro="" textlink="">
      <xdr:nvSpPr>
        <xdr:cNvPr id="157" name="テキスト ボックス 156"/>
        <xdr:cNvSpPr txBox="1"/>
      </xdr:nvSpPr>
      <xdr:spPr>
        <a:xfrm>
          <a:off x="1066800" y="1088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[115,753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116,648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と比較して低くなっているのは、平成１８年度から平成２２年度にかけて実施した「第１期相生市行財政健全化計画」による徹底した経費削減の効果であり、さらに平成２５年度より消防業務を一部事務組合で行っていることが挙げられる。</a:t>
          </a:r>
          <a:endParaRPr lang="ja-JP" altLang="ja-JP" sz="1400">
            <a:effectLst/>
          </a:endParaRPr>
        </a:p>
        <a:p>
          <a:r>
            <a:rPr kumimoji="1" lang="ja-JP" altLang="ja-JP" sz="1100">
              <a:solidFill>
                <a:schemeClr val="dk1"/>
              </a:solidFill>
              <a:effectLst/>
              <a:latin typeface="+mn-lt"/>
              <a:ea typeface="+mn-ea"/>
              <a:cs typeface="+mn-cs"/>
            </a:rPr>
            <a:t>　今後は、施設の老朽化による維持補修費の増加が見込まれるため、引き続き削減に努めていく。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88294</xdr:rowOff>
    </xdr:from>
    <xdr:to>
      <xdr:col>7</xdr:col>
      <xdr:colOff>152400</xdr:colOff>
      <xdr:row>89</xdr:row>
      <xdr:rowOff>36869</xdr:rowOff>
    </xdr:to>
    <xdr:cxnSp macro="">
      <xdr:nvCxnSpPr>
        <xdr:cNvPr id="187" name="直線コネクタ 186"/>
        <xdr:cNvCxnSpPr/>
      </xdr:nvCxnSpPr>
      <xdr:spPr>
        <a:xfrm flipV="1">
          <a:off x="4953000" y="13804294"/>
          <a:ext cx="0" cy="14916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8946</xdr:rowOff>
    </xdr:from>
    <xdr:ext cx="762000" cy="259045"/>
    <xdr:sp macro="" textlink="">
      <xdr:nvSpPr>
        <xdr:cNvPr id="188" name="人件費・物件費等の状況最小値テキスト"/>
        <xdr:cNvSpPr txBox="1"/>
      </xdr:nvSpPr>
      <xdr:spPr>
        <a:xfrm>
          <a:off x="5041900" y="1526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471,799</a:t>
          </a:r>
          <a:endParaRPr kumimoji="1" lang="ja-JP" altLang="en-US" sz="1000" b="1">
            <a:latin typeface="ＭＳ Ｐゴシック"/>
          </a:endParaRPr>
        </a:p>
      </xdr:txBody>
    </xdr:sp>
    <xdr:clientData/>
  </xdr:oneCellAnchor>
  <xdr:twoCellAnchor>
    <xdr:from>
      <xdr:col>7</xdr:col>
      <xdr:colOff>63500</xdr:colOff>
      <xdr:row>89</xdr:row>
      <xdr:rowOff>36869</xdr:rowOff>
    </xdr:from>
    <xdr:to>
      <xdr:col>7</xdr:col>
      <xdr:colOff>241300</xdr:colOff>
      <xdr:row>89</xdr:row>
      <xdr:rowOff>36869</xdr:rowOff>
    </xdr:to>
    <xdr:cxnSp macro="">
      <xdr:nvCxnSpPr>
        <xdr:cNvPr id="189" name="直線コネクタ 188"/>
        <xdr:cNvCxnSpPr/>
      </xdr:nvCxnSpPr>
      <xdr:spPr>
        <a:xfrm>
          <a:off x="4864100" y="1529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3221</xdr:rowOff>
    </xdr:from>
    <xdr:ext cx="762000" cy="259045"/>
    <xdr:sp macro="" textlink="">
      <xdr:nvSpPr>
        <xdr:cNvPr id="190" name="人件費・物件費等の状況最大値テキスト"/>
        <xdr:cNvSpPr txBox="1"/>
      </xdr:nvSpPr>
      <xdr:spPr>
        <a:xfrm>
          <a:off x="5041900" y="1354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100,902</a:t>
          </a:r>
          <a:endParaRPr kumimoji="1" lang="ja-JP" altLang="en-US" sz="1000" b="1">
            <a:latin typeface="ＭＳ Ｐゴシック"/>
          </a:endParaRPr>
        </a:p>
      </xdr:txBody>
    </xdr:sp>
    <xdr:clientData/>
  </xdr:oneCellAnchor>
  <xdr:twoCellAnchor>
    <xdr:from>
      <xdr:col>7</xdr:col>
      <xdr:colOff>63500</xdr:colOff>
      <xdr:row>80</xdr:row>
      <xdr:rowOff>88294</xdr:rowOff>
    </xdr:from>
    <xdr:to>
      <xdr:col>7</xdr:col>
      <xdr:colOff>241300</xdr:colOff>
      <xdr:row>80</xdr:row>
      <xdr:rowOff>88294</xdr:rowOff>
    </xdr:to>
    <xdr:cxnSp macro="">
      <xdr:nvCxnSpPr>
        <xdr:cNvPr id="191" name="直線コネクタ 190"/>
        <xdr:cNvCxnSpPr/>
      </xdr:nvCxnSpPr>
      <xdr:spPr>
        <a:xfrm>
          <a:off x="4864100" y="13804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138371</xdr:rowOff>
    </xdr:from>
    <xdr:to>
      <xdr:col>7</xdr:col>
      <xdr:colOff>152400</xdr:colOff>
      <xdr:row>80</xdr:row>
      <xdr:rowOff>148020</xdr:rowOff>
    </xdr:to>
    <xdr:cxnSp macro="">
      <xdr:nvCxnSpPr>
        <xdr:cNvPr id="192" name="直線コネクタ 191"/>
        <xdr:cNvCxnSpPr/>
      </xdr:nvCxnSpPr>
      <xdr:spPr>
        <a:xfrm>
          <a:off x="4114800" y="13854371"/>
          <a:ext cx="838200" cy="9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159808</xdr:rowOff>
    </xdr:from>
    <xdr:ext cx="762000" cy="259045"/>
    <xdr:sp macro="" textlink="">
      <xdr:nvSpPr>
        <xdr:cNvPr id="193" name="人件費・物件費等の状況平均値テキスト"/>
        <xdr:cNvSpPr txBox="1"/>
      </xdr:nvSpPr>
      <xdr:spPr>
        <a:xfrm>
          <a:off x="5041900" y="138758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138,259</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16281</xdr:rowOff>
    </xdr:from>
    <xdr:to>
      <xdr:col>7</xdr:col>
      <xdr:colOff>203200</xdr:colOff>
      <xdr:row>81</xdr:row>
      <xdr:rowOff>117881</xdr:rowOff>
    </xdr:to>
    <xdr:sp macro="" textlink="">
      <xdr:nvSpPr>
        <xdr:cNvPr id="194" name="フローチャート : 判断 193"/>
        <xdr:cNvSpPr/>
      </xdr:nvSpPr>
      <xdr:spPr>
        <a:xfrm>
          <a:off x="4902200" y="13903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129110</xdr:rowOff>
    </xdr:from>
    <xdr:to>
      <xdr:col>6</xdr:col>
      <xdr:colOff>0</xdr:colOff>
      <xdr:row>80</xdr:row>
      <xdr:rowOff>138371</xdr:rowOff>
    </xdr:to>
    <xdr:cxnSp macro="">
      <xdr:nvCxnSpPr>
        <xdr:cNvPr id="195" name="直線コネクタ 194"/>
        <xdr:cNvCxnSpPr/>
      </xdr:nvCxnSpPr>
      <xdr:spPr>
        <a:xfrm>
          <a:off x="3225800" y="13845110"/>
          <a:ext cx="889000" cy="9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30618</xdr:rowOff>
    </xdr:from>
    <xdr:to>
      <xdr:col>6</xdr:col>
      <xdr:colOff>50800</xdr:colOff>
      <xdr:row>81</xdr:row>
      <xdr:rowOff>132218</xdr:rowOff>
    </xdr:to>
    <xdr:sp macro="" textlink="">
      <xdr:nvSpPr>
        <xdr:cNvPr id="196" name="フローチャート : 判断 195"/>
        <xdr:cNvSpPr/>
      </xdr:nvSpPr>
      <xdr:spPr>
        <a:xfrm>
          <a:off x="4064000" y="13918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116995</xdr:rowOff>
    </xdr:from>
    <xdr:ext cx="736600" cy="259045"/>
    <xdr:sp macro="" textlink="">
      <xdr:nvSpPr>
        <xdr:cNvPr id="197" name="テキスト ボックス 196"/>
        <xdr:cNvSpPr txBox="1"/>
      </xdr:nvSpPr>
      <xdr:spPr>
        <a:xfrm>
          <a:off x="3733800" y="14004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141,824</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121476</xdr:rowOff>
    </xdr:from>
    <xdr:to>
      <xdr:col>4</xdr:col>
      <xdr:colOff>482600</xdr:colOff>
      <xdr:row>80</xdr:row>
      <xdr:rowOff>129110</xdr:rowOff>
    </xdr:to>
    <xdr:cxnSp macro="">
      <xdr:nvCxnSpPr>
        <xdr:cNvPr id="198" name="直線コネクタ 197"/>
        <xdr:cNvCxnSpPr/>
      </xdr:nvCxnSpPr>
      <xdr:spPr>
        <a:xfrm>
          <a:off x="2336800" y="13837476"/>
          <a:ext cx="889000" cy="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130913</xdr:rowOff>
    </xdr:from>
    <xdr:to>
      <xdr:col>4</xdr:col>
      <xdr:colOff>533400</xdr:colOff>
      <xdr:row>81</xdr:row>
      <xdr:rowOff>61063</xdr:rowOff>
    </xdr:to>
    <xdr:sp macro="" textlink="">
      <xdr:nvSpPr>
        <xdr:cNvPr id="199" name="フローチャート : 判断 198"/>
        <xdr:cNvSpPr/>
      </xdr:nvSpPr>
      <xdr:spPr>
        <a:xfrm>
          <a:off x="3175000" y="1384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45840</xdr:rowOff>
    </xdr:from>
    <xdr:ext cx="762000" cy="259045"/>
    <xdr:sp macro="" textlink="">
      <xdr:nvSpPr>
        <xdr:cNvPr id="200" name="テキスト ボックス 199"/>
        <xdr:cNvSpPr txBox="1"/>
      </xdr:nvSpPr>
      <xdr:spPr>
        <a:xfrm>
          <a:off x="2844800" y="13933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124,131</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121476</xdr:rowOff>
    </xdr:from>
    <xdr:to>
      <xdr:col>3</xdr:col>
      <xdr:colOff>279400</xdr:colOff>
      <xdr:row>80</xdr:row>
      <xdr:rowOff>146134</xdr:rowOff>
    </xdr:to>
    <xdr:cxnSp macro="">
      <xdr:nvCxnSpPr>
        <xdr:cNvPr id="201" name="直線コネクタ 200"/>
        <xdr:cNvCxnSpPr/>
      </xdr:nvCxnSpPr>
      <xdr:spPr>
        <a:xfrm flipV="1">
          <a:off x="1447800" y="13837476"/>
          <a:ext cx="889000" cy="24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112125</xdr:rowOff>
    </xdr:from>
    <xdr:to>
      <xdr:col>3</xdr:col>
      <xdr:colOff>330200</xdr:colOff>
      <xdr:row>81</xdr:row>
      <xdr:rowOff>42275</xdr:rowOff>
    </xdr:to>
    <xdr:sp macro="" textlink="">
      <xdr:nvSpPr>
        <xdr:cNvPr id="202" name="フローチャート : 判断 201"/>
        <xdr:cNvSpPr/>
      </xdr:nvSpPr>
      <xdr:spPr>
        <a:xfrm>
          <a:off x="2286000" y="1382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27052</xdr:rowOff>
    </xdr:from>
    <xdr:ext cx="762000" cy="259045"/>
    <xdr:sp macro="" textlink="">
      <xdr:nvSpPr>
        <xdr:cNvPr id="203" name="テキスト ボックス 202"/>
        <xdr:cNvSpPr txBox="1"/>
      </xdr:nvSpPr>
      <xdr:spPr>
        <a:xfrm>
          <a:off x="1955800" y="13914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127495</xdr:rowOff>
    </xdr:from>
    <xdr:to>
      <xdr:col>2</xdr:col>
      <xdr:colOff>127000</xdr:colOff>
      <xdr:row>81</xdr:row>
      <xdr:rowOff>57645</xdr:rowOff>
    </xdr:to>
    <xdr:sp macro="" textlink="">
      <xdr:nvSpPr>
        <xdr:cNvPr id="204" name="フローチャート : 判断 203"/>
        <xdr:cNvSpPr/>
      </xdr:nvSpPr>
      <xdr:spPr>
        <a:xfrm>
          <a:off x="1397000" y="13843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42422</xdr:rowOff>
    </xdr:from>
    <xdr:ext cx="762000" cy="259045"/>
    <xdr:sp macro="" textlink="">
      <xdr:nvSpPr>
        <xdr:cNvPr id="205" name="テキスト ボックス 204"/>
        <xdr:cNvSpPr txBox="1"/>
      </xdr:nvSpPr>
      <xdr:spPr>
        <a:xfrm>
          <a:off x="1066800" y="1392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80</xdr:row>
      <xdr:rowOff>97220</xdr:rowOff>
    </xdr:from>
    <xdr:to>
      <xdr:col>7</xdr:col>
      <xdr:colOff>203200</xdr:colOff>
      <xdr:row>81</xdr:row>
      <xdr:rowOff>27370</xdr:rowOff>
    </xdr:to>
    <xdr:sp macro="" textlink="">
      <xdr:nvSpPr>
        <xdr:cNvPr id="211" name="円/楕円 210"/>
        <xdr:cNvSpPr/>
      </xdr:nvSpPr>
      <xdr:spPr>
        <a:xfrm>
          <a:off x="4902200" y="138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18497</xdr:rowOff>
    </xdr:from>
    <xdr:ext cx="762000" cy="259045"/>
    <xdr:sp macro="" textlink="">
      <xdr:nvSpPr>
        <xdr:cNvPr id="212" name="人件費・物件費等の状況該当値テキスト"/>
        <xdr:cNvSpPr txBox="1"/>
      </xdr:nvSpPr>
      <xdr:spPr>
        <a:xfrm>
          <a:off x="5041900" y="137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115,753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87571</xdr:rowOff>
    </xdr:from>
    <xdr:to>
      <xdr:col>6</xdr:col>
      <xdr:colOff>50800</xdr:colOff>
      <xdr:row>81</xdr:row>
      <xdr:rowOff>17721</xdr:rowOff>
    </xdr:to>
    <xdr:sp macro="" textlink="">
      <xdr:nvSpPr>
        <xdr:cNvPr id="213" name="円/楕円 212"/>
        <xdr:cNvSpPr/>
      </xdr:nvSpPr>
      <xdr:spPr>
        <a:xfrm>
          <a:off x="4064000" y="13803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27898</xdr:rowOff>
    </xdr:from>
    <xdr:ext cx="736600" cy="259045"/>
    <xdr:sp macro="" textlink="">
      <xdr:nvSpPr>
        <xdr:cNvPr id="214" name="テキスト ボックス 213"/>
        <xdr:cNvSpPr txBox="1"/>
      </xdr:nvSpPr>
      <xdr:spPr>
        <a:xfrm>
          <a:off x="3733800" y="13572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113,354</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78310</xdr:rowOff>
    </xdr:from>
    <xdr:to>
      <xdr:col>4</xdr:col>
      <xdr:colOff>533400</xdr:colOff>
      <xdr:row>81</xdr:row>
      <xdr:rowOff>8460</xdr:rowOff>
    </xdr:to>
    <xdr:sp macro="" textlink="">
      <xdr:nvSpPr>
        <xdr:cNvPr id="215" name="円/楕円 214"/>
        <xdr:cNvSpPr/>
      </xdr:nvSpPr>
      <xdr:spPr>
        <a:xfrm>
          <a:off x="3175000" y="1379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18637</xdr:rowOff>
    </xdr:from>
    <xdr:ext cx="762000" cy="259045"/>
    <xdr:sp macro="" textlink="">
      <xdr:nvSpPr>
        <xdr:cNvPr id="216" name="テキスト ボックス 215"/>
        <xdr:cNvSpPr txBox="1"/>
      </xdr:nvSpPr>
      <xdr:spPr>
        <a:xfrm>
          <a:off x="2844800" y="13563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111,051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70676</xdr:rowOff>
    </xdr:from>
    <xdr:to>
      <xdr:col>3</xdr:col>
      <xdr:colOff>330200</xdr:colOff>
      <xdr:row>81</xdr:row>
      <xdr:rowOff>826</xdr:rowOff>
    </xdr:to>
    <xdr:sp macro="" textlink="">
      <xdr:nvSpPr>
        <xdr:cNvPr id="217" name="円/楕円 216"/>
        <xdr:cNvSpPr/>
      </xdr:nvSpPr>
      <xdr:spPr>
        <a:xfrm>
          <a:off x="2286000" y="1378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11003</xdr:rowOff>
    </xdr:from>
    <xdr:ext cx="762000" cy="259045"/>
    <xdr:sp macro="" textlink="">
      <xdr:nvSpPr>
        <xdr:cNvPr id="218" name="テキスト ボックス 217"/>
        <xdr:cNvSpPr txBox="1"/>
      </xdr:nvSpPr>
      <xdr:spPr>
        <a:xfrm>
          <a:off x="1955800" y="13555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109,153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95334</xdr:rowOff>
    </xdr:from>
    <xdr:to>
      <xdr:col>2</xdr:col>
      <xdr:colOff>127000</xdr:colOff>
      <xdr:row>81</xdr:row>
      <xdr:rowOff>25484</xdr:rowOff>
    </xdr:to>
    <xdr:sp macro="" textlink="">
      <xdr:nvSpPr>
        <xdr:cNvPr id="219" name="円/楕円 218"/>
        <xdr:cNvSpPr/>
      </xdr:nvSpPr>
      <xdr:spPr>
        <a:xfrm>
          <a:off x="1397000" y="13811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35661</xdr:rowOff>
    </xdr:from>
    <xdr:ext cx="762000" cy="259045"/>
    <xdr:sp macro="" textlink="">
      <xdr:nvSpPr>
        <xdr:cNvPr id="220" name="テキスト ボックス 219"/>
        <xdr:cNvSpPr txBox="1"/>
      </xdr:nvSpPr>
      <xdr:spPr>
        <a:xfrm>
          <a:off x="1066800" y="13580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給与制度については、以前より人事院勧告及び国公に準拠しており、適正な給与水準を維持してきている。今後も、引き続き適正な給与水準に努める。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86</xdr:row>
      <xdr:rowOff>61384</xdr:rowOff>
    </xdr:to>
    <xdr:cxnSp macro="">
      <xdr:nvCxnSpPr>
        <xdr:cNvPr id="249" name="直線コネクタ 248"/>
        <xdr:cNvCxnSpPr/>
      </xdr:nvCxnSpPr>
      <xdr:spPr>
        <a:xfrm flipV="1">
          <a:off x="17018000" y="13881100"/>
          <a:ext cx="0" cy="9249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33461</xdr:rowOff>
    </xdr:from>
    <xdr:ext cx="762000" cy="259045"/>
    <xdr:sp macro="" textlink="">
      <xdr:nvSpPr>
        <xdr:cNvPr id="250" name="給与水準   （国との比較）最小値テキスト"/>
        <xdr:cNvSpPr txBox="1"/>
      </xdr:nvSpPr>
      <xdr:spPr>
        <a:xfrm>
          <a:off x="17106900" y="1477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86</xdr:row>
      <xdr:rowOff>61384</xdr:rowOff>
    </xdr:from>
    <xdr:to>
      <xdr:col>24</xdr:col>
      <xdr:colOff>647700</xdr:colOff>
      <xdr:row>86</xdr:row>
      <xdr:rowOff>61384</xdr:rowOff>
    </xdr:to>
    <xdr:cxnSp macro="">
      <xdr:nvCxnSpPr>
        <xdr:cNvPr id="251" name="直線コネクタ 250"/>
        <xdr:cNvCxnSpPr/>
      </xdr:nvCxnSpPr>
      <xdr:spPr>
        <a:xfrm>
          <a:off x="16929100" y="14806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2"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3" name="直線コネクタ 252"/>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74507</xdr:rowOff>
    </xdr:from>
    <xdr:to>
      <xdr:col>24</xdr:col>
      <xdr:colOff>558800</xdr:colOff>
      <xdr:row>84</xdr:row>
      <xdr:rowOff>162984</xdr:rowOff>
    </xdr:to>
    <xdr:cxnSp macro="">
      <xdr:nvCxnSpPr>
        <xdr:cNvPr id="254" name="直線コネクタ 253"/>
        <xdr:cNvCxnSpPr/>
      </xdr:nvCxnSpPr>
      <xdr:spPr>
        <a:xfrm>
          <a:off x="16179800" y="1447630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147338</xdr:rowOff>
    </xdr:from>
    <xdr:ext cx="762000" cy="259045"/>
    <xdr:sp macro="" textlink="">
      <xdr:nvSpPr>
        <xdr:cNvPr id="255" name="給与水準   （国との比較）平均値テキスト"/>
        <xdr:cNvSpPr txBox="1"/>
      </xdr:nvSpPr>
      <xdr:spPr>
        <a:xfrm>
          <a:off x="17106900" y="142062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130811</xdr:rowOff>
    </xdr:from>
    <xdr:to>
      <xdr:col>24</xdr:col>
      <xdr:colOff>609600</xdr:colOff>
      <xdr:row>84</xdr:row>
      <xdr:rowOff>60961</xdr:rowOff>
    </xdr:to>
    <xdr:sp macro="" textlink="">
      <xdr:nvSpPr>
        <xdr:cNvPr id="256" name="フローチャート : 判断 255"/>
        <xdr:cNvSpPr/>
      </xdr:nvSpPr>
      <xdr:spPr>
        <a:xfrm>
          <a:off x="169672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10161</xdr:rowOff>
    </xdr:from>
    <xdr:to>
      <xdr:col>23</xdr:col>
      <xdr:colOff>406400</xdr:colOff>
      <xdr:row>84</xdr:row>
      <xdr:rowOff>74507</xdr:rowOff>
    </xdr:to>
    <xdr:cxnSp macro="">
      <xdr:nvCxnSpPr>
        <xdr:cNvPr id="257" name="直線コネクタ 256"/>
        <xdr:cNvCxnSpPr/>
      </xdr:nvCxnSpPr>
      <xdr:spPr>
        <a:xfrm>
          <a:off x="15290800" y="14411961"/>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58" name="フローチャート : 判断 257"/>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59" name="テキスト ボックス 258"/>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10161</xdr:rowOff>
    </xdr:from>
    <xdr:to>
      <xdr:col>22</xdr:col>
      <xdr:colOff>203200</xdr:colOff>
      <xdr:row>84</xdr:row>
      <xdr:rowOff>122766</xdr:rowOff>
    </xdr:to>
    <xdr:cxnSp macro="">
      <xdr:nvCxnSpPr>
        <xdr:cNvPr id="260" name="直線コネクタ 259"/>
        <xdr:cNvCxnSpPr/>
      </xdr:nvCxnSpPr>
      <xdr:spPr>
        <a:xfrm flipV="1">
          <a:off x="14401800" y="14411961"/>
          <a:ext cx="889000" cy="112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130811</xdr:rowOff>
    </xdr:from>
    <xdr:to>
      <xdr:col>22</xdr:col>
      <xdr:colOff>254000</xdr:colOff>
      <xdr:row>84</xdr:row>
      <xdr:rowOff>60961</xdr:rowOff>
    </xdr:to>
    <xdr:sp macro="" textlink="">
      <xdr:nvSpPr>
        <xdr:cNvPr id="261" name="フローチャート : 判断 260"/>
        <xdr:cNvSpPr/>
      </xdr:nvSpPr>
      <xdr:spPr>
        <a:xfrm>
          <a:off x="152400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71138</xdr:rowOff>
    </xdr:from>
    <xdr:ext cx="762000" cy="259045"/>
    <xdr:sp macro="" textlink="">
      <xdr:nvSpPr>
        <xdr:cNvPr id="262" name="テキスト ボックス 261"/>
        <xdr:cNvSpPr txBox="1"/>
      </xdr:nvSpPr>
      <xdr:spPr>
        <a:xfrm>
          <a:off x="14909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88</xdr:row>
      <xdr:rowOff>64346</xdr:rowOff>
    </xdr:to>
    <xdr:cxnSp macro="">
      <xdr:nvCxnSpPr>
        <xdr:cNvPr id="263" name="直線コネクタ 262"/>
        <xdr:cNvCxnSpPr/>
      </xdr:nvCxnSpPr>
      <xdr:spPr>
        <a:xfrm flipV="1">
          <a:off x="13512800" y="14524566"/>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98637</xdr:rowOff>
    </xdr:from>
    <xdr:to>
      <xdr:col>21</xdr:col>
      <xdr:colOff>50800</xdr:colOff>
      <xdr:row>84</xdr:row>
      <xdr:rowOff>28787</xdr:rowOff>
    </xdr:to>
    <xdr:sp macro="" textlink="">
      <xdr:nvSpPr>
        <xdr:cNvPr id="264" name="フローチャート : 判断 263"/>
        <xdr:cNvSpPr/>
      </xdr:nvSpPr>
      <xdr:spPr>
        <a:xfrm>
          <a:off x="14351000" y="1432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38964</xdr:rowOff>
    </xdr:from>
    <xdr:ext cx="762000" cy="259045"/>
    <xdr:sp macro="" textlink="">
      <xdr:nvSpPr>
        <xdr:cNvPr id="265" name="テキスト ボックス 264"/>
        <xdr:cNvSpPr txBox="1"/>
      </xdr:nvSpPr>
      <xdr:spPr>
        <a:xfrm>
          <a:off x="14020800" y="1409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24130</xdr:rowOff>
    </xdr:from>
    <xdr:to>
      <xdr:col>19</xdr:col>
      <xdr:colOff>533400</xdr:colOff>
      <xdr:row>87</xdr:row>
      <xdr:rowOff>125730</xdr:rowOff>
    </xdr:to>
    <xdr:sp macro="" textlink="">
      <xdr:nvSpPr>
        <xdr:cNvPr id="266" name="フローチャート : 判断 265"/>
        <xdr:cNvSpPr/>
      </xdr:nvSpPr>
      <xdr:spPr>
        <a:xfrm>
          <a:off x="13462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135907</xdr:rowOff>
    </xdr:from>
    <xdr:ext cx="762000" cy="259045"/>
    <xdr:sp macro="" textlink="">
      <xdr:nvSpPr>
        <xdr:cNvPr id="267" name="テキスト ボックス 266"/>
        <xdr:cNvSpPr txBox="1"/>
      </xdr:nvSpPr>
      <xdr:spPr>
        <a:xfrm>
          <a:off x="13131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73" name="円/楕円 272"/>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84261</xdr:rowOff>
    </xdr:from>
    <xdr:ext cx="762000" cy="259045"/>
    <xdr:sp macro="" textlink="">
      <xdr:nvSpPr>
        <xdr:cNvPr id="274" name="給与水準   （国との比較）該当値テキスト"/>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23707</xdr:rowOff>
    </xdr:from>
    <xdr:to>
      <xdr:col>23</xdr:col>
      <xdr:colOff>457200</xdr:colOff>
      <xdr:row>84</xdr:row>
      <xdr:rowOff>125307</xdr:rowOff>
    </xdr:to>
    <xdr:sp macro="" textlink="">
      <xdr:nvSpPr>
        <xdr:cNvPr id="275" name="円/楕円 274"/>
        <xdr:cNvSpPr/>
      </xdr:nvSpPr>
      <xdr:spPr>
        <a:xfrm>
          <a:off x="16129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110084</xdr:rowOff>
    </xdr:from>
    <xdr:ext cx="736600" cy="259045"/>
    <xdr:sp macro="" textlink="">
      <xdr:nvSpPr>
        <xdr:cNvPr id="276" name="テキスト ボックス 275"/>
        <xdr:cNvSpPr txBox="1"/>
      </xdr:nvSpPr>
      <xdr:spPr>
        <a:xfrm>
          <a:off x="15798800" y="14511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130811</xdr:rowOff>
    </xdr:from>
    <xdr:to>
      <xdr:col>22</xdr:col>
      <xdr:colOff>254000</xdr:colOff>
      <xdr:row>84</xdr:row>
      <xdr:rowOff>60961</xdr:rowOff>
    </xdr:to>
    <xdr:sp macro="" textlink="">
      <xdr:nvSpPr>
        <xdr:cNvPr id="277" name="円/楕円 276"/>
        <xdr:cNvSpPr/>
      </xdr:nvSpPr>
      <xdr:spPr>
        <a:xfrm>
          <a:off x="15240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45738</xdr:rowOff>
    </xdr:from>
    <xdr:ext cx="762000" cy="259045"/>
    <xdr:sp macro="" textlink="">
      <xdr:nvSpPr>
        <xdr:cNvPr id="278" name="テキスト ボックス 277"/>
        <xdr:cNvSpPr txBox="1"/>
      </xdr:nvSpPr>
      <xdr:spPr>
        <a:xfrm>
          <a:off x="149098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71966</xdr:rowOff>
    </xdr:from>
    <xdr:to>
      <xdr:col>21</xdr:col>
      <xdr:colOff>50800</xdr:colOff>
      <xdr:row>85</xdr:row>
      <xdr:rowOff>2116</xdr:rowOff>
    </xdr:to>
    <xdr:sp macro="" textlink="">
      <xdr:nvSpPr>
        <xdr:cNvPr id="279" name="円/楕円 278"/>
        <xdr:cNvSpPr/>
      </xdr:nvSpPr>
      <xdr:spPr>
        <a:xfrm>
          <a:off x="14351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158343</xdr:rowOff>
    </xdr:from>
    <xdr:ext cx="762000" cy="259045"/>
    <xdr:sp macro="" textlink="">
      <xdr:nvSpPr>
        <xdr:cNvPr id="280" name="テキスト ボックス 279"/>
        <xdr:cNvSpPr txBox="1"/>
      </xdr:nvSpPr>
      <xdr:spPr>
        <a:xfrm>
          <a:off x="14020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13546</xdr:rowOff>
    </xdr:from>
    <xdr:to>
      <xdr:col>19</xdr:col>
      <xdr:colOff>533400</xdr:colOff>
      <xdr:row>88</xdr:row>
      <xdr:rowOff>115146</xdr:rowOff>
    </xdr:to>
    <xdr:sp macro="" textlink="">
      <xdr:nvSpPr>
        <xdr:cNvPr id="281" name="円/楕円 280"/>
        <xdr:cNvSpPr/>
      </xdr:nvSpPr>
      <xdr:spPr>
        <a:xfrm>
          <a:off x="13462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99923</xdr:rowOff>
    </xdr:from>
    <xdr:ext cx="762000" cy="259045"/>
    <xdr:sp macro="" textlink="">
      <xdr:nvSpPr>
        <xdr:cNvPr id="282" name="テキスト ボックス 281"/>
        <xdr:cNvSpPr txBox="1"/>
      </xdr:nvSpPr>
      <xdr:spPr>
        <a:xfrm>
          <a:off x="13131800" y="1518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事務事業の直営又は一部事務組合営等により各類団により異なるが、平成２３年度から平成２７年度の５年間を計画期間とする「第４次定員適正化計画」に基づき、職員数の適正化に努めてきた結果、類似団体平均を下回っている。</a:t>
          </a:r>
          <a:endParaRPr lang="ja-JP" altLang="ja-JP" sz="1400">
            <a:effectLst/>
          </a:endParaRPr>
        </a:p>
        <a:p>
          <a:r>
            <a:rPr kumimoji="1" lang="ja-JP" altLang="ja-JP" sz="1100" baseline="0">
              <a:solidFill>
                <a:schemeClr val="dk1"/>
              </a:solidFill>
              <a:effectLst/>
              <a:latin typeface="+mn-lt"/>
              <a:ea typeface="+mn-ea"/>
              <a:cs typeface="+mn-cs"/>
            </a:rPr>
            <a:t>　現在、平成２８年度から平成３２年度を計画期間とする「第５次定員適正化計画」に基づき、新たな行政需要等に対応した適切な職員配置に努めるとともに、事務事業の見直しや民間委託等の活用等により、引き続き職員数の抑制を基本とした職員数の適正化を進めてい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67</xdr:row>
      <xdr:rowOff>12791</xdr:rowOff>
    </xdr:to>
    <xdr:cxnSp macro="">
      <xdr:nvCxnSpPr>
        <xdr:cNvPr id="314" name="直線コネクタ 313"/>
        <xdr:cNvCxnSpPr/>
      </xdr:nvCxnSpPr>
      <xdr:spPr>
        <a:xfrm flipV="1">
          <a:off x="17018000" y="10050417"/>
          <a:ext cx="0" cy="14495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156318</xdr:rowOff>
    </xdr:from>
    <xdr:ext cx="762000" cy="259045"/>
    <xdr:sp macro="" textlink="">
      <xdr:nvSpPr>
        <xdr:cNvPr id="315" name="定員管理の状況最小値テキスト"/>
        <xdr:cNvSpPr txBox="1"/>
      </xdr:nvSpPr>
      <xdr:spPr>
        <a:xfrm>
          <a:off x="17106900" y="1147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67</xdr:row>
      <xdr:rowOff>12791</xdr:rowOff>
    </xdr:from>
    <xdr:to>
      <xdr:col>24</xdr:col>
      <xdr:colOff>647700</xdr:colOff>
      <xdr:row>67</xdr:row>
      <xdr:rowOff>12791</xdr:rowOff>
    </xdr:to>
    <xdr:cxnSp macro="">
      <xdr:nvCxnSpPr>
        <xdr:cNvPr id="316" name="直線コネクタ 315"/>
        <xdr:cNvCxnSpPr/>
      </xdr:nvCxnSpPr>
      <xdr:spPr>
        <a:xfrm>
          <a:off x="16929100" y="1149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7"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4.68</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8" name="直線コネクタ 317"/>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33201</xdr:rowOff>
    </xdr:from>
    <xdr:to>
      <xdr:col>24</xdr:col>
      <xdr:colOff>558800</xdr:colOff>
      <xdr:row>61</xdr:row>
      <xdr:rowOff>41819</xdr:rowOff>
    </xdr:to>
    <xdr:cxnSp macro="">
      <xdr:nvCxnSpPr>
        <xdr:cNvPr id="319" name="直線コネクタ 318"/>
        <xdr:cNvCxnSpPr/>
      </xdr:nvCxnSpPr>
      <xdr:spPr>
        <a:xfrm flipV="1">
          <a:off x="16179800" y="10491651"/>
          <a:ext cx="838200" cy="8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90640</xdr:rowOff>
    </xdr:from>
    <xdr:ext cx="762000" cy="259045"/>
    <xdr:sp macro="" textlink="">
      <xdr:nvSpPr>
        <xdr:cNvPr id="320" name="定員管理の状況平均値テキスト"/>
        <xdr:cNvSpPr txBox="1"/>
      </xdr:nvSpPr>
      <xdr:spPr>
        <a:xfrm>
          <a:off x="17106900" y="105490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118563</xdr:rowOff>
    </xdr:from>
    <xdr:to>
      <xdr:col>24</xdr:col>
      <xdr:colOff>609600</xdr:colOff>
      <xdr:row>62</xdr:row>
      <xdr:rowOff>48713</xdr:rowOff>
    </xdr:to>
    <xdr:sp macro="" textlink="">
      <xdr:nvSpPr>
        <xdr:cNvPr id="321" name="フローチャート : 判断 320"/>
        <xdr:cNvSpPr/>
      </xdr:nvSpPr>
      <xdr:spPr>
        <a:xfrm>
          <a:off x="16967200" y="10577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41819</xdr:rowOff>
    </xdr:from>
    <xdr:to>
      <xdr:col>23</xdr:col>
      <xdr:colOff>406400</xdr:colOff>
      <xdr:row>61</xdr:row>
      <xdr:rowOff>67673</xdr:rowOff>
    </xdr:to>
    <xdr:cxnSp macro="">
      <xdr:nvCxnSpPr>
        <xdr:cNvPr id="322" name="直線コネクタ 321"/>
        <xdr:cNvCxnSpPr/>
      </xdr:nvCxnSpPr>
      <xdr:spPr>
        <a:xfrm flipV="1">
          <a:off x="15290800" y="10500269"/>
          <a:ext cx="889000" cy="25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149588</xdr:rowOff>
    </xdr:from>
    <xdr:to>
      <xdr:col>23</xdr:col>
      <xdr:colOff>457200</xdr:colOff>
      <xdr:row>62</xdr:row>
      <xdr:rowOff>79738</xdr:rowOff>
    </xdr:to>
    <xdr:sp macro="" textlink="">
      <xdr:nvSpPr>
        <xdr:cNvPr id="323" name="フローチャート : 判断 322"/>
        <xdr:cNvSpPr/>
      </xdr:nvSpPr>
      <xdr:spPr>
        <a:xfrm>
          <a:off x="16129000" y="10608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64515</xdr:rowOff>
    </xdr:from>
    <xdr:ext cx="736600" cy="259045"/>
    <xdr:sp macro="" textlink="">
      <xdr:nvSpPr>
        <xdr:cNvPr id="324" name="テキスト ボックス 323"/>
        <xdr:cNvSpPr txBox="1"/>
      </xdr:nvSpPr>
      <xdr:spPr>
        <a:xfrm>
          <a:off x="15798800" y="10694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45266</xdr:rowOff>
    </xdr:from>
    <xdr:to>
      <xdr:col>22</xdr:col>
      <xdr:colOff>203200</xdr:colOff>
      <xdr:row>61</xdr:row>
      <xdr:rowOff>67673</xdr:rowOff>
    </xdr:to>
    <xdr:cxnSp macro="">
      <xdr:nvCxnSpPr>
        <xdr:cNvPr id="325" name="直線コネクタ 324"/>
        <xdr:cNvCxnSpPr/>
      </xdr:nvCxnSpPr>
      <xdr:spPr>
        <a:xfrm>
          <a:off x="14401800" y="10503716"/>
          <a:ext cx="889000" cy="2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77198</xdr:rowOff>
    </xdr:from>
    <xdr:to>
      <xdr:col>22</xdr:col>
      <xdr:colOff>254000</xdr:colOff>
      <xdr:row>62</xdr:row>
      <xdr:rowOff>7348</xdr:rowOff>
    </xdr:to>
    <xdr:sp macro="" textlink="">
      <xdr:nvSpPr>
        <xdr:cNvPr id="326" name="フローチャート : 判断 325"/>
        <xdr:cNvSpPr/>
      </xdr:nvSpPr>
      <xdr:spPr>
        <a:xfrm>
          <a:off x="15240000" y="10535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163575</xdr:rowOff>
    </xdr:from>
    <xdr:ext cx="762000" cy="259045"/>
    <xdr:sp macro="" textlink="">
      <xdr:nvSpPr>
        <xdr:cNvPr id="327" name="テキスト ボックス 326"/>
        <xdr:cNvSpPr txBox="1"/>
      </xdr:nvSpPr>
      <xdr:spPr>
        <a:xfrm>
          <a:off x="14909800" y="10622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28031</xdr:rowOff>
    </xdr:from>
    <xdr:to>
      <xdr:col>21</xdr:col>
      <xdr:colOff>0</xdr:colOff>
      <xdr:row>61</xdr:row>
      <xdr:rowOff>45266</xdr:rowOff>
    </xdr:to>
    <xdr:cxnSp macro="">
      <xdr:nvCxnSpPr>
        <xdr:cNvPr id="328" name="直線コネクタ 327"/>
        <xdr:cNvCxnSpPr/>
      </xdr:nvCxnSpPr>
      <xdr:spPr>
        <a:xfrm>
          <a:off x="13512800" y="1048648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73751</xdr:rowOff>
    </xdr:from>
    <xdr:to>
      <xdr:col>21</xdr:col>
      <xdr:colOff>50800</xdr:colOff>
      <xdr:row>62</xdr:row>
      <xdr:rowOff>3901</xdr:rowOff>
    </xdr:to>
    <xdr:sp macro="" textlink="">
      <xdr:nvSpPr>
        <xdr:cNvPr id="329" name="フローチャート : 判断 328"/>
        <xdr:cNvSpPr/>
      </xdr:nvSpPr>
      <xdr:spPr>
        <a:xfrm>
          <a:off x="14351000" y="10532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160128</xdr:rowOff>
    </xdr:from>
    <xdr:ext cx="762000" cy="259045"/>
    <xdr:sp macro="" textlink="">
      <xdr:nvSpPr>
        <xdr:cNvPr id="330" name="テキスト ボックス 329"/>
        <xdr:cNvSpPr txBox="1"/>
      </xdr:nvSpPr>
      <xdr:spPr>
        <a:xfrm>
          <a:off x="14020800" y="10618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56515</xdr:rowOff>
    </xdr:from>
    <xdr:to>
      <xdr:col>19</xdr:col>
      <xdr:colOff>533400</xdr:colOff>
      <xdr:row>61</xdr:row>
      <xdr:rowOff>158115</xdr:rowOff>
    </xdr:to>
    <xdr:sp macro="" textlink="">
      <xdr:nvSpPr>
        <xdr:cNvPr id="331" name="フローチャート : 判断 330"/>
        <xdr:cNvSpPr/>
      </xdr:nvSpPr>
      <xdr:spPr>
        <a:xfrm>
          <a:off x="13462000" y="1051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142892</xdr:rowOff>
    </xdr:from>
    <xdr:ext cx="762000" cy="259045"/>
    <xdr:sp macro="" textlink="">
      <xdr:nvSpPr>
        <xdr:cNvPr id="332" name="テキスト ボックス 331"/>
        <xdr:cNvSpPr txBox="1"/>
      </xdr:nvSpPr>
      <xdr:spPr>
        <a:xfrm>
          <a:off x="131318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60</xdr:row>
      <xdr:rowOff>153851</xdr:rowOff>
    </xdr:from>
    <xdr:to>
      <xdr:col>24</xdr:col>
      <xdr:colOff>609600</xdr:colOff>
      <xdr:row>61</xdr:row>
      <xdr:rowOff>84001</xdr:rowOff>
    </xdr:to>
    <xdr:sp macro="" textlink="">
      <xdr:nvSpPr>
        <xdr:cNvPr id="338" name="円/楕円 337"/>
        <xdr:cNvSpPr/>
      </xdr:nvSpPr>
      <xdr:spPr>
        <a:xfrm>
          <a:off x="169672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170378</xdr:rowOff>
    </xdr:from>
    <xdr:ext cx="762000" cy="259045"/>
    <xdr:sp macro="" textlink="">
      <xdr:nvSpPr>
        <xdr:cNvPr id="339" name="定員管理の状況該当値テキスト"/>
        <xdr:cNvSpPr txBox="1"/>
      </xdr:nvSpPr>
      <xdr:spPr>
        <a:xfrm>
          <a:off x="17106900" y="10285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162469</xdr:rowOff>
    </xdr:from>
    <xdr:to>
      <xdr:col>23</xdr:col>
      <xdr:colOff>457200</xdr:colOff>
      <xdr:row>61</xdr:row>
      <xdr:rowOff>92619</xdr:rowOff>
    </xdr:to>
    <xdr:sp macro="" textlink="">
      <xdr:nvSpPr>
        <xdr:cNvPr id="340" name="円/楕円 339"/>
        <xdr:cNvSpPr/>
      </xdr:nvSpPr>
      <xdr:spPr>
        <a:xfrm>
          <a:off x="16129000" y="10449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102796</xdr:rowOff>
    </xdr:from>
    <xdr:ext cx="736600" cy="259045"/>
    <xdr:sp macro="" textlink="">
      <xdr:nvSpPr>
        <xdr:cNvPr id="341" name="テキスト ボックス 340"/>
        <xdr:cNvSpPr txBox="1"/>
      </xdr:nvSpPr>
      <xdr:spPr>
        <a:xfrm>
          <a:off x="15798800" y="10218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16873</xdr:rowOff>
    </xdr:from>
    <xdr:to>
      <xdr:col>22</xdr:col>
      <xdr:colOff>254000</xdr:colOff>
      <xdr:row>61</xdr:row>
      <xdr:rowOff>118473</xdr:rowOff>
    </xdr:to>
    <xdr:sp macro="" textlink="">
      <xdr:nvSpPr>
        <xdr:cNvPr id="342" name="円/楕円 341"/>
        <xdr:cNvSpPr/>
      </xdr:nvSpPr>
      <xdr:spPr>
        <a:xfrm>
          <a:off x="15240000" y="1047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128650</xdr:rowOff>
    </xdr:from>
    <xdr:ext cx="762000" cy="259045"/>
    <xdr:sp macro="" textlink="">
      <xdr:nvSpPr>
        <xdr:cNvPr id="343" name="テキスト ボックス 342"/>
        <xdr:cNvSpPr txBox="1"/>
      </xdr:nvSpPr>
      <xdr:spPr>
        <a:xfrm>
          <a:off x="14909800" y="1024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165916</xdr:rowOff>
    </xdr:from>
    <xdr:to>
      <xdr:col>21</xdr:col>
      <xdr:colOff>50800</xdr:colOff>
      <xdr:row>61</xdr:row>
      <xdr:rowOff>96066</xdr:rowOff>
    </xdr:to>
    <xdr:sp macro="" textlink="">
      <xdr:nvSpPr>
        <xdr:cNvPr id="344" name="円/楕円 343"/>
        <xdr:cNvSpPr/>
      </xdr:nvSpPr>
      <xdr:spPr>
        <a:xfrm>
          <a:off x="14351000" y="1045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106243</xdr:rowOff>
    </xdr:from>
    <xdr:ext cx="762000" cy="259045"/>
    <xdr:sp macro="" textlink="">
      <xdr:nvSpPr>
        <xdr:cNvPr id="345" name="テキスト ボックス 344"/>
        <xdr:cNvSpPr txBox="1"/>
      </xdr:nvSpPr>
      <xdr:spPr>
        <a:xfrm>
          <a:off x="14020800" y="1022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148681</xdr:rowOff>
    </xdr:from>
    <xdr:to>
      <xdr:col>19</xdr:col>
      <xdr:colOff>533400</xdr:colOff>
      <xdr:row>61</xdr:row>
      <xdr:rowOff>78831</xdr:rowOff>
    </xdr:to>
    <xdr:sp macro="" textlink="">
      <xdr:nvSpPr>
        <xdr:cNvPr id="346" name="円/楕円 345"/>
        <xdr:cNvSpPr/>
      </xdr:nvSpPr>
      <xdr:spPr>
        <a:xfrm>
          <a:off x="13462000" y="1043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89008</xdr:rowOff>
    </xdr:from>
    <xdr:ext cx="762000" cy="259045"/>
    <xdr:sp macro="" textlink="">
      <xdr:nvSpPr>
        <xdr:cNvPr id="347" name="テキスト ボックス 346"/>
        <xdr:cNvSpPr txBox="1"/>
      </xdr:nvSpPr>
      <xdr:spPr>
        <a:xfrm>
          <a:off x="13131800" y="10204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起債償還額について、相生市文化会館の建設</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の財源として発行</a:t>
          </a:r>
          <a:r>
            <a:rPr kumimoji="1" lang="ja-JP" altLang="en-US" sz="1100">
              <a:solidFill>
                <a:schemeClr val="dk1"/>
              </a:solidFill>
              <a:effectLst/>
              <a:latin typeface="+mn-lt"/>
              <a:ea typeface="+mn-ea"/>
              <a:cs typeface="+mn-cs"/>
            </a:rPr>
            <a:t>した</a:t>
          </a:r>
          <a:r>
            <a:rPr kumimoji="1" lang="ja-JP" altLang="ja-JP" sz="1100">
              <a:solidFill>
                <a:schemeClr val="dk1"/>
              </a:solidFill>
              <a:effectLst/>
              <a:latin typeface="+mn-lt"/>
              <a:ea typeface="+mn-ea"/>
              <a:cs typeface="+mn-cs"/>
            </a:rPr>
            <a:t>起債の償還開始などにより平成</a:t>
          </a:r>
          <a:r>
            <a:rPr kumimoji="1" lang="ja-JP" altLang="en-US" sz="1100">
              <a:solidFill>
                <a:schemeClr val="dk1"/>
              </a:solidFill>
              <a:effectLst/>
              <a:latin typeface="+mn-lt"/>
              <a:ea typeface="+mn-ea"/>
              <a:cs typeface="+mn-cs"/>
            </a:rPr>
            <a:t>２６</a:t>
          </a:r>
          <a:r>
            <a:rPr kumimoji="1" lang="ja-JP" altLang="ja-JP" sz="1100">
              <a:solidFill>
                <a:schemeClr val="dk1"/>
              </a:solidFill>
              <a:effectLst/>
              <a:latin typeface="+mn-lt"/>
              <a:ea typeface="+mn-ea"/>
              <a:cs typeface="+mn-cs"/>
            </a:rPr>
            <a:t>年度以降は</a:t>
          </a:r>
          <a:r>
            <a:rPr kumimoji="1" lang="ja-JP" altLang="en-US" sz="1100">
              <a:solidFill>
                <a:schemeClr val="dk1"/>
              </a:solidFill>
              <a:effectLst/>
              <a:latin typeface="+mn-lt"/>
              <a:ea typeface="+mn-ea"/>
              <a:cs typeface="+mn-cs"/>
            </a:rPr>
            <a:t>高い水準にある。</a:t>
          </a:r>
          <a:r>
            <a:rPr kumimoji="1" lang="ja-JP" altLang="ja-JP" sz="1100">
              <a:solidFill>
                <a:schemeClr val="dk1"/>
              </a:solidFill>
              <a:effectLst/>
              <a:latin typeface="+mn-lt"/>
              <a:ea typeface="+mn-ea"/>
              <a:cs typeface="+mn-cs"/>
            </a:rPr>
            <a:t>また、償還額に対する特定財源や地方交付税の基準財政需要額が減少傾向にあること等により数値が悪化している。</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庁舎耐震化工事</a:t>
          </a:r>
          <a:r>
            <a:rPr kumimoji="1" lang="ja-JP" altLang="ja-JP" sz="1100">
              <a:solidFill>
                <a:schemeClr val="dk1"/>
              </a:solidFill>
              <a:effectLst/>
              <a:latin typeface="+mn-lt"/>
              <a:ea typeface="+mn-ea"/>
              <a:cs typeface="+mn-cs"/>
            </a:rPr>
            <a:t>の財源として発行</a:t>
          </a:r>
          <a:r>
            <a:rPr kumimoji="1" lang="ja-JP" altLang="en-US" sz="1100">
              <a:solidFill>
                <a:schemeClr val="dk1"/>
              </a:solidFill>
              <a:effectLst/>
              <a:latin typeface="+mn-lt"/>
              <a:ea typeface="+mn-ea"/>
              <a:cs typeface="+mn-cs"/>
            </a:rPr>
            <a:t>した</a:t>
          </a:r>
          <a:r>
            <a:rPr kumimoji="1" lang="ja-JP" altLang="ja-JP" sz="1100">
              <a:solidFill>
                <a:schemeClr val="dk1"/>
              </a:solidFill>
              <a:effectLst/>
              <a:latin typeface="+mn-lt"/>
              <a:ea typeface="+mn-ea"/>
              <a:cs typeface="+mn-cs"/>
            </a:rPr>
            <a:t>起債の償還が始まるとともに比率</a:t>
          </a:r>
          <a:r>
            <a:rPr kumimoji="1" lang="ja-JP" altLang="en-US" sz="1100">
              <a:solidFill>
                <a:schemeClr val="dk1"/>
              </a:solidFill>
              <a:effectLst/>
              <a:latin typeface="+mn-lt"/>
              <a:ea typeface="+mn-ea"/>
              <a:cs typeface="+mn-cs"/>
            </a:rPr>
            <a:t>の高止まりするこ</a:t>
          </a:r>
          <a:r>
            <a:rPr kumimoji="1" lang="ja-JP" altLang="ja-JP" sz="1100">
              <a:solidFill>
                <a:schemeClr val="dk1"/>
              </a:solidFill>
              <a:effectLst/>
              <a:latin typeface="+mn-lt"/>
              <a:ea typeface="+mn-ea"/>
              <a:cs typeface="+mn-cs"/>
            </a:rPr>
            <a:t>とが予想されるため、これまで１０年償還を基本としていた本市の銀行等引受債について、世代間の負担の公平性化と公債費負担の平準化の観点から見直し、実質公債費比率の急激な上昇を抑える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147743</xdr:rowOff>
    </xdr:from>
    <xdr:to>
      <xdr:col>24</xdr:col>
      <xdr:colOff>558800</xdr:colOff>
      <xdr:row>44</xdr:row>
      <xdr:rowOff>68580</xdr:rowOff>
    </xdr:to>
    <xdr:cxnSp macro="">
      <xdr:nvCxnSpPr>
        <xdr:cNvPr id="376" name="直線コネクタ 375"/>
        <xdr:cNvCxnSpPr/>
      </xdr:nvCxnSpPr>
      <xdr:spPr>
        <a:xfrm flipV="1">
          <a:off x="17018000" y="614849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7"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8" name="直線コネクタ 377"/>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62670</xdr:rowOff>
    </xdr:from>
    <xdr:ext cx="762000" cy="259045"/>
    <xdr:sp macro="" textlink="">
      <xdr:nvSpPr>
        <xdr:cNvPr id="379" name="公債費負担の状況最大値テキスト"/>
        <xdr:cNvSpPr txBox="1"/>
      </xdr:nvSpPr>
      <xdr:spPr>
        <a:xfrm>
          <a:off x="17106900" y="5891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35</xdr:row>
      <xdr:rowOff>147743</xdr:rowOff>
    </xdr:from>
    <xdr:to>
      <xdr:col>24</xdr:col>
      <xdr:colOff>647700</xdr:colOff>
      <xdr:row>35</xdr:row>
      <xdr:rowOff>147743</xdr:rowOff>
    </xdr:to>
    <xdr:cxnSp macro="">
      <xdr:nvCxnSpPr>
        <xdr:cNvPr id="380" name="直線コネクタ 379"/>
        <xdr:cNvCxnSpPr/>
      </xdr:nvCxnSpPr>
      <xdr:spPr>
        <a:xfrm>
          <a:off x="16929100" y="614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89746</xdr:rowOff>
    </xdr:from>
    <xdr:to>
      <xdr:col>24</xdr:col>
      <xdr:colOff>558800</xdr:colOff>
      <xdr:row>42</xdr:row>
      <xdr:rowOff>138006</xdr:rowOff>
    </xdr:to>
    <xdr:cxnSp macro="">
      <xdr:nvCxnSpPr>
        <xdr:cNvPr id="381" name="直線コネクタ 380"/>
        <xdr:cNvCxnSpPr/>
      </xdr:nvCxnSpPr>
      <xdr:spPr>
        <a:xfrm>
          <a:off x="16179800" y="7290646"/>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92727</xdr:rowOff>
    </xdr:from>
    <xdr:ext cx="762000" cy="259045"/>
    <xdr:sp macro="" textlink="">
      <xdr:nvSpPr>
        <xdr:cNvPr id="382" name="公債費負担の状況平均値テキスト"/>
        <xdr:cNvSpPr txBox="1"/>
      </xdr:nvSpPr>
      <xdr:spPr>
        <a:xfrm>
          <a:off x="17106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83" name="フローチャート : 判断 382"/>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25400</xdr:rowOff>
    </xdr:from>
    <xdr:to>
      <xdr:col>23</xdr:col>
      <xdr:colOff>406400</xdr:colOff>
      <xdr:row>42</xdr:row>
      <xdr:rowOff>89746</xdr:rowOff>
    </xdr:to>
    <xdr:cxnSp macro="">
      <xdr:nvCxnSpPr>
        <xdr:cNvPr id="384" name="直線コネクタ 383"/>
        <xdr:cNvCxnSpPr/>
      </xdr:nvCxnSpPr>
      <xdr:spPr>
        <a:xfrm>
          <a:off x="15290800" y="722630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92287</xdr:rowOff>
    </xdr:from>
    <xdr:to>
      <xdr:col>23</xdr:col>
      <xdr:colOff>457200</xdr:colOff>
      <xdr:row>41</xdr:row>
      <xdr:rowOff>22437</xdr:rowOff>
    </xdr:to>
    <xdr:sp macro="" textlink="">
      <xdr:nvSpPr>
        <xdr:cNvPr id="385" name="フローチャート : 判断 384"/>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32614</xdr:rowOff>
    </xdr:from>
    <xdr:ext cx="736600" cy="259045"/>
    <xdr:sp macro="" textlink="">
      <xdr:nvSpPr>
        <xdr:cNvPr id="386" name="テキスト ボックス 385"/>
        <xdr:cNvSpPr txBox="1"/>
      </xdr:nvSpPr>
      <xdr:spPr>
        <a:xfrm>
          <a:off x="15798800" y="671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25400</xdr:rowOff>
    </xdr:to>
    <xdr:cxnSp macro="">
      <xdr:nvCxnSpPr>
        <xdr:cNvPr id="387" name="直線コネクタ 386"/>
        <xdr:cNvCxnSpPr/>
      </xdr:nvCxnSpPr>
      <xdr:spPr>
        <a:xfrm>
          <a:off x="14401800" y="715391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81704</xdr:rowOff>
    </xdr:from>
    <xdr:to>
      <xdr:col>22</xdr:col>
      <xdr:colOff>254000</xdr:colOff>
      <xdr:row>42</xdr:row>
      <xdr:rowOff>11854</xdr:rowOff>
    </xdr:to>
    <xdr:sp macro="" textlink="">
      <xdr:nvSpPr>
        <xdr:cNvPr id="388" name="フローチャート : 判断 387"/>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22031</xdr:rowOff>
    </xdr:from>
    <xdr:ext cx="762000" cy="259045"/>
    <xdr:sp macro="" textlink="">
      <xdr:nvSpPr>
        <xdr:cNvPr id="389" name="テキスト ボックス 388"/>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76200</xdr:rowOff>
    </xdr:from>
    <xdr:to>
      <xdr:col>21</xdr:col>
      <xdr:colOff>0</xdr:colOff>
      <xdr:row>41</xdr:row>
      <xdr:rowOff>124460</xdr:rowOff>
    </xdr:to>
    <xdr:cxnSp macro="">
      <xdr:nvCxnSpPr>
        <xdr:cNvPr id="390" name="直線コネクタ 389"/>
        <xdr:cNvCxnSpPr/>
      </xdr:nvCxnSpPr>
      <xdr:spPr>
        <a:xfrm>
          <a:off x="13512800" y="71056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105833</xdr:rowOff>
    </xdr:from>
    <xdr:to>
      <xdr:col>21</xdr:col>
      <xdr:colOff>50800</xdr:colOff>
      <xdr:row>42</xdr:row>
      <xdr:rowOff>35983</xdr:rowOff>
    </xdr:to>
    <xdr:sp macro="" textlink="">
      <xdr:nvSpPr>
        <xdr:cNvPr id="391" name="フローチャート : 判断 390"/>
        <xdr:cNvSpPr/>
      </xdr:nvSpPr>
      <xdr:spPr>
        <a:xfrm>
          <a:off x="14351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20760</xdr:rowOff>
    </xdr:from>
    <xdr:ext cx="762000" cy="259045"/>
    <xdr:sp macro="" textlink="">
      <xdr:nvSpPr>
        <xdr:cNvPr id="392" name="テキスト ボックス 391"/>
        <xdr:cNvSpPr txBox="1"/>
      </xdr:nvSpPr>
      <xdr:spPr>
        <a:xfrm>
          <a:off x="14020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89746</xdr:rowOff>
    </xdr:from>
    <xdr:to>
      <xdr:col>19</xdr:col>
      <xdr:colOff>533400</xdr:colOff>
      <xdr:row>42</xdr:row>
      <xdr:rowOff>19896</xdr:rowOff>
    </xdr:to>
    <xdr:sp macro="" textlink="">
      <xdr:nvSpPr>
        <xdr:cNvPr id="393" name="フローチャート : 判断 392"/>
        <xdr:cNvSpPr/>
      </xdr:nvSpPr>
      <xdr:spPr>
        <a:xfrm>
          <a:off x="13462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4673</xdr:rowOff>
    </xdr:from>
    <xdr:ext cx="762000" cy="259045"/>
    <xdr:sp macro="" textlink="">
      <xdr:nvSpPr>
        <xdr:cNvPr id="394" name="テキスト ボックス 393"/>
        <xdr:cNvSpPr txBox="1"/>
      </xdr:nvSpPr>
      <xdr:spPr>
        <a:xfrm>
          <a:off x="13131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42</xdr:row>
      <xdr:rowOff>87206</xdr:rowOff>
    </xdr:from>
    <xdr:to>
      <xdr:col>24</xdr:col>
      <xdr:colOff>609600</xdr:colOff>
      <xdr:row>43</xdr:row>
      <xdr:rowOff>17356</xdr:rowOff>
    </xdr:to>
    <xdr:sp macro="" textlink="">
      <xdr:nvSpPr>
        <xdr:cNvPr id="400" name="円/楕円 399"/>
        <xdr:cNvSpPr/>
      </xdr:nvSpPr>
      <xdr:spPr>
        <a:xfrm>
          <a:off x="169672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59283</xdr:rowOff>
    </xdr:from>
    <xdr:ext cx="762000" cy="259045"/>
    <xdr:sp macro="" textlink="">
      <xdr:nvSpPr>
        <xdr:cNvPr id="401" name="公債費負担の状況該当値テキスト"/>
        <xdr:cNvSpPr txBox="1"/>
      </xdr:nvSpPr>
      <xdr:spPr>
        <a:xfrm>
          <a:off x="17106900" y="72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38946</xdr:rowOff>
    </xdr:from>
    <xdr:to>
      <xdr:col>23</xdr:col>
      <xdr:colOff>457200</xdr:colOff>
      <xdr:row>42</xdr:row>
      <xdr:rowOff>140546</xdr:rowOff>
    </xdr:to>
    <xdr:sp macro="" textlink="">
      <xdr:nvSpPr>
        <xdr:cNvPr id="402" name="円/楕円 401"/>
        <xdr:cNvSpPr/>
      </xdr:nvSpPr>
      <xdr:spPr>
        <a:xfrm>
          <a:off x="16129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125323</xdr:rowOff>
    </xdr:from>
    <xdr:ext cx="736600" cy="259045"/>
    <xdr:sp macro="" textlink="">
      <xdr:nvSpPr>
        <xdr:cNvPr id="403" name="テキスト ボックス 402"/>
        <xdr:cNvSpPr txBox="1"/>
      </xdr:nvSpPr>
      <xdr:spPr>
        <a:xfrm>
          <a:off x="15798800" y="7326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146050</xdr:rowOff>
    </xdr:from>
    <xdr:to>
      <xdr:col>22</xdr:col>
      <xdr:colOff>254000</xdr:colOff>
      <xdr:row>42</xdr:row>
      <xdr:rowOff>76200</xdr:rowOff>
    </xdr:to>
    <xdr:sp macro="" textlink="">
      <xdr:nvSpPr>
        <xdr:cNvPr id="404" name="円/楕円 403"/>
        <xdr:cNvSpPr/>
      </xdr:nvSpPr>
      <xdr:spPr>
        <a:xfrm>
          <a:off x="15240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60977</xdr:rowOff>
    </xdr:from>
    <xdr:ext cx="762000" cy="259045"/>
    <xdr:sp macro="" textlink="">
      <xdr:nvSpPr>
        <xdr:cNvPr id="405" name="テキスト ボックス 404"/>
        <xdr:cNvSpPr txBox="1"/>
      </xdr:nvSpPr>
      <xdr:spPr>
        <a:xfrm>
          <a:off x="14909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6" name="円/楕円 405"/>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13987</xdr:rowOff>
    </xdr:from>
    <xdr:ext cx="762000" cy="259045"/>
    <xdr:sp macro="" textlink="">
      <xdr:nvSpPr>
        <xdr:cNvPr id="407" name="テキスト ボックス 406"/>
        <xdr:cNvSpPr txBox="1"/>
      </xdr:nvSpPr>
      <xdr:spPr>
        <a:xfrm>
          <a:off x="14020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408" name="円/楕円 407"/>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409" name="テキスト ボックス 408"/>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　平成２８年度においては、公債費元金の償還額が新規発行の起債額を上回り、昨年度より数値が改善したものの、</a:t>
          </a:r>
          <a:r>
            <a:rPr kumimoji="1" lang="ja-JP" altLang="ja-JP" sz="1100">
              <a:solidFill>
                <a:schemeClr val="dk1"/>
              </a:solidFill>
              <a:effectLst/>
              <a:latin typeface="+mn-lt"/>
              <a:ea typeface="+mn-ea"/>
              <a:cs typeface="+mn-cs"/>
            </a:rPr>
            <a:t>相生市文化会館建設</a:t>
          </a:r>
          <a:r>
            <a:rPr kumimoji="1" lang="ja-JP" altLang="en-US" sz="1100">
              <a:solidFill>
                <a:schemeClr val="dk1"/>
              </a:solidFill>
              <a:effectLst/>
              <a:latin typeface="+mn-lt"/>
              <a:ea typeface="+mn-ea"/>
              <a:cs typeface="+mn-cs"/>
            </a:rPr>
            <a:t>のための</a:t>
          </a:r>
          <a:r>
            <a:rPr kumimoji="1" lang="ja-JP" altLang="ja-JP" sz="1100">
              <a:solidFill>
                <a:schemeClr val="dk1"/>
              </a:solidFill>
              <a:effectLst/>
              <a:latin typeface="+mn-lt"/>
              <a:ea typeface="+mn-ea"/>
              <a:cs typeface="+mn-cs"/>
            </a:rPr>
            <a:t>投資的経費の財源として起債をしたことで起債残高が大幅に増加していること、また、財源不足の調整や退職手当の財源として財政調整基金や職員退職手当基金を取り崩したことにより基金残高が減少したこと等により数値</a:t>
          </a:r>
          <a:r>
            <a:rPr kumimoji="1" lang="ja-JP" altLang="en-US" sz="1100">
              <a:solidFill>
                <a:schemeClr val="dk1"/>
              </a:solidFill>
              <a:effectLst/>
              <a:latin typeface="+mn-lt"/>
              <a:ea typeface="+mn-ea"/>
              <a:cs typeface="+mn-cs"/>
            </a:rPr>
            <a:t>は高止まり</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今後</a:t>
          </a:r>
          <a:r>
            <a:rPr kumimoji="1" lang="ja-JP" altLang="en-US" sz="1100">
              <a:solidFill>
                <a:schemeClr val="dk1"/>
              </a:solidFill>
              <a:effectLst/>
              <a:latin typeface="+mn-lt"/>
              <a:ea typeface="+mn-ea"/>
              <a:cs typeface="+mn-cs"/>
            </a:rPr>
            <a:t>も公共施設の老朽化に対する更新経費等が見込まれるが</a:t>
          </a:r>
          <a:r>
            <a:rPr kumimoji="1" lang="ja-JP" altLang="ja-JP" sz="1100">
              <a:solidFill>
                <a:schemeClr val="dk1"/>
              </a:solidFill>
              <a:effectLst/>
              <a:latin typeface="+mn-lt"/>
              <a:ea typeface="+mn-ea"/>
              <a:cs typeface="+mn-cs"/>
            </a:rPr>
            <a:t>、地方債の発行抑制に努め、財政の健全化を図る。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141478</xdr:rowOff>
    </xdr:to>
    <xdr:cxnSp macro="">
      <xdr:nvCxnSpPr>
        <xdr:cNvPr id="438" name="直線コネクタ 437"/>
        <xdr:cNvCxnSpPr/>
      </xdr:nvCxnSpPr>
      <xdr:spPr>
        <a:xfrm flipV="1">
          <a:off x="17018000" y="2370667"/>
          <a:ext cx="0" cy="15427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113555</xdr:rowOff>
    </xdr:from>
    <xdr:ext cx="762000" cy="259045"/>
    <xdr:sp macro="" textlink="">
      <xdr:nvSpPr>
        <xdr:cNvPr id="439" name="将来負担の状況最小値テキスト"/>
        <xdr:cNvSpPr txBox="1"/>
      </xdr:nvSpPr>
      <xdr:spPr>
        <a:xfrm>
          <a:off x="17106900" y="388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191.8</a:t>
          </a:r>
          <a:endParaRPr kumimoji="1" lang="ja-JP" altLang="en-US" sz="1000" b="1">
            <a:latin typeface="ＭＳ Ｐゴシック"/>
          </a:endParaRPr>
        </a:p>
      </xdr:txBody>
    </xdr:sp>
    <xdr:clientData/>
  </xdr:oneCellAnchor>
  <xdr:twoCellAnchor>
    <xdr:from>
      <xdr:col>24</xdr:col>
      <xdr:colOff>469900</xdr:colOff>
      <xdr:row>22</xdr:row>
      <xdr:rowOff>141478</xdr:rowOff>
    </xdr:from>
    <xdr:to>
      <xdr:col>24</xdr:col>
      <xdr:colOff>647700</xdr:colOff>
      <xdr:row>22</xdr:row>
      <xdr:rowOff>141478</xdr:rowOff>
    </xdr:to>
    <xdr:cxnSp macro="">
      <xdr:nvCxnSpPr>
        <xdr:cNvPr id="440" name="直線コネクタ 439"/>
        <xdr:cNvCxnSpPr/>
      </xdr:nvCxnSpPr>
      <xdr:spPr>
        <a:xfrm>
          <a:off x="16929100" y="391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49234</xdr:rowOff>
    </xdr:from>
    <xdr:to>
      <xdr:col>24</xdr:col>
      <xdr:colOff>558800</xdr:colOff>
      <xdr:row>20</xdr:row>
      <xdr:rowOff>86233</xdr:rowOff>
    </xdr:to>
    <xdr:cxnSp macro="">
      <xdr:nvCxnSpPr>
        <xdr:cNvPr id="443" name="直線コネクタ 442"/>
        <xdr:cNvCxnSpPr/>
      </xdr:nvCxnSpPr>
      <xdr:spPr>
        <a:xfrm flipV="1">
          <a:off x="16179800" y="3478234"/>
          <a:ext cx="838200" cy="36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13860</xdr:rowOff>
    </xdr:from>
    <xdr:ext cx="762000" cy="259045"/>
    <xdr:sp macro="" textlink="">
      <xdr:nvSpPr>
        <xdr:cNvPr id="444" name="将来負担の状況平均値テキスト"/>
        <xdr:cNvSpPr txBox="1"/>
      </xdr:nvSpPr>
      <xdr:spPr>
        <a:xfrm>
          <a:off x="17106900" y="25856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168783</xdr:rowOff>
    </xdr:from>
    <xdr:to>
      <xdr:col>24</xdr:col>
      <xdr:colOff>609600</xdr:colOff>
      <xdr:row>16</xdr:row>
      <xdr:rowOff>98933</xdr:rowOff>
    </xdr:to>
    <xdr:sp macro="" textlink="">
      <xdr:nvSpPr>
        <xdr:cNvPr id="445" name="フローチャート : 判断 444"/>
        <xdr:cNvSpPr/>
      </xdr:nvSpPr>
      <xdr:spPr>
        <a:xfrm>
          <a:off x="16967200" y="274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7535</xdr:rowOff>
    </xdr:from>
    <xdr:to>
      <xdr:col>23</xdr:col>
      <xdr:colOff>406400</xdr:colOff>
      <xdr:row>20</xdr:row>
      <xdr:rowOff>86233</xdr:rowOff>
    </xdr:to>
    <xdr:cxnSp macro="">
      <xdr:nvCxnSpPr>
        <xdr:cNvPr id="446" name="直線コネクタ 445"/>
        <xdr:cNvCxnSpPr/>
      </xdr:nvCxnSpPr>
      <xdr:spPr>
        <a:xfrm>
          <a:off x="15290800" y="3265085"/>
          <a:ext cx="889000" cy="250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33528</xdr:rowOff>
    </xdr:from>
    <xdr:to>
      <xdr:col>23</xdr:col>
      <xdr:colOff>457200</xdr:colOff>
      <xdr:row>16</xdr:row>
      <xdr:rowOff>135128</xdr:rowOff>
    </xdr:to>
    <xdr:sp macro="" textlink="">
      <xdr:nvSpPr>
        <xdr:cNvPr id="447" name="フローチャート : 判断 446"/>
        <xdr:cNvSpPr/>
      </xdr:nvSpPr>
      <xdr:spPr>
        <a:xfrm>
          <a:off x="16129000" y="277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145305</xdr:rowOff>
    </xdr:from>
    <xdr:ext cx="736600" cy="259045"/>
    <xdr:sp macro="" textlink="">
      <xdr:nvSpPr>
        <xdr:cNvPr id="448" name="テキスト ボックス 447"/>
        <xdr:cNvSpPr txBox="1"/>
      </xdr:nvSpPr>
      <xdr:spPr>
        <a:xfrm>
          <a:off x="15798800" y="2545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56.8</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137160</xdr:rowOff>
    </xdr:from>
    <xdr:to>
      <xdr:col>22</xdr:col>
      <xdr:colOff>203200</xdr:colOff>
      <xdr:row>19</xdr:row>
      <xdr:rowOff>7535</xdr:rowOff>
    </xdr:to>
    <xdr:cxnSp macro="">
      <xdr:nvCxnSpPr>
        <xdr:cNvPr id="449" name="直線コネクタ 448"/>
        <xdr:cNvCxnSpPr/>
      </xdr:nvCxnSpPr>
      <xdr:spPr>
        <a:xfrm>
          <a:off x="14401800" y="3223260"/>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73618</xdr:rowOff>
    </xdr:from>
    <xdr:to>
      <xdr:col>22</xdr:col>
      <xdr:colOff>254000</xdr:colOff>
      <xdr:row>18</xdr:row>
      <xdr:rowOff>3768</xdr:rowOff>
    </xdr:to>
    <xdr:sp macro="" textlink="">
      <xdr:nvSpPr>
        <xdr:cNvPr id="450" name="フローチャート : 判断 449"/>
        <xdr:cNvSpPr/>
      </xdr:nvSpPr>
      <xdr:spPr>
        <a:xfrm>
          <a:off x="15240000" y="2988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13945</xdr:rowOff>
    </xdr:from>
    <xdr:ext cx="762000" cy="259045"/>
    <xdr:sp macro="" textlink="">
      <xdr:nvSpPr>
        <xdr:cNvPr id="451" name="テキスト ボックス 450"/>
        <xdr:cNvSpPr txBox="1"/>
      </xdr:nvSpPr>
      <xdr:spPr>
        <a:xfrm>
          <a:off x="14909800" y="275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137160</xdr:rowOff>
    </xdr:from>
    <xdr:to>
      <xdr:col>21</xdr:col>
      <xdr:colOff>0</xdr:colOff>
      <xdr:row>19</xdr:row>
      <xdr:rowOff>145881</xdr:rowOff>
    </xdr:to>
    <xdr:cxnSp macro="">
      <xdr:nvCxnSpPr>
        <xdr:cNvPr id="452" name="直線コネクタ 451"/>
        <xdr:cNvCxnSpPr/>
      </xdr:nvCxnSpPr>
      <xdr:spPr>
        <a:xfrm flipV="1">
          <a:off x="13512800" y="3223260"/>
          <a:ext cx="889000" cy="18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51901</xdr:rowOff>
    </xdr:from>
    <xdr:to>
      <xdr:col>21</xdr:col>
      <xdr:colOff>50800</xdr:colOff>
      <xdr:row>17</xdr:row>
      <xdr:rowOff>153501</xdr:rowOff>
    </xdr:to>
    <xdr:sp macro="" textlink="">
      <xdr:nvSpPr>
        <xdr:cNvPr id="453" name="フローチャート : 判断 452"/>
        <xdr:cNvSpPr/>
      </xdr:nvSpPr>
      <xdr:spPr>
        <a:xfrm>
          <a:off x="14351000" y="296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163678</xdr:rowOff>
    </xdr:from>
    <xdr:ext cx="762000" cy="259045"/>
    <xdr:sp macro="" textlink="">
      <xdr:nvSpPr>
        <xdr:cNvPr id="454" name="テキスト ボックス 453"/>
        <xdr:cNvSpPr txBox="1"/>
      </xdr:nvSpPr>
      <xdr:spPr>
        <a:xfrm>
          <a:off x="14020800" y="2735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62357</xdr:rowOff>
    </xdr:from>
    <xdr:to>
      <xdr:col>19</xdr:col>
      <xdr:colOff>533400</xdr:colOff>
      <xdr:row>17</xdr:row>
      <xdr:rowOff>163957</xdr:rowOff>
    </xdr:to>
    <xdr:sp macro="" textlink="">
      <xdr:nvSpPr>
        <xdr:cNvPr id="455" name="フローチャート : 判断 454"/>
        <xdr:cNvSpPr/>
      </xdr:nvSpPr>
      <xdr:spPr>
        <a:xfrm>
          <a:off x="13462000" y="2977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2684</xdr:rowOff>
    </xdr:from>
    <xdr:ext cx="762000" cy="259045"/>
    <xdr:sp macro="" textlink="">
      <xdr:nvSpPr>
        <xdr:cNvPr id="456" name="テキスト ボックス 455"/>
        <xdr:cNvSpPr txBox="1"/>
      </xdr:nvSpPr>
      <xdr:spPr>
        <a:xfrm>
          <a:off x="13131800" y="274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19</xdr:row>
      <xdr:rowOff>169884</xdr:rowOff>
    </xdr:from>
    <xdr:to>
      <xdr:col>24</xdr:col>
      <xdr:colOff>609600</xdr:colOff>
      <xdr:row>20</xdr:row>
      <xdr:rowOff>100034</xdr:rowOff>
    </xdr:to>
    <xdr:sp macro="" textlink="">
      <xdr:nvSpPr>
        <xdr:cNvPr id="462" name="円/楕円 461"/>
        <xdr:cNvSpPr/>
      </xdr:nvSpPr>
      <xdr:spPr>
        <a:xfrm>
          <a:off x="16967200" y="342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141961</xdr:rowOff>
    </xdr:from>
    <xdr:ext cx="762000" cy="259045"/>
    <xdr:sp macro="" textlink="">
      <xdr:nvSpPr>
        <xdr:cNvPr id="463" name="将来負担の状況該当値テキスト"/>
        <xdr:cNvSpPr txBox="1"/>
      </xdr:nvSpPr>
      <xdr:spPr>
        <a:xfrm>
          <a:off x="17106900" y="3399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35433</xdr:rowOff>
    </xdr:from>
    <xdr:to>
      <xdr:col>23</xdr:col>
      <xdr:colOff>457200</xdr:colOff>
      <xdr:row>20</xdr:row>
      <xdr:rowOff>137033</xdr:rowOff>
    </xdr:to>
    <xdr:sp macro="" textlink="">
      <xdr:nvSpPr>
        <xdr:cNvPr id="464" name="円/楕円 463"/>
        <xdr:cNvSpPr/>
      </xdr:nvSpPr>
      <xdr:spPr>
        <a:xfrm>
          <a:off x="16129000" y="346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121810</xdr:rowOff>
    </xdr:from>
    <xdr:ext cx="736600" cy="259045"/>
    <xdr:sp macro="" textlink="">
      <xdr:nvSpPr>
        <xdr:cNvPr id="465" name="テキスト ボックス 464"/>
        <xdr:cNvSpPr txBox="1"/>
      </xdr:nvSpPr>
      <xdr:spPr>
        <a:xfrm>
          <a:off x="15798800" y="3550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142.3</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128185</xdr:rowOff>
    </xdr:from>
    <xdr:to>
      <xdr:col>22</xdr:col>
      <xdr:colOff>254000</xdr:colOff>
      <xdr:row>19</xdr:row>
      <xdr:rowOff>58335</xdr:rowOff>
    </xdr:to>
    <xdr:sp macro="" textlink="">
      <xdr:nvSpPr>
        <xdr:cNvPr id="466" name="円/楕円 465"/>
        <xdr:cNvSpPr/>
      </xdr:nvSpPr>
      <xdr:spPr>
        <a:xfrm>
          <a:off x="15240000" y="321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43112</xdr:rowOff>
    </xdr:from>
    <xdr:ext cx="762000" cy="259045"/>
    <xdr:sp macro="" textlink="">
      <xdr:nvSpPr>
        <xdr:cNvPr id="467" name="テキスト ボックス 466"/>
        <xdr:cNvSpPr txBox="1"/>
      </xdr:nvSpPr>
      <xdr:spPr>
        <a:xfrm>
          <a:off x="14909800" y="3300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86360</xdr:rowOff>
    </xdr:from>
    <xdr:to>
      <xdr:col>21</xdr:col>
      <xdr:colOff>50800</xdr:colOff>
      <xdr:row>19</xdr:row>
      <xdr:rowOff>16510</xdr:rowOff>
    </xdr:to>
    <xdr:sp macro="" textlink="">
      <xdr:nvSpPr>
        <xdr:cNvPr id="468" name="円/楕円 467"/>
        <xdr:cNvSpPr/>
      </xdr:nvSpPr>
      <xdr:spPr>
        <a:xfrm>
          <a:off x="14351000" y="317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1287</xdr:rowOff>
    </xdr:from>
    <xdr:ext cx="762000" cy="259045"/>
    <xdr:sp macro="" textlink="">
      <xdr:nvSpPr>
        <xdr:cNvPr id="469" name="テキスト ボックス 468"/>
        <xdr:cNvSpPr txBox="1"/>
      </xdr:nvSpPr>
      <xdr:spPr>
        <a:xfrm>
          <a:off x="14020800" y="325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95081</xdr:rowOff>
    </xdr:from>
    <xdr:to>
      <xdr:col>19</xdr:col>
      <xdr:colOff>533400</xdr:colOff>
      <xdr:row>20</xdr:row>
      <xdr:rowOff>25231</xdr:rowOff>
    </xdr:to>
    <xdr:sp macro="" textlink="">
      <xdr:nvSpPr>
        <xdr:cNvPr id="470" name="円/楕円 469"/>
        <xdr:cNvSpPr/>
      </xdr:nvSpPr>
      <xdr:spPr>
        <a:xfrm>
          <a:off x="13462000" y="335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10008</xdr:rowOff>
    </xdr:from>
    <xdr:ext cx="762000" cy="259045"/>
    <xdr:sp macro="" textlink="">
      <xdr:nvSpPr>
        <xdr:cNvPr id="471" name="テキスト ボックス 470"/>
        <xdr:cNvSpPr txBox="1"/>
      </xdr:nvSpPr>
      <xdr:spPr>
        <a:xfrm>
          <a:off x="13131800" y="3439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の多くが一部事務組合等で行っている塵芥処理業務等を直営で行っていることや職員の年齢構成の特徴などから、これまでは比較的高い水準にあったが、平成２５年度より消防業務を一部事務組合へ移行したことにより、近年は全国レベルとなっている。平成２８年度は前年度と比較し、退職手当額が減額となったことから、類似団体平均より若干低い水準になったと考えられ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127000</xdr:rowOff>
    </xdr:from>
    <xdr:to>
      <xdr:col>7</xdr:col>
      <xdr:colOff>15875</xdr:colOff>
      <xdr:row>40</xdr:row>
      <xdr:rowOff>35560</xdr:rowOff>
    </xdr:to>
    <xdr:cxnSp macro="">
      <xdr:nvCxnSpPr>
        <xdr:cNvPr id="61" name="直線コネクタ 60"/>
        <xdr:cNvCxnSpPr/>
      </xdr:nvCxnSpPr>
      <xdr:spPr>
        <a:xfrm flipV="1">
          <a:off x="4826000" y="561340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7637</xdr:rowOff>
    </xdr:from>
    <xdr:ext cx="762000" cy="259045"/>
    <xdr:sp macro="" textlink="">
      <xdr:nvSpPr>
        <xdr:cNvPr id="62" name="人件費最小値テキスト"/>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40</xdr:row>
      <xdr:rowOff>35560</xdr:rowOff>
    </xdr:from>
    <xdr:to>
      <xdr:col>7</xdr:col>
      <xdr:colOff>104775</xdr:colOff>
      <xdr:row>40</xdr:row>
      <xdr:rowOff>35560</xdr:rowOff>
    </xdr:to>
    <xdr:cxnSp macro="">
      <xdr:nvCxnSpPr>
        <xdr:cNvPr id="63" name="直線コネクタ 62"/>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41927</xdr:rowOff>
    </xdr:from>
    <xdr:ext cx="762000" cy="259045"/>
    <xdr:sp macro="" textlink="">
      <xdr:nvSpPr>
        <xdr:cNvPr id="64" name="人件費最大値テキスト"/>
        <xdr:cNvSpPr txBox="1"/>
      </xdr:nvSpPr>
      <xdr:spPr>
        <a:xfrm>
          <a:off x="4914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6</xdr:col>
      <xdr:colOff>612775</xdr:colOff>
      <xdr:row>32</xdr:row>
      <xdr:rowOff>127000</xdr:rowOff>
    </xdr:from>
    <xdr:to>
      <xdr:col>7</xdr:col>
      <xdr:colOff>104775</xdr:colOff>
      <xdr:row>32</xdr:row>
      <xdr:rowOff>127000</xdr:rowOff>
    </xdr:to>
    <xdr:cxnSp macro="">
      <xdr:nvCxnSpPr>
        <xdr:cNvPr id="65" name="直線コネクタ 64"/>
        <xdr:cNvCxnSpPr/>
      </xdr:nvCxnSpPr>
      <xdr:spPr>
        <a:xfrm>
          <a:off x="4737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123190</xdr:rowOff>
    </xdr:from>
    <xdr:to>
      <xdr:col>7</xdr:col>
      <xdr:colOff>15875</xdr:colOff>
      <xdr:row>35</xdr:row>
      <xdr:rowOff>138430</xdr:rowOff>
    </xdr:to>
    <xdr:cxnSp macro="">
      <xdr:nvCxnSpPr>
        <xdr:cNvPr id="66" name="直線コネクタ 65"/>
        <xdr:cNvCxnSpPr/>
      </xdr:nvCxnSpPr>
      <xdr:spPr>
        <a:xfrm flipV="1">
          <a:off x="3987800" y="61239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97807</xdr:rowOff>
    </xdr:from>
    <xdr:ext cx="762000" cy="259045"/>
    <xdr:sp macro="" textlink="">
      <xdr:nvSpPr>
        <xdr:cNvPr id="67" name="人件費平均値テキスト"/>
        <xdr:cNvSpPr txBox="1"/>
      </xdr:nvSpPr>
      <xdr:spPr>
        <a:xfrm>
          <a:off x="4914900" y="6098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125730</xdr:rowOff>
    </xdr:from>
    <xdr:to>
      <xdr:col>7</xdr:col>
      <xdr:colOff>66675</xdr:colOff>
      <xdr:row>36</xdr:row>
      <xdr:rowOff>55880</xdr:rowOff>
    </xdr:to>
    <xdr:sp macro="" textlink="">
      <xdr:nvSpPr>
        <xdr:cNvPr id="68" name="フローチャート : 判断 67"/>
        <xdr:cNvSpPr/>
      </xdr:nvSpPr>
      <xdr:spPr>
        <a:xfrm>
          <a:off x="47752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138430</xdr:rowOff>
    </xdr:from>
    <xdr:to>
      <xdr:col>5</xdr:col>
      <xdr:colOff>549275</xdr:colOff>
      <xdr:row>36</xdr:row>
      <xdr:rowOff>142240</xdr:rowOff>
    </xdr:to>
    <xdr:cxnSp macro="">
      <xdr:nvCxnSpPr>
        <xdr:cNvPr id="69" name="直線コネクタ 68"/>
        <xdr:cNvCxnSpPr/>
      </xdr:nvCxnSpPr>
      <xdr:spPr>
        <a:xfrm flipV="1">
          <a:off x="3098800" y="613918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133350</xdr:rowOff>
    </xdr:from>
    <xdr:to>
      <xdr:col>5</xdr:col>
      <xdr:colOff>600075</xdr:colOff>
      <xdr:row>36</xdr:row>
      <xdr:rowOff>63500</xdr:rowOff>
    </xdr:to>
    <xdr:sp macro="" textlink="">
      <xdr:nvSpPr>
        <xdr:cNvPr id="70" name="フローチャート : 判断 69"/>
        <xdr:cNvSpPr/>
      </xdr:nvSpPr>
      <xdr:spPr>
        <a:xfrm>
          <a:off x="3937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48277</xdr:rowOff>
    </xdr:from>
    <xdr:ext cx="736600" cy="259045"/>
    <xdr:sp macro="" textlink="">
      <xdr:nvSpPr>
        <xdr:cNvPr id="71" name="テキスト ボックス 70"/>
        <xdr:cNvSpPr txBox="1"/>
      </xdr:nvSpPr>
      <xdr:spPr>
        <a:xfrm>
          <a:off x="3606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35560</xdr:rowOff>
    </xdr:from>
    <xdr:to>
      <xdr:col>4</xdr:col>
      <xdr:colOff>346075</xdr:colOff>
      <xdr:row>36</xdr:row>
      <xdr:rowOff>142240</xdr:rowOff>
    </xdr:to>
    <xdr:cxnSp macro="">
      <xdr:nvCxnSpPr>
        <xdr:cNvPr id="72" name="直線コネクタ 71"/>
        <xdr:cNvCxnSpPr/>
      </xdr:nvCxnSpPr>
      <xdr:spPr>
        <a:xfrm>
          <a:off x="2209800" y="62077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156210</xdr:rowOff>
    </xdr:from>
    <xdr:to>
      <xdr:col>4</xdr:col>
      <xdr:colOff>396875</xdr:colOff>
      <xdr:row>36</xdr:row>
      <xdr:rowOff>86360</xdr:rowOff>
    </xdr:to>
    <xdr:sp macro="" textlink="">
      <xdr:nvSpPr>
        <xdr:cNvPr id="73" name="フローチャート : 判断 72"/>
        <xdr:cNvSpPr/>
      </xdr:nvSpPr>
      <xdr:spPr>
        <a:xfrm>
          <a:off x="3048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96537</xdr:rowOff>
    </xdr:from>
    <xdr:ext cx="762000" cy="259045"/>
    <xdr:sp macro="" textlink="">
      <xdr:nvSpPr>
        <xdr:cNvPr id="74" name="テキスト ボックス 73"/>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35560</xdr:rowOff>
    </xdr:from>
    <xdr:to>
      <xdr:col>3</xdr:col>
      <xdr:colOff>142875</xdr:colOff>
      <xdr:row>38</xdr:row>
      <xdr:rowOff>12700</xdr:rowOff>
    </xdr:to>
    <xdr:cxnSp macro="">
      <xdr:nvCxnSpPr>
        <xdr:cNvPr id="75" name="直線コネクタ 74"/>
        <xdr:cNvCxnSpPr/>
      </xdr:nvCxnSpPr>
      <xdr:spPr>
        <a:xfrm flipV="1">
          <a:off x="1320800" y="620776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148590</xdr:rowOff>
    </xdr:from>
    <xdr:to>
      <xdr:col>3</xdr:col>
      <xdr:colOff>193675</xdr:colOff>
      <xdr:row>36</xdr:row>
      <xdr:rowOff>78740</xdr:rowOff>
    </xdr:to>
    <xdr:sp macro="" textlink="">
      <xdr:nvSpPr>
        <xdr:cNvPr id="76" name="フローチャート : 判断 75"/>
        <xdr:cNvSpPr/>
      </xdr:nvSpPr>
      <xdr:spPr>
        <a:xfrm>
          <a:off x="2159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88917</xdr:rowOff>
    </xdr:from>
    <xdr:ext cx="762000" cy="259045"/>
    <xdr:sp macro="" textlink="">
      <xdr:nvSpPr>
        <xdr:cNvPr id="77" name="テキスト ボックス 76"/>
        <xdr:cNvSpPr txBox="1"/>
      </xdr:nvSpPr>
      <xdr:spPr>
        <a:xfrm>
          <a:off x="1828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83820</xdr:rowOff>
    </xdr:from>
    <xdr:to>
      <xdr:col>1</xdr:col>
      <xdr:colOff>676275</xdr:colOff>
      <xdr:row>37</xdr:row>
      <xdr:rowOff>13970</xdr:rowOff>
    </xdr:to>
    <xdr:sp macro="" textlink="">
      <xdr:nvSpPr>
        <xdr:cNvPr id="78" name="フローチャート : 判断 77"/>
        <xdr:cNvSpPr/>
      </xdr:nvSpPr>
      <xdr:spPr>
        <a:xfrm>
          <a:off x="1270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24147</xdr:rowOff>
    </xdr:from>
    <xdr:ext cx="762000" cy="259045"/>
    <xdr:sp macro="" textlink="">
      <xdr:nvSpPr>
        <xdr:cNvPr id="79" name="テキスト ボックス 78"/>
        <xdr:cNvSpPr txBox="1"/>
      </xdr:nvSpPr>
      <xdr:spPr>
        <a:xfrm>
          <a:off x="939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72390</xdr:rowOff>
    </xdr:from>
    <xdr:to>
      <xdr:col>7</xdr:col>
      <xdr:colOff>66675</xdr:colOff>
      <xdr:row>36</xdr:row>
      <xdr:rowOff>2540</xdr:rowOff>
    </xdr:to>
    <xdr:sp macro="" textlink="">
      <xdr:nvSpPr>
        <xdr:cNvPr id="85" name="円/楕円 84"/>
        <xdr:cNvSpPr/>
      </xdr:nvSpPr>
      <xdr:spPr>
        <a:xfrm>
          <a:off x="47752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88917</xdr:rowOff>
    </xdr:from>
    <xdr:ext cx="762000" cy="259045"/>
    <xdr:sp macro="" textlink="">
      <xdr:nvSpPr>
        <xdr:cNvPr id="86" name="人件費該当値テキスト"/>
        <xdr:cNvSpPr txBox="1"/>
      </xdr:nvSpPr>
      <xdr:spPr>
        <a:xfrm>
          <a:off x="49149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87630</xdr:rowOff>
    </xdr:from>
    <xdr:to>
      <xdr:col>5</xdr:col>
      <xdr:colOff>600075</xdr:colOff>
      <xdr:row>36</xdr:row>
      <xdr:rowOff>17780</xdr:rowOff>
    </xdr:to>
    <xdr:sp macro="" textlink="">
      <xdr:nvSpPr>
        <xdr:cNvPr id="87" name="円/楕円 86"/>
        <xdr:cNvSpPr/>
      </xdr:nvSpPr>
      <xdr:spPr>
        <a:xfrm>
          <a:off x="3937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27957</xdr:rowOff>
    </xdr:from>
    <xdr:ext cx="736600" cy="259045"/>
    <xdr:sp macro="" textlink="">
      <xdr:nvSpPr>
        <xdr:cNvPr id="88" name="テキスト ボックス 87"/>
        <xdr:cNvSpPr txBox="1"/>
      </xdr:nvSpPr>
      <xdr:spPr>
        <a:xfrm>
          <a:off x="3606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91440</xdr:rowOff>
    </xdr:from>
    <xdr:to>
      <xdr:col>4</xdr:col>
      <xdr:colOff>396875</xdr:colOff>
      <xdr:row>37</xdr:row>
      <xdr:rowOff>21590</xdr:rowOff>
    </xdr:to>
    <xdr:sp macro="" textlink="">
      <xdr:nvSpPr>
        <xdr:cNvPr id="89" name="円/楕円 88"/>
        <xdr:cNvSpPr/>
      </xdr:nvSpPr>
      <xdr:spPr>
        <a:xfrm>
          <a:off x="3048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6367</xdr:rowOff>
    </xdr:from>
    <xdr:ext cx="762000" cy="259045"/>
    <xdr:sp macro="" textlink="">
      <xdr:nvSpPr>
        <xdr:cNvPr id="90" name="テキスト ボックス 89"/>
        <xdr:cNvSpPr txBox="1"/>
      </xdr:nvSpPr>
      <xdr:spPr>
        <a:xfrm>
          <a:off x="2717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156210</xdr:rowOff>
    </xdr:from>
    <xdr:to>
      <xdr:col>3</xdr:col>
      <xdr:colOff>193675</xdr:colOff>
      <xdr:row>36</xdr:row>
      <xdr:rowOff>86360</xdr:rowOff>
    </xdr:to>
    <xdr:sp macro="" textlink="">
      <xdr:nvSpPr>
        <xdr:cNvPr id="91" name="円/楕円 90"/>
        <xdr:cNvSpPr/>
      </xdr:nvSpPr>
      <xdr:spPr>
        <a:xfrm>
          <a:off x="2159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71137</xdr:rowOff>
    </xdr:from>
    <xdr:ext cx="762000" cy="259045"/>
    <xdr:sp macro="" textlink="">
      <xdr:nvSpPr>
        <xdr:cNvPr id="92" name="テキスト ボックス 91"/>
        <xdr:cNvSpPr txBox="1"/>
      </xdr:nvSpPr>
      <xdr:spPr>
        <a:xfrm>
          <a:off x="1828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93" name="円/楕円 92"/>
        <xdr:cNvSpPr/>
      </xdr:nvSpPr>
      <xdr:spPr>
        <a:xfrm>
          <a:off x="1270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48277</xdr:rowOff>
    </xdr:from>
    <xdr:ext cx="762000" cy="259045"/>
    <xdr:sp macro="" textlink="">
      <xdr:nvSpPr>
        <xdr:cNvPr id="94" name="テキスト ボックス 93"/>
        <xdr:cNvSpPr txBox="1"/>
      </xdr:nvSpPr>
      <xdr:spPr>
        <a:xfrm>
          <a:off x="939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「第１期相生市行財政健全化計画」に基づく歳出削減により、類似団体との比較で低い数値となって</a:t>
          </a:r>
          <a:r>
            <a:rPr kumimoji="1" lang="ja-JP" altLang="en-US" sz="1100">
              <a:solidFill>
                <a:schemeClr val="dk1"/>
              </a:solidFill>
              <a:effectLst/>
              <a:latin typeface="+mn-lt"/>
              <a:ea typeface="+mn-ea"/>
              <a:cs typeface="+mn-cs"/>
            </a:rPr>
            <a:t>いるものの、平成２８年度より相生市文化会館のオープンに伴う委託料等の増加により比率が悪化した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今後も、事業内容をゼロベースで見直しを図り、更なるコスト削減に努める。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57150</xdr:rowOff>
    </xdr:from>
    <xdr:to>
      <xdr:col>24</xdr:col>
      <xdr:colOff>31750</xdr:colOff>
      <xdr:row>21</xdr:row>
      <xdr:rowOff>95250</xdr:rowOff>
    </xdr:to>
    <xdr:cxnSp macro="">
      <xdr:nvCxnSpPr>
        <xdr:cNvPr id="122" name="直線コネクタ 121"/>
        <xdr:cNvCxnSpPr/>
      </xdr:nvCxnSpPr>
      <xdr:spPr>
        <a:xfrm flipV="1">
          <a:off x="16510000" y="22860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67327</xdr:rowOff>
    </xdr:from>
    <xdr:ext cx="762000" cy="259045"/>
    <xdr:sp macro="" textlink="">
      <xdr:nvSpPr>
        <xdr:cNvPr id="123" name="物件費最小値テキスト"/>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95250</xdr:rowOff>
    </xdr:from>
    <xdr:to>
      <xdr:col>24</xdr:col>
      <xdr:colOff>120650</xdr:colOff>
      <xdr:row>21</xdr:row>
      <xdr:rowOff>95250</xdr:rowOff>
    </xdr:to>
    <xdr:cxnSp macro="">
      <xdr:nvCxnSpPr>
        <xdr:cNvPr id="124" name="直線コネクタ 123"/>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143527</xdr:rowOff>
    </xdr:from>
    <xdr:ext cx="762000" cy="259045"/>
    <xdr:sp macro="" textlink="">
      <xdr:nvSpPr>
        <xdr:cNvPr id="125" name="物件費最大値テキスト"/>
        <xdr:cNvSpPr txBox="1"/>
      </xdr:nvSpPr>
      <xdr:spPr>
        <a:xfrm>
          <a:off x="16598900" y="202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57150</xdr:rowOff>
    </xdr:from>
    <xdr:to>
      <xdr:col>24</xdr:col>
      <xdr:colOff>120650</xdr:colOff>
      <xdr:row>13</xdr:row>
      <xdr:rowOff>57150</xdr:rowOff>
    </xdr:to>
    <xdr:cxnSp macro="">
      <xdr:nvCxnSpPr>
        <xdr:cNvPr id="126" name="直線コネクタ 125"/>
        <xdr:cNvCxnSpPr/>
      </xdr:nvCxnSpPr>
      <xdr:spPr>
        <a:xfrm>
          <a:off x="16421100" y="228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146050</xdr:rowOff>
    </xdr:from>
    <xdr:to>
      <xdr:col>24</xdr:col>
      <xdr:colOff>31750</xdr:colOff>
      <xdr:row>16</xdr:row>
      <xdr:rowOff>101600</xdr:rowOff>
    </xdr:to>
    <xdr:cxnSp macro="">
      <xdr:nvCxnSpPr>
        <xdr:cNvPr id="127" name="直線コネクタ 126"/>
        <xdr:cNvCxnSpPr/>
      </xdr:nvCxnSpPr>
      <xdr:spPr>
        <a:xfrm>
          <a:off x="15671800" y="2717800"/>
          <a:ext cx="8382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8"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15</xdr:row>
      <xdr:rowOff>146050</xdr:rowOff>
    </xdr:to>
    <xdr:cxnSp macro="">
      <xdr:nvCxnSpPr>
        <xdr:cNvPr id="130" name="直線コネクタ 129"/>
        <xdr:cNvCxnSpPr/>
      </xdr:nvCxnSpPr>
      <xdr:spPr>
        <a:xfrm>
          <a:off x="14782800" y="2679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107950</xdr:rowOff>
    </xdr:from>
    <xdr:to>
      <xdr:col>21</xdr:col>
      <xdr:colOff>361950</xdr:colOff>
      <xdr:row>15</xdr:row>
      <xdr:rowOff>146050</xdr:rowOff>
    </xdr:to>
    <xdr:cxnSp macro="">
      <xdr:nvCxnSpPr>
        <xdr:cNvPr id="133" name="直線コネクタ 132"/>
        <xdr:cNvCxnSpPr/>
      </xdr:nvCxnSpPr>
      <xdr:spPr>
        <a:xfrm flipV="1">
          <a:off x="13893800" y="2679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6350</xdr:rowOff>
    </xdr:from>
    <xdr:to>
      <xdr:col>21</xdr:col>
      <xdr:colOff>412750</xdr:colOff>
      <xdr:row>17</xdr:row>
      <xdr:rowOff>107950</xdr:rowOff>
    </xdr:to>
    <xdr:sp macro="" textlink="">
      <xdr:nvSpPr>
        <xdr:cNvPr id="134" name="フローチャート : 判断 133"/>
        <xdr:cNvSpPr/>
      </xdr:nvSpPr>
      <xdr:spPr>
        <a:xfrm>
          <a:off x="14732000" y="292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92727</xdr:rowOff>
    </xdr:from>
    <xdr:ext cx="762000" cy="259045"/>
    <xdr:sp macro="" textlink="">
      <xdr:nvSpPr>
        <xdr:cNvPr id="135" name="テキスト ボックス 134"/>
        <xdr:cNvSpPr txBox="1"/>
      </xdr:nvSpPr>
      <xdr:spPr>
        <a:xfrm>
          <a:off x="14401800" y="300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82550</xdr:rowOff>
    </xdr:from>
    <xdr:to>
      <xdr:col>20</xdr:col>
      <xdr:colOff>158750</xdr:colOff>
      <xdr:row>15</xdr:row>
      <xdr:rowOff>146050</xdr:rowOff>
    </xdr:to>
    <xdr:cxnSp macro="">
      <xdr:nvCxnSpPr>
        <xdr:cNvPr id="136" name="直線コネクタ 135"/>
        <xdr:cNvCxnSpPr/>
      </xdr:nvCxnSpPr>
      <xdr:spPr>
        <a:xfrm>
          <a:off x="13004800" y="2654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37" name="フローチャート : 判断 136"/>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16527</xdr:rowOff>
    </xdr:from>
    <xdr:ext cx="762000" cy="259045"/>
    <xdr:sp macro="" textlink="">
      <xdr:nvSpPr>
        <xdr:cNvPr id="138" name="テキスト ボックス 137"/>
        <xdr:cNvSpPr txBox="1"/>
      </xdr:nvSpPr>
      <xdr:spPr>
        <a:xfrm>
          <a:off x="13512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165100</xdr:rowOff>
    </xdr:from>
    <xdr:to>
      <xdr:col>19</xdr:col>
      <xdr:colOff>6350</xdr:colOff>
      <xdr:row>17</xdr:row>
      <xdr:rowOff>95250</xdr:rowOff>
    </xdr:to>
    <xdr:sp macro="" textlink="">
      <xdr:nvSpPr>
        <xdr:cNvPr id="139" name="フローチャート : 判断 138"/>
        <xdr:cNvSpPr/>
      </xdr:nvSpPr>
      <xdr:spPr>
        <a:xfrm>
          <a:off x="12954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80027</xdr:rowOff>
    </xdr:from>
    <xdr:ext cx="762000" cy="259045"/>
    <xdr:sp macro="" textlink="">
      <xdr:nvSpPr>
        <xdr:cNvPr id="140" name="テキスト ボックス 139"/>
        <xdr:cNvSpPr txBox="1"/>
      </xdr:nvSpPr>
      <xdr:spPr>
        <a:xfrm>
          <a:off x="12623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16</xdr:row>
      <xdr:rowOff>50800</xdr:rowOff>
    </xdr:from>
    <xdr:to>
      <xdr:col>24</xdr:col>
      <xdr:colOff>82550</xdr:colOff>
      <xdr:row>16</xdr:row>
      <xdr:rowOff>152400</xdr:rowOff>
    </xdr:to>
    <xdr:sp macro="" textlink="">
      <xdr:nvSpPr>
        <xdr:cNvPr id="146" name="円/楕円 145"/>
        <xdr:cNvSpPr/>
      </xdr:nvSpPr>
      <xdr:spPr>
        <a:xfrm>
          <a:off x="16459200" y="279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67327</xdr:rowOff>
    </xdr:from>
    <xdr:ext cx="762000" cy="259045"/>
    <xdr:sp macro="" textlink="">
      <xdr:nvSpPr>
        <xdr:cNvPr id="147" name="物件費該当値テキスト"/>
        <xdr:cNvSpPr txBox="1"/>
      </xdr:nvSpPr>
      <xdr:spPr>
        <a:xfrm>
          <a:off x="165989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95250</xdr:rowOff>
    </xdr:from>
    <xdr:to>
      <xdr:col>22</xdr:col>
      <xdr:colOff>615950</xdr:colOff>
      <xdr:row>16</xdr:row>
      <xdr:rowOff>25400</xdr:rowOff>
    </xdr:to>
    <xdr:sp macro="" textlink="">
      <xdr:nvSpPr>
        <xdr:cNvPr id="148" name="円/楕円 147"/>
        <xdr:cNvSpPr/>
      </xdr:nvSpPr>
      <xdr:spPr>
        <a:xfrm>
          <a:off x="15621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35577</xdr:rowOff>
    </xdr:from>
    <xdr:ext cx="736600" cy="259045"/>
    <xdr:sp macro="" textlink="">
      <xdr:nvSpPr>
        <xdr:cNvPr id="149" name="テキスト ボックス 148"/>
        <xdr:cNvSpPr txBox="1"/>
      </xdr:nvSpPr>
      <xdr:spPr>
        <a:xfrm>
          <a:off x="15290800" y="243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50" name="円/楕円 149"/>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168927</xdr:rowOff>
    </xdr:from>
    <xdr:ext cx="762000" cy="259045"/>
    <xdr:sp macro="" textlink="">
      <xdr:nvSpPr>
        <xdr:cNvPr id="151" name="テキスト ボックス 150"/>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52" name="円/楕円 151"/>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53" name="テキスト ボックス 152"/>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31750</xdr:rowOff>
    </xdr:from>
    <xdr:to>
      <xdr:col>19</xdr:col>
      <xdr:colOff>6350</xdr:colOff>
      <xdr:row>15</xdr:row>
      <xdr:rowOff>133350</xdr:rowOff>
    </xdr:to>
    <xdr:sp macro="" textlink="">
      <xdr:nvSpPr>
        <xdr:cNvPr id="154" name="円/楕円 153"/>
        <xdr:cNvSpPr/>
      </xdr:nvSpPr>
      <xdr:spPr>
        <a:xfrm>
          <a:off x="12954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143527</xdr:rowOff>
    </xdr:from>
    <xdr:ext cx="762000" cy="259045"/>
    <xdr:sp macro="" textlink="">
      <xdr:nvSpPr>
        <xdr:cNvPr id="155" name="テキスト ボックス 154"/>
        <xdr:cNvSpPr txBox="1"/>
      </xdr:nvSpPr>
      <xdr:spPr>
        <a:xfrm>
          <a:off x="12623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扶助費に係る経常収支比率が類似団体を上回り、かつ上昇傾向にある要因として、生活保護費の</a:t>
          </a:r>
          <a:r>
            <a:rPr kumimoji="1" lang="ja-JP" altLang="en-US" sz="1100">
              <a:solidFill>
                <a:schemeClr val="dk1"/>
              </a:solidFill>
              <a:effectLst/>
              <a:latin typeface="+mn-lt"/>
              <a:ea typeface="+mn-ea"/>
              <a:cs typeface="+mn-cs"/>
            </a:rPr>
            <a:t>医療扶助の</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があげられ</a:t>
          </a:r>
          <a:r>
            <a:rPr kumimoji="1" lang="ja-JP" altLang="en-US" sz="1100">
              <a:solidFill>
                <a:schemeClr val="dk1"/>
              </a:solidFill>
              <a:effectLst/>
              <a:latin typeface="+mn-lt"/>
              <a:ea typeface="+mn-ea"/>
              <a:cs typeface="+mn-cs"/>
            </a:rPr>
            <a:t>る。</a:t>
          </a:r>
          <a:endParaRPr lang="ja-JP" altLang="ja-JP" sz="1400">
            <a:effectLst/>
          </a:endParaRPr>
        </a:p>
        <a:p>
          <a:r>
            <a:rPr kumimoji="1" lang="ja-JP" altLang="ja-JP" sz="1100">
              <a:solidFill>
                <a:schemeClr val="dk1"/>
              </a:solidFill>
              <a:effectLst/>
              <a:latin typeface="+mn-lt"/>
              <a:ea typeface="+mn-ea"/>
              <a:cs typeface="+mn-cs"/>
            </a:rPr>
            <a:t>　今後、資格審査の適正化や各種手当への特別加算等の見直しを進めていくことで抑制に努める。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102507</xdr:rowOff>
    </xdr:from>
    <xdr:to>
      <xdr:col>7</xdr:col>
      <xdr:colOff>15875</xdr:colOff>
      <xdr:row>62</xdr:row>
      <xdr:rowOff>45357</xdr:rowOff>
    </xdr:to>
    <xdr:cxnSp macro="">
      <xdr:nvCxnSpPr>
        <xdr:cNvPr id="185" name="直線コネクタ 184"/>
        <xdr:cNvCxnSpPr/>
      </xdr:nvCxnSpPr>
      <xdr:spPr>
        <a:xfrm flipV="1">
          <a:off x="4826000" y="9189357"/>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6"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7" name="直線コネクタ 186"/>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17434</xdr:rowOff>
    </xdr:from>
    <xdr:ext cx="762000" cy="259045"/>
    <xdr:sp macro="" textlink="">
      <xdr:nvSpPr>
        <xdr:cNvPr id="188" name="扶助費最大値テキスト"/>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6</xdr:col>
      <xdr:colOff>612775</xdr:colOff>
      <xdr:row>53</xdr:row>
      <xdr:rowOff>102507</xdr:rowOff>
    </xdr:from>
    <xdr:to>
      <xdr:col>7</xdr:col>
      <xdr:colOff>104775</xdr:colOff>
      <xdr:row>53</xdr:row>
      <xdr:rowOff>102507</xdr:rowOff>
    </xdr:to>
    <xdr:cxnSp macro="">
      <xdr:nvCxnSpPr>
        <xdr:cNvPr id="189" name="直線コネクタ 188"/>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61685</xdr:rowOff>
    </xdr:from>
    <xdr:to>
      <xdr:col>7</xdr:col>
      <xdr:colOff>15875</xdr:colOff>
      <xdr:row>59</xdr:row>
      <xdr:rowOff>86178</xdr:rowOff>
    </xdr:to>
    <xdr:cxnSp macro="">
      <xdr:nvCxnSpPr>
        <xdr:cNvPr id="190" name="直線コネクタ 189"/>
        <xdr:cNvCxnSpPr/>
      </xdr:nvCxnSpPr>
      <xdr:spPr>
        <a:xfrm>
          <a:off x="3987800" y="10005785"/>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141712</xdr:rowOff>
    </xdr:from>
    <xdr:ext cx="762000" cy="259045"/>
    <xdr:sp macro="" textlink="">
      <xdr:nvSpPr>
        <xdr:cNvPr id="191" name="扶助費平均値テキスト"/>
        <xdr:cNvSpPr txBox="1"/>
      </xdr:nvSpPr>
      <xdr:spPr>
        <a:xfrm>
          <a:off x="4914900" y="9571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92" name="フローチャート : 判断 191"/>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69850</xdr:rowOff>
    </xdr:from>
    <xdr:to>
      <xdr:col>5</xdr:col>
      <xdr:colOff>549275</xdr:colOff>
      <xdr:row>58</xdr:row>
      <xdr:rowOff>61685</xdr:rowOff>
    </xdr:to>
    <xdr:cxnSp macro="">
      <xdr:nvCxnSpPr>
        <xdr:cNvPr id="193" name="直線コネクタ 192"/>
        <xdr:cNvCxnSpPr/>
      </xdr:nvCxnSpPr>
      <xdr:spPr>
        <a:xfrm>
          <a:off x="3098800" y="98425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43543</xdr:rowOff>
    </xdr:from>
    <xdr:to>
      <xdr:col>5</xdr:col>
      <xdr:colOff>600075</xdr:colOff>
      <xdr:row>56</xdr:row>
      <xdr:rowOff>145143</xdr:rowOff>
    </xdr:to>
    <xdr:sp macro="" textlink="">
      <xdr:nvSpPr>
        <xdr:cNvPr id="194" name="フローチャート : 判断 193"/>
        <xdr:cNvSpPr/>
      </xdr:nvSpPr>
      <xdr:spPr>
        <a:xfrm>
          <a:off x="3937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155320</xdr:rowOff>
    </xdr:from>
    <xdr:ext cx="736600" cy="259045"/>
    <xdr:sp macro="" textlink="">
      <xdr:nvSpPr>
        <xdr:cNvPr id="195" name="テキスト ボックス 194"/>
        <xdr:cNvSpPr txBox="1"/>
      </xdr:nvSpPr>
      <xdr:spPr>
        <a:xfrm>
          <a:off x="3606800" y="9413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69850</xdr:rowOff>
    </xdr:from>
    <xdr:to>
      <xdr:col>4</xdr:col>
      <xdr:colOff>346075</xdr:colOff>
      <xdr:row>58</xdr:row>
      <xdr:rowOff>61685</xdr:rowOff>
    </xdr:to>
    <xdr:cxnSp macro="">
      <xdr:nvCxnSpPr>
        <xdr:cNvPr id="196" name="直線コネクタ 195"/>
        <xdr:cNvCxnSpPr/>
      </xdr:nvCxnSpPr>
      <xdr:spPr>
        <a:xfrm flipV="1">
          <a:off x="2209800" y="98425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10885</xdr:rowOff>
    </xdr:from>
    <xdr:to>
      <xdr:col>4</xdr:col>
      <xdr:colOff>396875</xdr:colOff>
      <xdr:row>56</xdr:row>
      <xdr:rowOff>112485</xdr:rowOff>
    </xdr:to>
    <xdr:sp macro="" textlink="">
      <xdr:nvSpPr>
        <xdr:cNvPr id="197" name="フローチャート : 判断 196"/>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122662</xdr:rowOff>
    </xdr:from>
    <xdr:ext cx="762000" cy="259045"/>
    <xdr:sp macro="" textlink="">
      <xdr:nvSpPr>
        <xdr:cNvPr id="198" name="テキスト ボックス 197"/>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151493</xdr:rowOff>
    </xdr:from>
    <xdr:to>
      <xdr:col>3</xdr:col>
      <xdr:colOff>142875</xdr:colOff>
      <xdr:row>58</xdr:row>
      <xdr:rowOff>61685</xdr:rowOff>
    </xdr:to>
    <xdr:cxnSp macro="">
      <xdr:nvCxnSpPr>
        <xdr:cNvPr id="199" name="直線コネクタ 198"/>
        <xdr:cNvCxnSpPr/>
      </xdr:nvCxnSpPr>
      <xdr:spPr>
        <a:xfrm>
          <a:off x="1320800" y="99241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200" name="フローチャート : 判断 199"/>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122662</xdr:rowOff>
    </xdr:from>
    <xdr:ext cx="762000" cy="259045"/>
    <xdr:sp macro="" textlink="">
      <xdr:nvSpPr>
        <xdr:cNvPr id="201" name="テキスト ボックス 200"/>
        <xdr:cNvSpPr txBox="1"/>
      </xdr:nvSpPr>
      <xdr:spPr>
        <a:xfrm>
          <a:off x="1828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117022</xdr:rowOff>
    </xdr:from>
    <xdr:to>
      <xdr:col>1</xdr:col>
      <xdr:colOff>676275</xdr:colOff>
      <xdr:row>56</xdr:row>
      <xdr:rowOff>47172</xdr:rowOff>
    </xdr:to>
    <xdr:sp macro="" textlink="">
      <xdr:nvSpPr>
        <xdr:cNvPr id="202" name="フローチャート : 判断 201"/>
        <xdr:cNvSpPr/>
      </xdr:nvSpPr>
      <xdr:spPr>
        <a:xfrm>
          <a:off x="1270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57349</xdr:rowOff>
    </xdr:from>
    <xdr:ext cx="762000" cy="259045"/>
    <xdr:sp macro="" textlink="">
      <xdr:nvSpPr>
        <xdr:cNvPr id="203" name="テキスト ボックス 202"/>
        <xdr:cNvSpPr txBox="1"/>
      </xdr:nvSpPr>
      <xdr:spPr>
        <a:xfrm>
          <a:off x="939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59</xdr:row>
      <xdr:rowOff>35378</xdr:rowOff>
    </xdr:from>
    <xdr:to>
      <xdr:col>7</xdr:col>
      <xdr:colOff>66675</xdr:colOff>
      <xdr:row>59</xdr:row>
      <xdr:rowOff>136978</xdr:rowOff>
    </xdr:to>
    <xdr:sp macro="" textlink="">
      <xdr:nvSpPr>
        <xdr:cNvPr id="209" name="円/楕円 208"/>
        <xdr:cNvSpPr/>
      </xdr:nvSpPr>
      <xdr:spPr>
        <a:xfrm>
          <a:off x="47752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7455</xdr:rowOff>
    </xdr:from>
    <xdr:ext cx="762000" cy="259045"/>
    <xdr:sp macro="" textlink="">
      <xdr:nvSpPr>
        <xdr:cNvPr id="210" name="扶助費該当値テキスト"/>
        <xdr:cNvSpPr txBox="1"/>
      </xdr:nvSpPr>
      <xdr:spPr>
        <a:xfrm>
          <a:off x="49149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10885</xdr:rowOff>
    </xdr:from>
    <xdr:to>
      <xdr:col>5</xdr:col>
      <xdr:colOff>600075</xdr:colOff>
      <xdr:row>58</xdr:row>
      <xdr:rowOff>112485</xdr:rowOff>
    </xdr:to>
    <xdr:sp macro="" textlink="">
      <xdr:nvSpPr>
        <xdr:cNvPr id="211" name="円/楕円 210"/>
        <xdr:cNvSpPr/>
      </xdr:nvSpPr>
      <xdr:spPr>
        <a:xfrm>
          <a:off x="3937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97262</xdr:rowOff>
    </xdr:from>
    <xdr:ext cx="736600" cy="259045"/>
    <xdr:sp macro="" textlink="">
      <xdr:nvSpPr>
        <xdr:cNvPr id="212" name="テキスト ボックス 211"/>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19050</xdr:rowOff>
    </xdr:from>
    <xdr:to>
      <xdr:col>4</xdr:col>
      <xdr:colOff>396875</xdr:colOff>
      <xdr:row>57</xdr:row>
      <xdr:rowOff>120650</xdr:rowOff>
    </xdr:to>
    <xdr:sp macro="" textlink="">
      <xdr:nvSpPr>
        <xdr:cNvPr id="213" name="円/楕円 212"/>
        <xdr:cNvSpPr/>
      </xdr:nvSpPr>
      <xdr:spPr>
        <a:xfrm>
          <a:off x="3048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105427</xdr:rowOff>
    </xdr:from>
    <xdr:ext cx="762000" cy="259045"/>
    <xdr:sp macro="" textlink="">
      <xdr:nvSpPr>
        <xdr:cNvPr id="214" name="テキスト ボックス 213"/>
        <xdr:cNvSpPr txBox="1"/>
      </xdr:nvSpPr>
      <xdr:spPr>
        <a:xfrm>
          <a:off x="2717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xdr:rowOff>
    </xdr:from>
    <xdr:to>
      <xdr:col>3</xdr:col>
      <xdr:colOff>193675</xdr:colOff>
      <xdr:row>58</xdr:row>
      <xdr:rowOff>112485</xdr:rowOff>
    </xdr:to>
    <xdr:sp macro="" textlink="">
      <xdr:nvSpPr>
        <xdr:cNvPr id="215" name="円/楕円 214"/>
        <xdr:cNvSpPr/>
      </xdr:nvSpPr>
      <xdr:spPr>
        <a:xfrm>
          <a:off x="2159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97262</xdr:rowOff>
    </xdr:from>
    <xdr:ext cx="762000" cy="259045"/>
    <xdr:sp macro="" textlink="">
      <xdr:nvSpPr>
        <xdr:cNvPr id="216" name="テキスト ボックス 215"/>
        <xdr:cNvSpPr txBox="1"/>
      </xdr:nvSpPr>
      <xdr:spPr>
        <a:xfrm>
          <a:off x="1828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100693</xdr:rowOff>
    </xdr:from>
    <xdr:to>
      <xdr:col>1</xdr:col>
      <xdr:colOff>676275</xdr:colOff>
      <xdr:row>58</xdr:row>
      <xdr:rowOff>30843</xdr:rowOff>
    </xdr:to>
    <xdr:sp macro="" textlink="">
      <xdr:nvSpPr>
        <xdr:cNvPr id="217" name="円/楕円 216"/>
        <xdr:cNvSpPr/>
      </xdr:nvSpPr>
      <xdr:spPr>
        <a:xfrm>
          <a:off x="1270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15620</xdr:rowOff>
    </xdr:from>
    <xdr:ext cx="762000" cy="259045"/>
    <xdr:sp macro="" textlink="">
      <xdr:nvSpPr>
        <xdr:cNvPr id="218" name="テキスト ボックス 217"/>
        <xdr:cNvSpPr txBox="1"/>
      </xdr:nvSpPr>
      <xdr:spPr>
        <a:xfrm>
          <a:off x="9398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その他に係る経常収支比率が高い要因は、繰出金が類似団体より多額であるためである。これは、下水道事業会計において過去に整備費に多額の起債を発行し、その元利償還金が膨らんでいるからである。</a:t>
          </a:r>
          <a:endParaRPr lang="ja-JP" altLang="ja-JP" sz="1400">
            <a:effectLst/>
          </a:endParaRPr>
        </a:p>
        <a:p>
          <a:r>
            <a:rPr kumimoji="1" lang="ja-JP" altLang="ja-JP" sz="1100">
              <a:solidFill>
                <a:schemeClr val="dk1"/>
              </a:solidFill>
              <a:effectLst/>
              <a:latin typeface="+mn-lt"/>
              <a:ea typeface="+mn-ea"/>
              <a:cs typeface="+mn-cs"/>
            </a:rPr>
            <a:t>　今後、下水道事業会計では独立採算の原則に立ち返って徹底した経費の抑制を行うとともに、定期的に使用料の見直しを行うなど健全化に努め、繰出金の抑制を図る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3" name="直線コネクタ 232"/>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4" name="テキスト ボックス 233"/>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7" name="直線コネクタ 236"/>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8" name="テキスト ボックス 237"/>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12700</xdr:rowOff>
    </xdr:from>
    <xdr:to>
      <xdr:col>24</xdr:col>
      <xdr:colOff>31750</xdr:colOff>
      <xdr:row>59</xdr:row>
      <xdr:rowOff>98425</xdr:rowOff>
    </xdr:to>
    <xdr:cxnSp macro="">
      <xdr:nvCxnSpPr>
        <xdr:cNvPr id="242" name="直線コネクタ 241"/>
        <xdr:cNvCxnSpPr/>
      </xdr:nvCxnSpPr>
      <xdr:spPr>
        <a:xfrm flipV="1">
          <a:off x="16510000" y="9099550"/>
          <a:ext cx="0" cy="111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70502</xdr:rowOff>
    </xdr:from>
    <xdr:ext cx="762000" cy="259045"/>
    <xdr:sp macro="" textlink="">
      <xdr:nvSpPr>
        <xdr:cNvPr id="243" name="その他最小値テキスト"/>
        <xdr:cNvSpPr txBox="1"/>
      </xdr:nvSpPr>
      <xdr:spPr>
        <a:xfrm>
          <a:off x="16598900" y="10186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a:t>
          </a:r>
          <a:endParaRPr kumimoji="1" lang="ja-JP" altLang="en-US" sz="1000" b="1">
            <a:latin typeface="ＭＳ Ｐゴシック"/>
          </a:endParaRPr>
        </a:p>
      </xdr:txBody>
    </xdr:sp>
    <xdr:clientData/>
  </xdr:oneCellAnchor>
  <xdr:twoCellAnchor>
    <xdr:from>
      <xdr:col>23</xdr:col>
      <xdr:colOff>628650</xdr:colOff>
      <xdr:row>59</xdr:row>
      <xdr:rowOff>98425</xdr:rowOff>
    </xdr:from>
    <xdr:to>
      <xdr:col>24</xdr:col>
      <xdr:colOff>120650</xdr:colOff>
      <xdr:row>59</xdr:row>
      <xdr:rowOff>98425</xdr:rowOff>
    </xdr:to>
    <xdr:cxnSp macro="">
      <xdr:nvCxnSpPr>
        <xdr:cNvPr id="244" name="直線コネクタ 243"/>
        <xdr:cNvCxnSpPr/>
      </xdr:nvCxnSpPr>
      <xdr:spPr>
        <a:xfrm>
          <a:off x="16421100" y="10213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99077</xdr:rowOff>
    </xdr:from>
    <xdr:ext cx="762000" cy="259045"/>
    <xdr:sp macro="" textlink="">
      <xdr:nvSpPr>
        <xdr:cNvPr id="245" name="その他最大値テキスト"/>
        <xdr:cNvSpPr txBox="1"/>
      </xdr:nvSpPr>
      <xdr:spPr>
        <a:xfrm>
          <a:off x="16598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12700</xdr:rowOff>
    </xdr:from>
    <xdr:to>
      <xdr:col>24</xdr:col>
      <xdr:colOff>120650</xdr:colOff>
      <xdr:row>53</xdr:row>
      <xdr:rowOff>12700</xdr:rowOff>
    </xdr:to>
    <xdr:cxnSp macro="">
      <xdr:nvCxnSpPr>
        <xdr:cNvPr id="246" name="直線コネクタ 245"/>
        <xdr:cNvCxnSpPr/>
      </xdr:nvCxnSpPr>
      <xdr:spPr>
        <a:xfrm>
          <a:off x="16421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75565</xdr:rowOff>
    </xdr:from>
    <xdr:to>
      <xdr:col>24</xdr:col>
      <xdr:colOff>31750</xdr:colOff>
      <xdr:row>59</xdr:row>
      <xdr:rowOff>98425</xdr:rowOff>
    </xdr:to>
    <xdr:cxnSp macro="">
      <xdr:nvCxnSpPr>
        <xdr:cNvPr id="247" name="直線コネクタ 246"/>
        <xdr:cNvCxnSpPr/>
      </xdr:nvCxnSpPr>
      <xdr:spPr>
        <a:xfrm>
          <a:off x="15671800" y="1019111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155592</xdr:rowOff>
    </xdr:from>
    <xdr:ext cx="762000" cy="259045"/>
    <xdr:sp macro="" textlink="">
      <xdr:nvSpPr>
        <xdr:cNvPr id="248" name="その他平均値テキスト"/>
        <xdr:cNvSpPr txBox="1"/>
      </xdr:nvSpPr>
      <xdr:spPr>
        <a:xfrm>
          <a:off x="16598900" y="9413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139065</xdr:rowOff>
    </xdr:from>
    <xdr:to>
      <xdr:col>24</xdr:col>
      <xdr:colOff>82550</xdr:colOff>
      <xdr:row>56</xdr:row>
      <xdr:rowOff>69215</xdr:rowOff>
    </xdr:to>
    <xdr:sp macro="" textlink="">
      <xdr:nvSpPr>
        <xdr:cNvPr id="249" name="フローチャート : 判断 248"/>
        <xdr:cNvSpPr/>
      </xdr:nvSpPr>
      <xdr:spPr>
        <a:xfrm>
          <a:off x="16459200" y="956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75565</xdr:rowOff>
    </xdr:from>
    <xdr:to>
      <xdr:col>22</xdr:col>
      <xdr:colOff>565150</xdr:colOff>
      <xdr:row>59</xdr:row>
      <xdr:rowOff>144145</xdr:rowOff>
    </xdr:to>
    <xdr:cxnSp macro="">
      <xdr:nvCxnSpPr>
        <xdr:cNvPr id="250" name="直線コネクタ 249"/>
        <xdr:cNvCxnSpPr/>
      </xdr:nvCxnSpPr>
      <xdr:spPr>
        <a:xfrm flipV="1">
          <a:off x="14782800" y="1019111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87630</xdr:rowOff>
    </xdr:from>
    <xdr:to>
      <xdr:col>22</xdr:col>
      <xdr:colOff>615950</xdr:colOff>
      <xdr:row>56</xdr:row>
      <xdr:rowOff>17780</xdr:rowOff>
    </xdr:to>
    <xdr:sp macro="" textlink="">
      <xdr:nvSpPr>
        <xdr:cNvPr id="251" name="フローチャート : 判断 250"/>
        <xdr:cNvSpPr/>
      </xdr:nvSpPr>
      <xdr:spPr>
        <a:xfrm>
          <a:off x="15621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27957</xdr:rowOff>
    </xdr:from>
    <xdr:ext cx="736600" cy="259045"/>
    <xdr:sp macro="" textlink="">
      <xdr:nvSpPr>
        <xdr:cNvPr id="252" name="テキスト ボックス 251"/>
        <xdr:cNvSpPr txBox="1"/>
      </xdr:nvSpPr>
      <xdr:spPr>
        <a:xfrm>
          <a:off x="15290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144145</xdr:rowOff>
    </xdr:from>
    <xdr:to>
      <xdr:col>21</xdr:col>
      <xdr:colOff>361950</xdr:colOff>
      <xdr:row>60</xdr:row>
      <xdr:rowOff>41275</xdr:rowOff>
    </xdr:to>
    <xdr:cxnSp macro="">
      <xdr:nvCxnSpPr>
        <xdr:cNvPr id="253" name="直線コネクタ 252"/>
        <xdr:cNvCxnSpPr/>
      </xdr:nvCxnSpPr>
      <xdr:spPr>
        <a:xfrm flipV="1">
          <a:off x="13893800" y="1025969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53340</xdr:rowOff>
    </xdr:from>
    <xdr:to>
      <xdr:col>21</xdr:col>
      <xdr:colOff>412750</xdr:colOff>
      <xdr:row>55</xdr:row>
      <xdr:rowOff>154940</xdr:rowOff>
    </xdr:to>
    <xdr:sp macro="" textlink="">
      <xdr:nvSpPr>
        <xdr:cNvPr id="254" name="フローチャート : 判断 253"/>
        <xdr:cNvSpPr/>
      </xdr:nvSpPr>
      <xdr:spPr>
        <a:xfrm>
          <a:off x="14732000" y="948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165117</xdr:rowOff>
    </xdr:from>
    <xdr:ext cx="762000" cy="259045"/>
    <xdr:sp macro="" textlink="">
      <xdr:nvSpPr>
        <xdr:cNvPr id="255" name="テキスト ボックス 254"/>
        <xdr:cNvSpPr txBox="1"/>
      </xdr:nvSpPr>
      <xdr:spPr>
        <a:xfrm>
          <a:off x="14401800" y="9251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104140</xdr:rowOff>
    </xdr:from>
    <xdr:to>
      <xdr:col>20</xdr:col>
      <xdr:colOff>158750</xdr:colOff>
      <xdr:row>60</xdr:row>
      <xdr:rowOff>41275</xdr:rowOff>
    </xdr:to>
    <xdr:cxnSp macro="">
      <xdr:nvCxnSpPr>
        <xdr:cNvPr id="256" name="直線コネクタ 255"/>
        <xdr:cNvCxnSpPr/>
      </xdr:nvCxnSpPr>
      <xdr:spPr>
        <a:xfrm>
          <a:off x="13004800" y="1021969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24765</xdr:rowOff>
    </xdr:from>
    <xdr:to>
      <xdr:col>20</xdr:col>
      <xdr:colOff>209550</xdr:colOff>
      <xdr:row>55</xdr:row>
      <xdr:rowOff>126365</xdr:rowOff>
    </xdr:to>
    <xdr:sp macro="" textlink="">
      <xdr:nvSpPr>
        <xdr:cNvPr id="257" name="フローチャート : 判断 256"/>
        <xdr:cNvSpPr/>
      </xdr:nvSpPr>
      <xdr:spPr>
        <a:xfrm>
          <a:off x="13843000" y="945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136542</xdr:rowOff>
    </xdr:from>
    <xdr:ext cx="762000" cy="259045"/>
    <xdr:sp macro="" textlink="">
      <xdr:nvSpPr>
        <xdr:cNvPr id="258" name="テキスト ボックス 257"/>
        <xdr:cNvSpPr txBox="1"/>
      </xdr:nvSpPr>
      <xdr:spPr>
        <a:xfrm>
          <a:off x="13512800" y="922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150495</xdr:rowOff>
    </xdr:from>
    <xdr:to>
      <xdr:col>19</xdr:col>
      <xdr:colOff>6350</xdr:colOff>
      <xdr:row>55</xdr:row>
      <xdr:rowOff>80645</xdr:rowOff>
    </xdr:to>
    <xdr:sp macro="" textlink="">
      <xdr:nvSpPr>
        <xdr:cNvPr id="259" name="フローチャート : 判断 258"/>
        <xdr:cNvSpPr/>
      </xdr:nvSpPr>
      <xdr:spPr>
        <a:xfrm>
          <a:off x="12954000" y="940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90822</xdr:rowOff>
    </xdr:from>
    <xdr:ext cx="762000" cy="259045"/>
    <xdr:sp macro="" textlink="">
      <xdr:nvSpPr>
        <xdr:cNvPr id="260" name="テキスト ボックス 259"/>
        <xdr:cNvSpPr txBox="1"/>
      </xdr:nvSpPr>
      <xdr:spPr>
        <a:xfrm>
          <a:off x="12623800" y="917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59</xdr:row>
      <xdr:rowOff>47625</xdr:rowOff>
    </xdr:from>
    <xdr:to>
      <xdr:col>24</xdr:col>
      <xdr:colOff>82550</xdr:colOff>
      <xdr:row>59</xdr:row>
      <xdr:rowOff>149225</xdr:rowOff>
    </xdr:to>
    <xdr:sp macro="" textlink="">
      <xdr:nvSpPr>
        <xdr:cNvPr id="266" name="円/楕円 265"/>
        <xdr:cNvSpPr/>
      </xdr:nvSpPr>
      <xdr:spPr>
        <a:xfrm>
          <a:off x="16459200" y="10163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127652</xdr:rowOff>
    </xdr:from>
    <xdr:ext cx="762000" cy="259045"/>
    <xdr:sp macro="" textlink="">
      <xdr:nvSpPr>
        <xdr:cNvPr id="267" name="その他該当値テキスト"/>
        <xdr:cNvSpPr txBox="1"/>
      </xdr:nvSpPr>
      <xdr:spPr>
        <a:xfrm>
          <a:off x="16598900" y="1007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24765</xdr:rowOff>
    </xdr:from>
    <xdr:to>
      <xdr:col>22</xdr:col>
      <xdr:colOff>615950</xdr:colOff>
      <xdr:row>59</xdr:row>
      <xdr:rowOff>126365</xdr:rowOff>
    </xdr:to>
    <xdr:sp macro="" textlink="">
      <xdr:nvSpPr>
        <xdr:cNvPr id="268" name="円/楕円 267"/>
        <xdr:cNvSpPr/>
      </xdr:nvSpPr>
      <xdr:spPr>
        <a:xfrm>
          <a:off x="15621000" y="1014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111142</xdr:rowOff>
    </xdr:from>
    <xdr:ext cx="736600" cy="259045"/>
    <xdr:sp macro="" textlink="">
      <xdr:nvSpPr>
        <xdr:cNvPr id="269" name="テキスト ボックス 268"/>
        <xdr:cNvSpPr txBox="1"/>
      </xdr:nvSpPr>
      <xdr:spPr>
        <a:xfrm>
          <a:off x="15290800" y="10226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93345</xdr:rowOff>
    </xdr:from>
    <xdr:to>
      <xdr:col>21</xdr:col>
      <xdr:colOff>412750</xdr:colOff>
      <xdr:row>60</xdr:row>
      <xdr:rowOff>23495</xdr:rowOff>
    </xdr:to>
    <xdr:sp macro="" textlink="">
      <xdr:nvSpPr>
        <xdr:cNvPr id="270" name="円/楕円 269"/>
        <xdr:cNvSpPr/>
      </xdr:nvSpPr>
      <xdr:spPr>
        <a:xfrm>
          <a:off x="14732000" y="10208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8272</xdr:rowOff>
    </xdr:from>
    <xdr:ext cx="762000" cy="259045"/>
    <xdr:sp macro="" textlink="">
      <xdr:nvSpPr>
        <xdr:cNvPr id="271" name="テキスト ボックス 270"/>
        <xdr:cNvSpPr txBox="1"/>
      </xdr:nvSpPr>
      <xdr:spPr>
        <a:xfrm>
          <a:off x="14401800" y="1029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161925</xdr:rowOff>
    </xdr:from>
    <xdr:to>
      <xdr:col>20</xdr:col>
      <xdr:colOff>209550</xdr:colOff>
      <xdr:row>60</xdr:row>
      <xdr:rowOff>92075</xdr:rowOff>
    </xdr:to>
    <xdr:sp macro="" textlink="">
      <xdr:nvSpPr>
        <xdr:cNvPr id="272" name="円/楕円 271"/>
        <xdr:cNvSpPr/>
      </xdr:nvSpPr>
      <xdr:spPr>
        <a:xfrm>
          <a:off x="13843000" y="1027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76852</xdr:rowOff>
    </xdr:from>
    <xdr:ext cx="762000" cy="259045"/>
    <xdr:sp macro="" textlink="">
      <xdr:nvSpPr>
        <xdr:cNvPr id="273" name="テキスト ボックス 272"/>
        <xdr:cNvSpPr txBox="1"/>
      </xdr:nvSpPr>
      <xdr:spPr>
        <a:xfrm>
          <a:off x="13512800" y="10363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53340</xdr:rowOff>
    </xdr:from>
    <xdr:to>
      <xdr:col>19</xdr:col>
      <xdr:colOff>6350</xdr:colOff>
      <xdr:row>59</xdr:row>
      <xdr:rowOff>154940</xdr:rowOff>
    </xdr:to>
    <xdr:sp macro="" textlink="">
      <xdr:nvSpPr>
        <xdr:cNvPr id="274" name="円/楕円 273"/>
        <xdr:cNvSpPr/>
      </xdr:nvSpPr>
      <xdr:spPr>
        <a:xfrm>
          <a:off x="12954000" y="1016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139717</xdr:rowOff>
    </xdr:from>
    <xdr:ext cx="762000" cy="259045"/>
    <xdr:sp macro="" textlink="">
      <xdr:nvSpPr>
        <xdr:cNvPr id="275" name="テキスト ボックス 274"/>
        <xdr:cNvSpPr txBox="1"/>
      </xdr:nvSpPr>
      <xdr:spPr>
        <a:xfrm>
          <a:off x="12623800" y="1025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平成２５年度より消防業務については一部事務組合による運営となったために比率は</a:t>
          </a:r>
          <a:r>
            <a:rPr kumimoji="1" lang="ja-JP" altLang="en-US" sz="1100">
              <a:solidFill>
                <a:schemeClr val="dk1"/>
              </a:solidFill>
              <a:effectLst/>
              <a:latin typeface="+mn-lt"/>
              <a:ea typeface="+mn-ea"/>
              <a:cs typeface="+mn-cs"/>
            </a:rPr>
            <a:t>上昇したが、</a:t>
          </a:r>
          <a:r>
            <a:rPr kumimoji="1" lang="ja-JP" altLang="ja-JP" sz="1100">
              <a:solidFill>
                <a:schemeClr val="dk1"/>
              </a:solidFill>
              <a:effectLst/>
              <a:latin typeface="+mn-lt"/>
              <a:ea typeface="+mn-ea"/>
              <a:cs typeface="+mn-cs"/>
            </a:rPr>
            <a:t>単独で行う補助交付金を「第１期相生市行財政健全化計画」において見直したこと</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、比率が低い要因となっている。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69850</xdr:rowOff>
    </xdr:to>
    <xdr:cxnSp macro="">
      <xdr:nvCxnSpPr>
        <xdr:cNvPr id="300" name="直線コネクタ 299"/>
        <xdr:cNvCxnSpPr/>
      </xdr:nvCxnSpPr>
      <xdr:spPr>
        <a:xfrm flipV="1">
          <a:off x="16510000" y="581914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1"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30.0</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2" name="直線コネクタ 301"/>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3"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4" name="直線コネクタ 303"/>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51562</xdr:rowOff>
    </xdr:from>
    <xdr:to>
      <xdr:col>24</xdr:col>
      <xdr:colOff>31750</xdr:colOff>
      <xdr:row>35</xdr:row>
      <xdr:rowOff>65278</xdr:rowOff>
    </xdr:to>
    <xdr:cxnSp macro="">
      <xdr:nvCxnSpPr>
        <xdr:cNvPr id="305" name="直線コネクタ 304"/>
        <xdr:cNvCxnSpPr/>
      </xdr:nvCxnSpPr>
      <xdr:spPr>
        <a:xfrm flipV="1">
          <a:off x="15671800" y="605231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57421</xdr:rowOff>
    </xdr:from>
    <xdr:ext cx="762000" cy="259045"/>
    <xdr:sp macro="" textlink="">
      <xdr:nvSpPr>
        <xdr:cNvPr id="306" name="補助費等平均値テキスト"/>
        <xdr:cNvSpPr txBox="1"/>
      </xdr:nvSpPr>
      <xdr:spPr>
        <a:xfrm>
          <a:off x="16598900" y="6229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07" name="フローチャート : 判断 306"/>
        <xdr:cNvSpPr/>
      </xdr:nvSpPr>
      <xdr:spPr>
        <a:xfrm>
          <a:off x="164592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37846</xdr:rowOff>
    </xdr:from>
    <xdr:to>
      <xdr:col>22</xdr:col>
      <xdr:colOff>565150</xdr:colOff>
      <xdr:row>35</xdr:row>
      <xdr:rowOff>65278</xdr:rowOff>
    </xdr:to>
    <xdr:cxnSp macro="">
      <xdr:nvCxnSpPr>
        <xdr:cNvPr id="308" name="直線コネクタ 307"/>
        <xdr:cNvCxnSpPr/>
      </xdr:nvCxnSpPr>
      <xdr:spPr>
        <a:xfrm>
          <a:off x="14782800" y="60385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48768</xdr:rowOff>
    </xdr:from>
    <xdr:to>
      <xdr:col>22</xdr:col>
      <xdr:colOff>615950</xdr:colOff>
      <xdr:row>36</xdr:row>
      <xdr:rowOff>150368</xdr:rowOff>
    </xdr:to>
    <xdr:sp macro="" textlink="">
      <xdr:nvSpPr>
        <xdr:cNvPr id="309" name="フローチャート : 判断 308"/>
        <xdr:cNvSpPr/>
      </xdr:nvSpPr>
      <xdr:spPr>
        <a:xfrm>
          <a:off x="15621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135145</xdr:rowOff>
    </xdr:from>
    <xdr:ext cx="736600" cy="259045"/>
    <xdr:sp macro="" textlink="">
      <xdr:nvSpPr>
        <xdr:cNvPr id="310" name="テキスト ボックス 309"/>
        <xdr:cNvSpPr txBox="1"/>
      </xdr:nvSpPr>
      <xdr:spPr>
        <a:xfrm>
          <a:off x="15290800" y="630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37846</xdr:rowOff>
    </xdr:from>
    <xdr:to>
      <xdr:col>21</xdr:col>
      <xdr:colOff>361950</xdr:colOff>
      <xdr:row>35</xdr:row>
      <xdr:rowOff>42418</xdr:rowOff>
    </xdr:to>
    <xdr:cxnSp macro="">
      <xdr:nvCxnSpPr>
        <xdr:cNvPr id="311" name="直線コネクタ 310"/>
        <xdr:cNvCxnSpPr/>
      </xdr:nvCxnSpPr>
      <xdr:spPr>
        <a:xfrm flipV="1">
          <a:off x="13893800" y="60385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57912</xdr:rowOff>
    </xdr:from>
    <xdr:to>
      <xdr:col>21</xdr:col>
      <xdr:colOff>412750</xdr:colOff>
      <xdr:row>36</xdr:row>
      <xdr:rowOff>159512</xdr:rowOff>
    </xdr:to>
    <xdr:sp macro="" textlink="">
      <xdr:nvSpPr>
        <xdr:cNvPr id="312" name="フローチャート : 判断 311"/>
        <xdr:cNvSpPr/>
      </xdr:nvSpPr>
      <xdr:spPr>
        <a:xfrm>
          <a:off x="14732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144289</xdr:rowOff>
    </xdr:from>
    <xdr:ext cx="762000" cy="259045"/>
    <xdr:sp macro="" textlink="">
      <xdr:nvSpPr>
        <xdr:cNvPr id="313" name="テキスト ボックス 312"/>
        <xdr:cNvSpPr txBox="1"/>
      </xdr:nvSpPr>
      <xdr:spPr>
        <a:xfrm>
          <a:off x="14401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72136</xdr:rowOff>
    </xdr:from>
    <xdr:to>
      <xdr:col>20</xdr:col>
      <xdr:colOff>158750</xdr:colOff>
      <xdr:row>35</xdr:row>
      <xdr:rowOff>42418</xdr:rowOff>
    </xdr:to>
    <xdr:cxnSp macro="">
      <xdr:nvCxnSpPr>
        <xdr:cNvPr id="314" name="直線コネクタ 313"/>
        <xdr:cNvCxnSpPr/>
      </xdr:nvCxnSpPr>
      <xdr:spPr>
        <a:xfrm>
          <a:off x="13004800" y="590143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5" name="フローチャート : 判断 314"/>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6" name="テキスト ボックス 315"/>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21336</xdr:rowOff>
    </xdr:from>
    <xdr:to>
      <xdr:col>19</xdr:col>
      <xdr:colOff>6350</xdr:colOff>
      <xdr:row>36</xdr:row>
      <xdr:rowOff>122936</xdr:rowOff>
    </xdr:to>
    <xdr:sp macro="" textlink="">
      <xdr:nvSpPr>
        <xdr:cNvPr id="317" name="フローチャート : 判断 316"/>
        <xdr:cNvSpPr/>
      </xdr:nvSpPr>
      <xdr:spPr>
        <a:xfrm>
          <a:off x="12954000" y="619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107713</xdr:rowOff>
    </xdr:from>
    <xdr:ext cx="762000" cy="259045"/>
    <xdr:sp macro="" textlink="">
      <xdr:nvSpPr>
        <xdr:cNvPr id="318" name="テキスト ボックス 317"/>
        <xdr:cNvSpPr txBox="1"/>
      </xdr:nvSpPr>
      <xdr:spPr>
        <a:xfrm>
          <a:off x="126238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35</xdr:row>
      <xdr:rowOff>762</xdr:rowOff>
    </xdr:from>
    <xdr:to>
      <xdr:col>24</xdr:col>
      <xdr:colOff>82550</xdr:colOff>
      <xdr:row>35</xdr:row>
      <xdr:rowOff>102362</xdr:rowOff>
    </xdr:to>
    <xdr:sp macro="" textlink="">
      <xdr:nvSpPr>
        <xdr:cNvPr id="324" name="円/楕円 323"/>
        <xdr:cNvSpPr/>
      </xdr:nvSpPr>
      <xdr:spPr>
        <a:xfrm>
          <a:off x="164592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17289</xdr:rowOff>
    </xdr:from>
    <xdr:ext cx="762000" cy="259045"/>
    <xdr:sp macro="" textlink="">
      <xdr:nvSpPr>
        <xdr:cNvPr id="325" name="補助費等該当値テキスト"/>
        <xdr:cNvSpPr txBox="1"/>
      </xdr:nvSpPr>
      <xdr:spPr>
        <a:xfrm>
          <a:off x="16598900" y="584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14478</xdr:rowOff>
    </xdr:from>
    <xdr:to>
      <xdr:col>22</xdr:col>
      <xdr:colOff>615950</xdr:colOff>
      <xdr:row>35</xdr:row>
      <xdr:rowOff>116078</xdr:rowOff>
    </xdr:to>
    <xdr:sp macro="" textlink="">
      <xdr:nvSpPr>
        <xdr:cNvPr id="326" name="円/楕円 325"/>
        <xdr:cNvSpPr/>
      </xdr:nvSpPr>
      <xdr:spPr>
        <a:xfrm>
          <a:off x="156210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126255</xdr:rowOff>
    </xdr:from>
    <xdr:ext cx="736600" cy="259045"/>
    <xdr:sp macro="" textlink="">
      <xdr:nvSpPr>
        <xdr:cNvPr id="327" name="テキスト ボックス 326"/>
        <xdr:cNvSpPr txBox="1"/>
      </xdr:nvSpPr>
      <xdr:spPr>
        <a:xfrm>
          <a:off x="15290800" y="5784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158496</xdr:rowOff>
    </xdr:from>
    <xdr:to>
      <xdr:col>21</xdr:col>
      <xdr:colOff>412750</xdr:colOff>
      <xdr:row>35</xdr:row>
      <xdr:rowOff>88646</xdr:rowOff>
    </xdr:to>
    <xdr:sp macro="" textlink="">
      <xdr:nvSpPr>
        <xdr:cNvPr id="328" name="円/楕円 327"/>
        <xdr:cNvSpPr/>
      </xdr:nvSpPr>
      <xdr:spPr>
        <a:xfrm>
          <a:off x="14732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98823</xdr:rowOff>
    </xdr:from>
    <xdr:ext cx="762000" cy="259045"/>
    <xdr:sp macro="" textlink="">
      <xdr:nvSpPr>
        <xdr:cNvPr id="329" name="テキスト ボックス 328"/>
        <xdr:cNvSpPr txBox="1"/>
      </xdr:nvSpPr>
      <xdr:spPr>
        <a:xfrm>
          <a:off x="14401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163068</xdr:rowOff>
    </xdr:from>
    <xdr:to>
      <xdr:col>20</xdr:col>
      <xdr:colOff>209550</xdr:colOff>
      <xdr:row>35</xdr:row>
      <xdr:rowOff>93218</xdr:rowOff>
    </xdr:to>
    <xdr:sp macro="" textlink="">
      <xdr:nvSpPr>
        <xdr:cNvPr id="330" name="円/楕円 329"/>
        <xdr:cNvSpPr/>
      </xdr:nvSpPr>
      <xdr:spPr>
        <a:xfrm>
          <a:off x="13843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103395</xdr:rowOff>
    </xdr:from>
    <xdr:ext cx="762000" cy="259045"/>
    <xdr:sp macro="" textlink="">
      <xdr:nvSpPr>
        <xdr:cNvPr id="331" name="テキスト ボックス 330"/>
        <xdr:cNvSpPr txBox="1"/>
      </xdr:nvSpPr>
      <xdr:spPr>
        <a:xfrm>
          <a:off x="13512800" y="57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21336</xdr:rowOff>
    </xdr:from>
    <xdr:to>
      <xdr:col>19</xdr:col>
      <xdr:colOff>6350</xdr:colOff>
      <xdr:row>34</xdr:row>
      <xdr:rowOff>122936</xdr:rowOff>
    </xdr:to>
    <xdr:sp macro="" textlink="">
      <xdr:nvSpPr>
        <xdr:cNvPr id="332" name="円/楕円 331"/>
        <xdr:cNvSpPr/>
      </xdr:nvSpPr>
      <xdr:spPr>
        <a:xfrm>
          <a:off x="12954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133113</xdr:rowOff>
    </xdr:from>
    <xdr:ext cx="762000" cy="259045"/>
    <xdr:sp macro="" textlink="">
      <xdr:nvSpPr>
        <xdr:cNvPr id="333" name="テキスト ボックス 332"/>
        <xdr:cNvSpPr txBox="1"/>
      </xdr:nvSpPr>
      <xdr:spPr>
        <a:xfrm>
          <a:off x="12623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公債費については、平成２０年度をピークに減少していたが臨時財政対策債や</a:t>
          </a:r>
          <a:r>
            <a:rPr lang="ja-JP" altLang="ja-JP" sz="1100" b="0">
              <a:solidFill>
                <a:schemeClr val="dk1"/>
              </a:solidFill>
              <a:effectLst/>
              <a:latin typeface="+mn-lt"/>
              <a:ea typeface="+mn-ea"/>
              <a:cs typeface="+mn-cs"/>
            </a:rPr>
            <a:t>第三セクター等改革推進債</a:t>
          </a:r>
          <a:r>
            <a:rPr kumimoji="1" lang="ja-JP" altLang="ja-JP" sz="1100" b="0">
              <a:solidFill>
                <a:schemeClr val="dk1"/>
              </a:solidFill>
              <a:effectLst/>
              <a:latin typeface="+mn-lt"/>
              <a:ea typeface="+mn-ea"/>
              <a:cs typeface="+mn-cs"/>
            </a:rPr>
            <a:t>に係る</a:t>
          </a:r>
          <a:r>
            <a:rPr kumimoji="1" lang="ja-JP" altLang="ja-JP" sz="1100">
              <a:solidFill>
                <a:schemeClr val="dk1"/>
              </a:solidFill>
              <a:effectLst/>
              <a:latin typeface="+mn-lt"/>
              <a:ea typeface="+mn-ea"/>
              <a:cs typeface="+mn-cs"/>
            </a:rPr>
            <a:t>償還額の増加などにより上昇傾向にある。</a:t>
          </a:r>
          <a:endParaRPr lang="ja-JP" altLang="ja-JP" sz="1400">
            <a:effectLst/>
          </a:endParaRPr>
        </a:p>
        <a:p>
          <a:r>
            <a:rPr kumimoji="1" lang="ja-JP" altLang="ja-JP" sz="1100">
              <a:solidFill>
                <a:schemeClr val="dk1"/>
              </a:solidFill>
              <a:effectLst/>
              <a:latin typeface="+mn-lt"/>
              <a:ea typeface="+mn-ea"/>
              <a:cs typeface="+mn-cs"/>
            </a:rPr>
            <a:t>　今後は、相生市文化会館建設や庁舎耐震補強工事などに多額の起債の</a:t>
          </a:r>
          <a:r>
            <a:rPr kumimoji="1" lang="ja-JP" altLang="en-US" sz="1100">
              <a:solidFill>
                <a:schemeClr val="dk1"/>
              </a:solidFill>
              <a:effectLst/>
              <a:latin typeface="+mn-lt"/>
              <a:ea typeface="+mn-ea"/>
              <a:cs typeface="+mn-cs"/>
            </a:rPr>
            <a:t>償還が始まり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比率の上昇が見込まれる。そのため、</a:t>
          </a:r>
          <a:r>
            <a:rPr kumimoji="1" lang="ja-JP" altLang="ja-JP" sz="1100">
              <a:solidFill>
                <a:schemeClr val="dk1"/>
              </a:solidFill>
              <a:effectLst/>
              <a:latin typeface="+mn-lt"/>
              <a:ea typeface="+mn-ea"/>
              <a:cs typeface="+mn-cs"/>
            </a:rPr>
            <a:t>銀行等引受債の償還期間の見直しにより公債費の平準化に努める。</a:t>
          </a:r>
          <a:endParaRPr lang="ja-JP" altLang="ja-JP" sz="1400">
            <a:effectLst/>
          </a:endParaRPr>
        </a:p>
        <a:p>
          <a:r>
            <a:rPr kumimoji="1" lang="ja-JP" altLang="ja-JP" sz="1100">
              <a:solidFill>
                <a:schemeClr val="dk1"/>
              </a:solidFill>
              <a:effectLst/>
              <a:latin typeface="+mn-lt"/>
              <a:ea typeface="+mn-ea"/>
              <a:cs typeface="+mn-cs"/>
            </a:rPr>
            <a:t>　また、公営企業債の公債費に対する繰出金を含めると、実質的な公債費負担は大きくなっている。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9" name="テキスト ボックス 35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66040</xdr:rowOff>
    </xdr:from>
    <xdr:to>
      <xdr:col>7</xdr:col>
      <xdr:colOff>15875</xdr:colOff>
      <xdr:row>80</xdr:row>
      <xdr:rowOff>149861</xdr:rowOff>
    </xdr:to>
    <xdr:cxnSp macro="">
      <xdr:nvCxnSpPr>
        <xdr:cNvPr id="361" name="直線コネクタ 360"/>
        <xdr:cNvCxnSpPr/>
      </xdr:nvCxnSpPr>
      <xdr:spPr>
        <a:xfrm flipV="1">
          <a:off x="4826000" y="12410440"/>
          <a:ext cx="0" cy="1455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121938</xdr:rowOff>
    </xdr:from>
    <xdr:ext cx="762000" cy="259045"/>
    <xdr:sp macro="" textlink="">
      <xdr:nvSpPr>
        <xdr:cNvPr id="362" name="公債費最小値テキスト"/>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27.8</a:t>
          </a:r>
          <a:endParaRPr kumimoji="1" lang="ja-JP" altLang="en-US" sz="1000" b="1">
            <a:latin typeface="ＭＳ Ｐゴシック"/>
          </a:endParaRPr>
        </a:p>
      </xdr:txBody>
    </xdr:sp>
    <xdr:clientData/>
  </xdr:oneCellAnchor>
  <xdr:twoCellAnchor>
    <xdr:from>
      <xdr:col>6</xdr:col>
      <xdr:colOff>612775</xdr:colOff>
      <xdr:row>80</xdr:row>
      <xdr:rowOff>149861</xdr:rowOff>
    </xdr:from>
    <xdr:to>
      <xdr:col>7</xdr:col>
      <xdr:colOff>104775</xdr:colOff>
      <xdr:row>80</xdr:row>
      <xdr:rowOff>149861</xdr:rowOff>
    </xdr:to>
    <xdr:cxnSp macro="">
      <xdr:nvCxnSpPr>
        <xdr:cNvPr id="363" name="直線コネクタ 362"/>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152417</xdr:rowOff>
    </xdr:from>
    <xdr:ext cx="762000" cy="259045"/>
    <xdr:sp macro="" textlink="">
      <xdr:nvSpPr>
        <xdr:cNvPr id="364" name="公債費最大値テキスト"/>
        <xdr:cNvSpPr txBox="1"/>
      </xdr:nvSpPr>
      <xdr:spPr>
        <a:xfrm>
          <a:off x="4914900" y="1215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6</xdr:col>
      <xdr:colOff>612775</xdr:colOff>
      <xdr:row>72</xdr:row>
      <xdr:rowOff>66040</xdr:rowOff>
    </xdr:from>
    <xdr:to>
      <xdr:col>7</xdr:col>
      <xdr:colOff>104775</xdr:colOff>
      <xdr:row>72</xdr:row>
      <xdr:rowOff>66040</xdr:rowOff>
    </xdr:to>
    <xdr:cxnSp macro="">
      <xdr:nvCxnSpPr>
        <xdr:cNvPr id="365" name="直線コネクタ 364"/>
        <xdr:cNvCxnSpPr/>
      </xdr:nvCxnSpPr>
      <xdr:spPr>
        <a:xfrm>
          <a:off x="4737100" y="12410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96520</xdr:rowOff>
    </xdr:from>
    <xdr:to>
      <xdr:col>7</xdr:col>
      <xdr:colOff>15875</xdr:colOff>
      <xdr:row>76</xdr:row>
      <xdr:rowOff>149861</xdr:rowOff>
    </xdr:to>
    <xdr:cxnSp macro="">
      <xdr:nvCxnSpPr>
        <xdr:cNvPr id="366" name="直線コネクタ 365"/>
        <xdr:cNvCxnSpPr/>
      </xdr:nvCxnSpPr>
      <xdr:spPr>
        <a:xfrm>
          <a:off x="3987800" y="1312672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8907</xdr:rowOff>
    </xdr:from>
    <xdr:ext cx="762000" cy="259045"/>
    <xdr:sp macro="" textlink="">
      <xdr:nvSpPr>
        <xdr:cNvPr id="367" name="公債費平均値テキスト"/>
        <xdr:cNvSpPr txBox="1"/>
      </xdr:nvSpPr>
      <xdr:spPr>
        <a:xfrm>
          <a:off x="4914900" y="12867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163830</xdr:rowOff>
    </xdr:from>
    <xdr:to>
      <xdr:col>7</xdr:col>
      <xdr:colOff>66675</xdr:colOff>
      <xdr:row>76</xdr:row>
      <xdr:rowOff>93980</xdr:rowOff>
    </xdr:to>
    <xdr:sp macro="" textlink="">
      <xdr:nvSpPr>
        <xdr:cNvPr id="368" name="フローチャート : 判断 367"/>
        <xdr:cNvSpPr/>
      </xdr:nvSpPr>
      <xdr:spPr>
        <a:xfrm>
          <a:off x="47752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88900</xdr:rowOff>
    </xdr:from>
    <xdr:to>
      <xdr:col>5</xdr:col>
      <xdr:colOff>549275</xdr:colOff>
      <xdr:row>76</xdr:row>
      <xdr:rowOff>96520</xdr:rowOff>
    </xdr:to>
    <xdr:cxnSp macro="">
      <xdr:nvCxnSpPr>
        <xdr:cNvPr id="369" name="直線コネクタ 368"/>
        <xdr:cNvCxnSpPr/>
      </xdr:nvCxnSpPr>
      <xdr:spPr>
        <a:xfrm>
          <a:off x="3098800" y="13119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156211</xdr:rowOff>
    </xdr:from>
    <xdr:to>
      <xdr:col>5</xdr:col>
      <xdr:colOff>600075</xdr:colOff>
      <xdr:row>76</xdr:row>
      <xdr:rowOff>86361</xdr:rowOff>
    </xdr:to>
    <xdr:sp macro="" textlink="">
      <xdr:nvSpPr>
        <xdr:cNvPr id="370" name="フローチャート : 判断 369"/>
        <xdr:cNvSpPr/>
      </xdr:nvSpPr>
      <xdr:spPr>
        <a:xfrm>
          <a:off x="3937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96537</xdr:rowOff>
    </xdr:from>
    <xdr:ext cx="736600" cy="259045"/>
    <xdr:sp macro="" textlink="">
      <xdr:nvSpPr>
        <xdr:cNvPr id="371" name="テキスト ボックス 370"/>
        <xdr:cNvSpPr txBox="1"/>
      </xdr:nvSpPr>
      <xdr:spPr>
        <a:xfrm>
          <a:off x="3606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66039</xdr:rowOff>
    </xdr:from>
    <xdr:to>
      <xdr:col>4</xdr:col>
      <xdr:colOff>346075</xdr:colOff>
      <xdr:row>76</xdr:row>
      <xdr:rowOff>88900</xdr:rowOff>
    </xdr:to>
    <xdr:cxnSp macro="">
      <xdr:nvCxnSpPr>
        <xdr:cNvPr id="372" name="直線コネクタ 371"/>
        <xdr:cNvCxnSpPr/>
      </xdr:nvCxnSpPr>
      <xdr:spPr>
        <a:xfrm>
          <a:off x="2209800" y="130962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3" name="フローチャート : 判断 372"/>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6366</xdr:rowOff>
    </xdr:from>
    <xdr:ext cx="762000" cy="259045"/>
    <xdr:sp macro="" textlink="">
      <xdr:nvSpPr>
        <xdr:cNvPr id="374" name="テキスト ボックス 373"/>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43180</xdr:rowOff>
    </xdr:from>
    <xdr:to>
      <xdr:col>3</xdr:col>
      <xdr:colOff>142875</xdr:colOff>
      <xdr:row>76</xdr:row>
      <xdr:rowOff>66039</xdr:rowOff>
    </xdr:to>
    <xdr:cxnSp macro="">
      <xdr:nvCxnSpPr>
        <xdr:cNvPr id="375" name="直線コネクタ 374"/>
        <xdr:cNvCxnSpPr/>
      </xdr:nvCxnSpPr>
      <xdr:spPr>
        <a:xfrm>
          <a:off x="1320800" y="130733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114300</xdr:rowOff>
    </xdr:from>
    <xdr:to>
      <xdr:col>3</xdr:col>
      <xdr:colOff>193675</xdr:colOff>
      <xdr:row>77</xdr:row>
      <xdr:rowOff>44450</xdr:rowOff>
    </xdr:to>
    <xdr:sp macro="" textlink="">
      <xdr:nvSpPr>
        <xdr:cNvPr id="376" name="フローチャート : 判断 375"/>
        <xdr:cNvSpPr/>
      </xdr:nvSpPr>
      <xdr:spPr>
        <a:xfrm>
          <a:off x="2159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29227</xdr:rowOff>
    </xdr:from>
    <xdr:ext cx="762000" cy="259045"/>
    <xdr:sp macro="" textlink="">
      <xdr:nvSpPr>
        <xdr:cNvPr id="377" name="テキスト ボックス 376"/>
        <xdr:cNvSpPr txBox="1"/>
      </xdr:nvSpPr>
      <xdr:spPr>
        <a:xfrm>
          <a:off x="1828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53339</xdr:rowOff>
    </xdr:from>
    <xdr:to>
      <xdr:col>1</xdr:col>
      <xdr:colOff>676275</xdr:colOff>
      <xdr:row>76</xdr:row>
      <xdr:rowOff>154939</xdr:rowOff>
    </xdr:to>
    <xdr:sp macro="" textlink="">
      <xdr:nvSpPr>
        <xdr:cNvPr id="378" name="フローチャート : 判断 377"/>
        <xdr:cNvSpPr/>
      </xdr:nvSpPr>
      <xdr:spPr>
        <a:xfrm>
          <a:off x="1270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139716</xdr:rowOff>
    </xdr:from>
    <xdr:ext cx="762000" cy="259045"/>
    <xdr:sp macro="" textlink="">
      <xdr:nvSpPr>
        <xdr:cNvPr id="379" name="テキスト ボックス 378"/>
        <xdr:cNvSpPr txBox="1"/>
      </xdr:nvSpPr>
      <xdr:spPr>
        <a:xfrm>
          <a:off x="939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85" name="円/楕円 384"/>
        <xdr:cNvSpPr/>
      </xdr:nvSpPr>
      <xdr:spPr>
        <a:xfrm>
          <a:off x="4775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71138</xdr:rowOff>
    </xdr:from>
    <xdr:ext cx="762000" cy="259045"/>
    <xdr:sp macro="" textlink="">
      <xdr:nvSpPr>
        <xdr:cNvPr id="386" name="公債費該当値テキスト"/>
        <xdr:cNvSpPr txBox="1"/>
      </xdr:nvSpPr>
      <xdr:spPr>
        <a:xfrm>
          <a:off x="49149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45720</xdr:rowOff>
    </xdr:from>
    <xdr:to>
      <xdr:col>5</xdr:col>
      <xdr:colOff>600075</xdr:colOff>
      <xdr:row>76</xdr:row>
      <xdr:rowOff>147320</xdr:rowOff>
    </xdr:to>
    <xdr:sp macro="" textlink="">
      <xdr:nvSpPr>
        <xdr:cNvPr id="387" name="円/楕円 386"/>
        <xdr:cNvSpPr/>
      </xdr:nvSpPr>
      <xdr:spPr>
        <a:xfrm>
          <a:off x="3937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132097</xdr:rowOff>
    </xdr:from>
    <xdr:ext cx="736600" cy="259045"/>
    <xdr:sp macro="" textlink="">
      <xdr:nvSpPr>
        <xdr:cNvPr id="388" name="テキスト ボックス 387"/>
        <xdr:cNvSpPr txBox="1"/>
      </xdr:nvSpPr>
      <xdr:spPr>
        <a:xfrm>
          <a:off x="3606800" y="13162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38100</xdr:rowOff>
    </xdr:from>
    <xdr:to>
      <xdr:col>4</xdr:col>
      <xdr:colOff>396875</xdr:colOff>
      <xdr:row>76</xdr:row>
      <xdr:rowOff>139700</xdr:rowOff>
    </xdr:to>
    <xdr:sp macro="" textlink="">
      <xdr:nvSpPr>
        <xdr:cNvPr id="389" name="円/楕円 388"/>
        <xdr:cNvSpPr/>
      </xdr:nvSpPr>
      <xdr:spPr>
        <a:xfrm>
          <a:off x="3048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149877</xdr:rowOff>
    </xdr:from>
    <xdr:ext cx="762000" cy="259045"/>
    <xdr:sp macro="" textlink="">
      <xdr:nvSpPr>
        <xdr:cNvPr id="390" name="テキスト ボックス 389"/>
        <xdr:cNvSpPr txBox="1"/>
      </xdr:nvSpPr>
      <xdr:spPr>
        <a:xfrm>
          <a:off x="2717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15239</xdr:rowOff>
    </xdr:from>
    <xdr:to>
      <xdr:col>3</xdr:col>
      <xdr:colOff>193675</xdr:colOff>
      <xdr:row>76</xdr:row>
      <xdr:rowOff>116839</xdr:rowOff>
    </xdr:to>
    <xdr:sp macro="" textlink="">
      <xdr:nvSpPr>
        <xdr:cNvPr id="391" name="円/楕円 390"/>
        <xdr:cNvSpPr/>
      </xdr:nvSpPr>
      <xdr:spPr>
        <a:xfrm>
          <a:off x="2159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127017</xdr:rowOff>
    </xdr:from>
    <xdr:ext cx="762000" cy="259045"/>
    <xdr:sp macro="" textlink="">
      <xdr:nvSpPr>
        <xdr:cNvPr id="392" name="テキスト ボックス 391"/>
        <xdr:cNvSpPr txBox="1"/>
      </xdr:nvSpPr>
      <xdr:spPr>
        <a:xfrm>
          <a:off x="1828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163830</xdr:rowOff>
    </xdr:from>
    <xdr:to>
      <xdr:col>1</xdr:col>
      <xdr:colOff>676275</xdr:colOff>
      <xdr:row>76</xdr:row>
      <xdr:rowOff>93980</xdr:rowOff>
    </xdr:to>
    <xdr:sp macro="" textlink="">
      <xdr:nvSpPr>
        <xdr:cNvPr id="393" name="円/楕円 392"/>
        <xdr:cNvSpPr/>
      </xdr:nvSpPr>
      <xdr:spPr>
        <a:xfrm>
          <a:off x="1270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104157</xdr:rowOff>
    </xdr:from>
    <xdr:ext cx="762000" cy="259045"/>
    <xdr:sp macro="" textlink="">
      <xdr:nvSpPr>
        <xdr:cNvPr id="394" name="テキスト ボックス 393"/>
        <xdr:cNvSpPr txBox="1"/>
      </xdr:nvSpPr>
      <xdr:spPr>
        <a:xfrm>
          <a:off x="939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物件費、補助費等に係る経常収支比率は低いものの、以前から繰出金に係る比率が高いことに加え、近年扶助費の比率が増加傾向にあることが要因である。繰出金については下水道事業会計の元利償還金に対するものが主であるため、実質的には公債費に係る経費が当市の経常収支比率を押し上げている要因となっている。</a:t>
          </a:r>
          <a:endParaRPr lang="ja-JP" altLang="ja-JP" sz="1400">
            <a:effectLst/>
          </a:endParaRPr>
        </a:p>
        <a:p>
          <a:r>
            <a:rPr kumimoji="1" lang="ja-JP" altLang="ja-JP" sz="1100">
              <a:solidFill>
                <a:schemeClr val="dk1"/>
              </a:solidFill>
              <a:effectLst/>
              <a:latin typeface="+mn-lt"/>
              <a:ea typeface="+mn-ea"/>
              <a:cs typeface="+mn-cs"/>
            </a:rPr>
            <a:t>　今後は、計画的な事業の実施により公債費の抑制を図り、健全な財政運営に努める。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9" name="直線コネクタ 40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0" name="テキスト ボックス 40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1" name="直線コネクタ 41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2" name="テキスト ボックス 41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3" name="直線コネクタ 41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4" name="テキスト ボックス 41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5" name="直線コネクタ 41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6" name="テキスト ボックス 41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92710</xdr:rowOff>
    </xdr:from>
    <xdr:to>
      <xdr:col>24</xdr:col>
      <xdr:colOff>31750</xdr:colOff>
      <xdr:row>80</xdr:row>
      <xdr:rowOff>35561</xdr:rowOff>
    </xdr:to>
    <xdr:cxnSp macro="">
      <xdr:nvCxnSpPr>
        <xdr:cNvPr id="420" name="直線コネクタ 419"/>
        <xdr:cNvCxnSpPr/>
      </xdr:nvCxnSpPr>
      <xdr:spPr>
        <a:xfrm flipV="1">
          <a:off x="16510000" y="12608560"/>
          <a:ext cx="0" cy="11430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1"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2" name="直線コネクタ 421"/>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7637</xdr:rowOff>
    </xdr:from>
    <xdr:ext cx="762000" cy="259045"/>
    <xdr:sp macro="" textlink="">
      <xdr:nvSpPr>
        <xdr:cNvPr id="423" name="公債費以外最大値テキスト"/>
        <xdr:cNvSpPr txBox="1"/>
      </xdr:nvSpPr>
      <xdr:spPr>
        <a:xfrm>
          <a:off x="16598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a:t>
          </a:r>
          <a:endParaRPr kumimoji="1" lang="ja-JP" altLang="en-US" sz="1000" b="1">
            <a:latin typeface="ＭＳ Ｐゴシック"/>
          </a:endParaRPr>
        </a:p>
      </xdr:txBody>
    </xdr:sp>
    <xdr:clientData/>
  </xdr:oneCellAnchor>
  <xdr:twoCellAnchor>
    <xdr:from>
      <xdr:col>23</xdr:col>
      <xdr:colOff>628650</xdr:colOff>
      <xdr:row>73</xdr:row>
      <xdr:rowOff>92710</xdr:rowOff>
    </xdr:from>
    <xdr:to>
      <xdr:col>24</xdr:col>
      <xdr:colOff>120650</xdr:colOff>
      <xdr:row>73</xdr:row>
      <xdr:rowOff>92710</xdr:rowOff>
    </xdr:to>
    <xdr:cxnSp macro="">
      <xdr:nvCxnSpPr>
        <xdr:cNvPr id="424" name="直線コネクタ 423"/>
        <xdr:cNvCxnSpPr/>
      </xdr:nvCxnSpPr>
      <xdr:spPr>
        <a:xfrm>
          <a:off x="16421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26415</xdr:rowOff>
    </xdr:from>
    <xdr:to>
      <xdr:col>24</xdr:col>
      <xdr:colOff>31750</xdr:colOff>
      <xdr:row>78</xdr:row>
      <xdr:rowOff>122428</xdr:rowOff>
    </xdr:to>
    <xdr:cxnSp macro="">
      <xdr:nvCxnSpPr>
        <xdr:cNvPr id="425" name="直線コネクタ 424"/>
        <xdr:cNvCxnSpPr/>
      </xdr:nvCxnSpPr>
      <xdr:spPr>
        <a:xfrm>
          <a:off x="15671800" y="13399515"/>
          <a:ext cx="8382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6"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7" name="フローチャート : 判断 426"/>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26415</xdr:rowOff>
    </xdr:from>
    <xdr:to>
      <xdr:col>22</xdr:col>
      <xdr:colOff>565150</xdr:colOff>
      <xdr:row>78</xdr:row>
      <xdr:rowOff>99568</xdr:rowOff>
    </xdr:to>
    <xdr:cxnSp macro="">
      <xdr:nvCxnSpPr>
        <xdr:cNvPr id="428" name="直線コネクタ 427"/>
        <xdr:cNvCxnSpPr/>
      </xdr:nvCxnSpPr>
      <xdr:spPr>
        <a:xfrm flipV="1">
          <a:off x="14782800" y="13399515"/>
          <a:ext cx="889000" cy="73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7620</xdr:rowOff>
    </xdr:from>
    <xdr:to>
      <xdr:col>22</xdr:col>
      <xdr:colOff>615950</xdr:colOff>
      <xdr:row>76</xdr:row>
      <xdr:rowOff>109220</xdr:rowOff>
    </xdr:to>
    <xdr:sp macro="" textlink="">
      <xdr:nvSpPr>
        <xdr:cNvPr id="429" name="フローチャート : 判断 428"/>
        <xdr:cNvSpPr/>
      </xdr:nvSpPr>
      <xdr:spPr>
        <a:xfrm>
          <a:off x="15621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119397</xdr:rowOff>
    </xdr:from>
    <xdr:ext cx="736600" cy="259045"/>
    <xdr:sp macro="" textlink="">
      <xdr:nvSpPr>
        <xdr:cNvPr id="430" name="テキスト ボックス 429"/>
        <xdr:cNvSpPr txBox="1"/>
      </xdr:nvSpPr>
      <xdr:spPr>
        <a:xfrm>
          <a:off x="15290800" y="1280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99568</xdr:rowOff>
    </xdr:from>
    <xdr:to>
      <xdr:col>21</xdr:col>
      <xdr:colOff>361950</xdr:colOff>
      <xdr:row>78</xdr:row>
      <xdr:rowOff>154432</xdr:rowOff>
    </xdr:to>
    <xdr:cxnSp macro="">
      <xdr:nvCxnSpPr>
        <xdr:cNvPr id="431" name="直線コネクタ 430"/>
        <xdr:cNvCxnSpPr/>
      </xdr:nvCxnSpPr>
      <xdr:spPr>
        <a:xfrm flipV="1">
          <a:off x="13893800" y="134726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44196</xdr:rowOff>
    </xdr:from>
    <xdr:to>
      <xdr:col>21</xdr:col>
      <xdr:colOff>412750</xdr:colOff>
      <xdr:row>76</xdr:row>
      <xdr:rowOff>145796</xdr:rowOff>
    </xdr:to>
    <xdr:sp macro="" textlink="">
      <xdr:nvSpPr>
        <xdr:cNvPr id="432" name="フローチャート : 判断 431"/>
        <xdr:cNvSpPr/>
      </xdr:nvSpPr>
      <xdr:spPr>
        <a:xfrm>
          <a:off x="14732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155973</xdr:rowOff>
    </xdr:from>
    <xdr:ext cx="762000" cy="259045"/>
    <xdr:sp macro="" textlink="">
      <xdr:nvSpPr>
        <xdr:cNvPr id="433" name="テキスト ボックス 432"/>
        <xdr:cNvSpPr txBox="1"/>
      </xdr:nvSpPr>
      <xdr:spPr>
        <a:xfrm>
          <a:off x="14401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72137</xdr:rowOff>
    </xdr:from>
    <xdr:to>
      <xdr:col>20</xdr:col>
      <xdr:colOff>158750</xdr:colOff>
      <xdr:row>78</xdr:row>
      <xdr:rowOff>154432</xdr:rowOff>
    </xdr:to>
    <xdr:cxnSp macro="">
      <xdr:nvCxnSpPr>
        <xdr:cNvPr id="434" name="直線コネクタ 433"/>
        <xdr:cNvCxnSpPr/>
      </xdr:nvCxnSpPr>
      <xdr:spPr>
        <a:xfrm>
          <a:off x="13004800" y="13445237"/>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151637</xdr:rowOff>
    </xdr:from>
    <xdr:to>
      <xdr:col>20</xdr:col>
      <xdr:colOff>209550</xdr:colOff>
      <xdr:row>76</xdr:row>
      <xdr:rowOff>81787</xdr:rowOff>
    </xdr:to>
    <xdr:sp macro="" textlink="">
      <xdr:nvSpPr>
        <xdr:cNvPr id="435" name="フローチャート : 判断 434"/>
        <xdr:cNvSpPr/>
      </xdr:nvSpPr>
      <xdr:spPr>
        <a:xfrm>
          <a:off x="13843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91965</xdr:rowOff>
    </xdr:from>
    <xdr:ext cx="762000" cy="259045"/>
    <xdr:sp macro="" textlink="">
      <xdr:nvSpPr>
        <xdr:cNvPr id="436" name="テキスト ボックス 435"/>
        <xdr:cNvSpPr txBox="1"/>
      </xdr:nvSpPr>
      <xdr:spPr>
        <a:xfrm>
          <a:off x="13512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37" name="フローチャート : 判断 436"/>
        <xdr:cNvSpPr/>
      </xdr:nvSpPr>
      <xdr:spPr>
        <a:xfrm>
          <a:off x="12954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96537</xdr:rowOff>
    </xdr:from>
    <xdr:ext cx="762000" cy="259045"/>
    <xdr:sp macro="" textlink="">
      <xdr:nvSpPr>
        <xdr:cNvPr id="438" name="テキスト ボックス 437"/>
        <xdr:cNvSpPr txBox="1"/>
      </xdr:nvSpPr>
      <xdr:spPr>
        <a:xfrm>
          <a:off x="12623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78</xdr:row>
      <xdr:rowOff>71628</xdr:rowOff>
    </xdr:from>
    <xdr:to>
      <xdr:col>24</xdr:col>
      <xdr:colOff>82550</xdr:colOff>
      <xdr:row>79</xdr:row>
      <xdr:rowOff>1778</xdr:rowOff>
    </xdr:to>
    <xdr:sp macro="" textlink="">
      <xdr:nvSpPr>
        <xdr:cNvPr id="444" name="円/楕円 443"/>
        <xdr:cNvSpPr/>
      </xdr:nvSpPr>
      <xdr:spPr>
        <a:xfrm>
          <a:off x="16459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43705</xdr:rowOff>
    </xdr:from>
    <xdr:ext cx="762000" cy="259045"/>
    <xdr:sp macro="" textlink="">
      <xdr:nvSpPr>
        <xdr:cNvPr id="445" name="公債費以外該当値テキスト"/>
        <xdr:cNvSpPr txBox="1"/>
      </xdr:nvSpPr>
      <xdr:spPr>
        <a:xfrm>
          <a:off x="16598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147065</xdr:rowOff>
    </xdr:from>
    <xdr:to>
      <xdr:col>22</xdr:col>
      <xdr:colOff>615950</xdr:colOff>
      <xdr:row>78</xdr:row>
      <xdr:rowOff>77215</xdr:rowOff>
    </xdr:to>
    <xdr:sp macro="" textlink="">
      <xdr:nvSpPr>
        <xdr:cNvPr id="446" name="円/楕円 445"/>
        <xdr:cNvSpPr/>
      </xdr:nvSpPr>
      <xdr:spPr>
        <a:xfrm>
          <a:off x="15621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61992</xdr:rowOff>
    </xdr:from>
    <xdr:ext cx="736600" cy="259045"/>
    <xdr:sp macro="" textlink="">
      <xdr:nvSpPr>
        <xdr:cNvPr id="447" name="テキスト ボックス 446"/>
        <xdr:cNvSpPr txBox="1"/>
      </xdr:nvSpPr>
      <xdr:spPr>
        <a:xfrm>
          <a:off x="15290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48768</xdr:rowOff>
    </xdr:from>
    <xdr:to>
      <xdr:col>21</xdr:col>
      <xdr:colOff>412750</xdr:colOff>
      <xdr:row>78</xdr:row>
      <xdr:rowOff>150368</xdr:rowOff>
    </xdr:to>
    <xdr:sp macro="" textlink="">
      <xdr:nvSpPr>
        <xdr:cNvPr id="448" name="円/楕円 447"/>
        <xdr:cNvSpPr/>
      </xdr:nvSpPr>
      <xdr:spPr>
        <a:xfrm>
          <a:off x="14732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135145</xdr:rowOff>
    </xdr:from>
    <xdr:ext cx="762000" cy="259045"/>
    <xdr:sp macro="" textlink="">
      <xdr:nvSpPr>
        <xdr:cNvPr id="449" name="テキスト ボックス 448"/>
        <xdr:cNvSpPr txBox="1"/>
      </xdr:nvSpPr>
      <xdr:spPr>
        <a:xfrm>
          <a:off x="14401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103632</xdr:rowOff>
    </xdr:from>
    <xdr:to>
      <xdr:col>20</xdr:col>
      <xdr:colOff>209550</xdr:colOff>
      <xdr:row>79</xdr:row>
      <xdr:rowOff>33782</xdr:rowOff>
    </xdr:to>
    <xdr:sp macro="" textlink="">
      <xdr:nvSpPr>
        <xdr:cNvPr id="450" name="円/楕円 449"/>
        <xdr:cNvSpPr/>
      </xdr:nvSpPr>
      <xdr:spPr>
        <a:xfrm>
          <a:off x="13843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18559</xdr:rowOff>
    </xdr:from>
    <xdr:ext cx="762000" cy="259045"/>
    <xdr:sp macro="" textlink="">
      <xdr:nvSpPr>
        <xdr:cNvPr id="451" name="テキスト ボックス 450"/>
        <xdr:cNvSpPr txBox="1"/>
      </xdr:nvSpPr>
      <xdr:spPr>
        <a:xfrm>
          <a:off x="13512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21337</xdr:rowOff>
    </xdr:from>
    <xdr:to>
      <xdr:col>19</xdr:col>
      <xdr:colOff>6350</xdr:colOff>
      <xdr:row>78</xdr:row>
      <xdr:rowOff>122937</xdr:rowOff>
    </xdr:to>
    <xdr:sp macro="" textlink="">
      <xdr:nvSpPr>
        <xdr:cNvPr id="452" name="円/楕円 451"/>
        <xdr:cNvSpPr/>
      </xdr:nvSpPr>
      <xdr:spPr>
        <a:xfrm>
          <a:off x="12954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107714</xdr:rowOff>
    </xdr:from>
    <xdr:ext cx="762000" cy="259045"/>
    <xdr:sp macro="" textlink="">
      <xdr:nvSpPr>
        <xdr:cNvPr id="453" name="テキスト ボックス 452"/>
        <xdr:cNvSpPr txBox="1"/>
      </xdr:nvSpPr>
      <xdr:spPr>
        <a:xfrm>
          <a:off x="12623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兵庫県相生市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603</xdr:rowOff>
    </xdr:from>
    <xdr:to>
      <xdr:col>4</xdr:col>
      <xdr:colOff>1117600</xdr:colOff>
      <xdr:row>19</xdr:row>
      <xdr:rowOff>7118</xdr:rowOff>
    </xdr:to>
    <xdr:cxnSp macro="">
      <xdr:nvCxnSpPr>
        <xdr:cNvPr id="45" name="直線コネクタ 44"/>
        <xdr:cNvCxnSpPr/>
      </xdr:nvCxnSpPr>
      <xdr:spPr bwMode="auto">
        <a:xfrm flipV="1">
          <a:off x="5651500" y="2105628"/>
          <a:ext cx="0" cy="12066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150645</xdr:rowOff>
    </xdr:from>
    <xdr:ext cx="762000" cy="259045"/>
    <xdr:sp macro="" textlink="">
      <xdr:nvSpPr>
        <xdr:cNvPr id="46" name="人口1人当たり決算額の推移最小値テキスト130"/>
        <xdr:cNvSpPr txBox="1"/>
      </xdr:nvSpPr>
      <xdr:spPr>
        <a:xfrm>
          <a:off x="5740400" y="328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52,793</a:t>
          </a:r>
          <a:endParaRPr kumimoji="1" lang="ja-JP" altLang="en-US" sz="1000" b="1">
            <a:latin typeface="ＭＳ Ｐゴシック"/>
          </a:endParaRPr>
        </a:p>
      </xdr:txBody>
    </xdr:sp>
    <xdr:clientData/>
  </xdr:oneCellAnchor>
  <xdr:twoCellAnchor>
    <xdr:from>
      <xdr:col>4</xdr:col>
      <xdr:colOff>1028700</xdr:colOff>
      <xdr:row>19</xdr:row>
      <xdr:rowOff>7118</xdr:rowOff>
    </xdr:from>
    <xdr:to>
      <xdr:col>5</xdr:col>
      <xdr:colOff>73025</xdr:colOff>
      <xdr:row>19</xdr:row>
      <xdr:rowOff>7118</xdr:rowOff>
    </xdr:to>
    <xdr:cxnSp macro="">
      <xdr:nvCxnSpPr>
        <xdr:cNvPr id="47" name="直線コネクタ 46"/>
        <xdr:cNvCxnSpPr/>
      </xdr:nvCxnSpPr>
      <xdr:spPr bwMode="auto">
        <a:xfrm>
          <a:off x="5562600" y="331229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86980</xdr:rowOff>
    </xdr:from>
    <xdr:ext cx="762000" cy="259045"/>
    <xdr:sp macro="" textlink="">
      <xdr:nvSpPr>
        <xdr:cNvPr id="48" name="人口1人当たり決算額の推移最大値テキスト130"/>
        <xdr:cNvSpPr txBox="1"/>
      </xdr:nvSpPr>
      <xdr:spPr>
        <a:xfrm>
          <a:off x="5740400" y="184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116,135</a:t>
          </a:r>
          <a:endParaRPr kumimoji="1" lang="ja-JP" altLang="en-US" sz="1000" b="1">
            <a:latin typeface="ＭＳ Ｐゴシック"/>
          </a:endParaRPr>
        </a:p>
      </xdr:txBody>
    </xdr:sp>
    <xdr:clientData/>
  </xdr:oneCellAnchor>
  <xdr:twoCellAnchor>
    <xdr:from>
      <xdr:col>4</xdr:col>
      <xdr:colOff>1028700</xdr:colOff>
      <xdr:row>12</xdr:row>
      <xdr:rowOff>603</xdr:rowOff>
    </xdr:from>
    <xdr:to>
      <xdr:col>5</xdr:col>
      <xdr:colOff>73025</xdr:colOff>
      <xdr:row>12</xdr:row>
      <xdr:rowOff>603</xdr:rowOff>
    </xdr:to>
    <xdr:cxnSp macro="">
      <xdr:nvCxnSpPr>
        <xdr:cNvPr id="49" name="直線コネクタ 48"/>
        <xdr:cNvCxnSpPr/>
      </xdr:nvCxnSpPr>
      <xdr:spPr bwMode="auto">
        <a:xfrm>
          <a:off x="5562600" y="21056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5537</xdr:rowOff>
    </xdr:from>
    <xdr:to>
      <xdr:col>4</xdr:col>
      <xdr:colOff>1117600</xdr:colOff>
      <xdr:row>16</xdr:row>
      <xdr:rowOff>14167</xdr:rowOff>
    </xdr:to>
    <xdr:cxnSp macro="">
      <xdr:nvCxnSpPr>
        <xdr:cNvPr id="50" name="直線コネクタ 49"/>
        <xdr:cNvCxnSpPr/>
      </xdr:nvCxnSpPr>
      <xdr:spPr bwMode="auto">
        <a:xfrm flipV="1">
          <a:off x="5003800" y="2796362"/>
          <a:ext cx="647700" cy="8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72763</xdr:rowOff>
    </xdr:from>
    <xdr:ext cx="762000" cy="259045"/>
    <xdr:sp macro="" textlink="">
      <xdr:nvSpPr>
        <xdr:cNvPr id="51" name="人口1人当たり決算額の推移平均値テキスト130"/>
        <xdr:cNvSpPr txBox="1"/>
      </xdr:nvSpPr>
      <xdr:spPr>
        <a:xfrm>
          <a:off x="5740400" y="25206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83,548</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56236</xdr:rowOff>
    </xdr:from>
    <xdr:to>
      <xdr:col>5</xdr:col>
      <xdr:colOff>34925</xdr:colOff>
      <xdr:row>15</xdr:row>
      <xdr:rowOff>157836</xdr:rowOff>
    </xdr:to>
    <xdr:sp macro="" textlink="">
      <xdr:nvSpPr>
        <xdr:cNvPr id="52" name="フローチャート : 判断 51"/>
        <xdr:cNvSpPr/>
      </xdr:nvSpPr>
      <xdr:spPr bwMode="auto">
        <a:xfrm>
          <a:off x="5600700" y="26756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164548</xdr:rowOff>
    </xdr:from>
    <xdr:to>
      <xdr:col>4</xdr:col>
      <xdr:colOff>469900</xdr:colOff>
      <xdr:row>16</xdr:row>
      <xdr:rowOff>14167</xdr:rowOff>
    </xdr:to>
    <xdr:cxnSp macro="">
      <xdr:nvCxnSpPr>
        <xdr:cNvPr id="53" name="直線コネクタ 52"/>
        <xdr:cNvCxnSpPr/>
      </xdr:nvCxnSpPr>
      <xdr:spPr bwMode="auto">
        <a:xfrm>
          <a:off x="4305300" y="2783923"/>
          <a:ext cx="698500" cy="21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13735</xdr:rowOff>
    </xdr:from>
    <xdr:to>
      <xdr:col>4</xdr:col>
      <xdr:colOff>520700</xdr:colOff>
      <xdr:row>15</xdr:row>
      <xdr:rowOff>115335</xdr:rowOff>
    </xdr:to>
    <xdr:sp macro="" textlink="">
      <xdr:nvSpPr>
        <xdr:cNvPr id="54" name="フローチャート : 判断 53"/>
        <xdr:cNvSpPr/>
      </xdr:nvSpPr>
      <xdr:spPr bwMode="auto">
        <a:xfrm>
          <a:off x="4953000" y="2633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125512</xdr:rowOff>
    </xdr:from>
    <xdr:ext cx="736600" cy="259045"/>
    <xdr:sp macro="" textlink="">
      <xdr:nvSpPr>
        <xdr:cNvPr id="55" name="テキスト ボックス 54"/>
        <xdr:cNvSpPr txBox="1"/>
      </xdr:nvSpPr>
      <xdr:spPr>
        <a:xfrm>
          <a:off x="4622800" y="240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85,779</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56744</xdr:rowOff>
    </xdr:from>
    <xdr:to>
      <xdr:col>3</xdr:col>
      <xdr:colOff>904875</xdr:colOff>
      <xdr:row>15</xdr:row>
      <xdr:rowOff>164548</xdr:rowOff>
    </xdr:to>
    <xdr:cxnSp macro="">
      <xdr:nvCxnSpPr>
        <xdr:cNvPr id="56" name="直線コネクタ 55"/>
        <xdr:cNvCxnSpPr/>
      </xdr:nvCxnSpPr>
      <xdr:spPr bwMode="auto">
        <a:xfrm>
          <a:off x="3606800" y="2676119"/>
          <a:ext cx="698500" cy="107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6039</xdr:rowOff>
    </xdr:from>
    <xdr:to>
      <xdr:col>3</xdr:col>
      <xdr:colOff>955675</xdr:colOff>
      <xdr:row>16</xdr:row>
      <xdr:rowOff>107639</xdr:rowOff>
    </xdr:to>
    <xdr:sp macro="" textlink="">
      <xdr:nvSpPr>
        <xdr:cNvPr id="57" name="フローチャート : 判断 56"/>
        <xdr:cNvSpPr/>
      </xdr:nvSpPr>
      <xdr:spPr bwMode="auto">
        <a:xfrm>
          <a:off x="4254500" y="2796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92416</xdr:rowOff>
    </xdr:from>
    <xdr:ext cx="762000" cy="259045"/>
    <xdr:sp macro="" textlink="">
      <xdr:nvSpPr>
        <xdr:cNvPr id="58" name="テキスト ボックス 57"/>
        <xdr:cNvSpPr txBox="1"/>
      </xdr:nvSpPr>
      <xdr:spPr>
        <a:xfrm>
          <a:off x="3924300" y="2883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77,183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56744</xdr:rowOff>
    </xdr:from>
    <xdr:to>
      <xdr:col>3</xdr:col>
      <xdr:colOff>206375</xdr:colOff>
      <xdr:row>16</xdr:row>
      <xdr:rowOff>45885</xdr:rowOff>
    </xdr:to>
    <xdr:cxnSp macro="">
      <xdr:nvCxnSpPr>
        <xdr:cNvPr id="59" name="直線コネクタ 58"/>
        <xdr:cNvCxnSpPr/>
      </xdr:nvCxnSpPr>
      <xdr:spPr bwMode="auto">
        <a:xfrm flipV="1">
          <a:off x="2908300" y="2676119"/>
          <a:ext cx="698500" cy="160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34690</xdr:rowOff>
    </xdr:from>
    <xdr:to>
      <xdr:col>3</xdr:col>
      <xdr:colOff>257175</xdr:colOff>
      <xdr:row>16</xdr:row>
      <xdr:rowOff>136290</xdr:rowOff>
    </xdr:to>
    <xdr:sp macro="" textlink="">
      <xdr:nvSpPr>
        <xdr:cNvPr id="60" name="フローチャート : 判断 59"/>
        <xdr:cNvSpPr/>
      </xdr:nvSpPr>
      <xdr:spPr bwMode="auto">
        <a:xfrm>
          <a:off x="3556000" y="2825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121067</xdr:rowOff>
    </xdr:from>
    <xdr:ext cx="762000" cy="259045"/>
    <xdr:sp macro="" textlink="">
      <xdr:nvSpPr>
        <xdr:cNvPr id="61" name="テキスト ボックス 60"/>
        <xdr:cNvSpPr txBox="1"/>
      </xdr:nvSpPr>
      <xdr:spPr>
        <a:xfrm>
          <a:off x="3225800" y="291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19431</xdr:rowOff>
    </xdr:from>
    <xdr:to>
      <xdr:col>2</xdr:col>
      <xdr:colOff>692150</xdr:colOff>
      <xdr:row>16</xdr:row>
      <xdr:rowOff>121031</xdr:rowOff>
    </xdr:to>
    <xdr:sp macro="" textlink="">
      <xdr:nvSpPr>
        <xdr:cNvPr id="62" name="フローチャート : 判断 61"/>
        <xdr:cNvSpPr/>
      </xdr:nvSpPr>
      <xdr:spPr bwMode="auto">
        <a:xfrm>
          <a:off x="2857500" y="2810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105808</xdr:rowOff>
    </xdr:from>
    <xdr:ext cx="762000" cy="259045"/>
    <xdr:sp macro="" textlink="">
      <xdr:nvSpPr>
        <xdr:cNvPr id="63" name="テキスト ボックス 62"/>
        <xdr:cNvSpPr txBox="1"/>
      </xdr:nvSpPr>
      <xdr:spPr>
        <a:xfrm>
          <a:off x="25273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126187</xdr:rowOff>
    </xdr:from>
    <xdr:to>
      <xdr:col>5</xdr:col>
      <xdr:colOff>34925</xdr:colOff>
      <xdr:row>16</xdr:row>
      <xdr:rowOff>56337</xdr:rowOff>
    </xdr:to>
    <xdr:sp macro="" textlink="">
      <xdr:nvSpPr>
        <xdr:cNvPr id="69" name="円/楕円 68"/>
        <xdr:cNvSpPr/>
      </xdr:nvSpPr>
      <xdr:spPr bwMode="auto">
        <a:xfrm>
          <a:off x="5600700" y="2745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98264</xdr:rowOff>
    </xdr:from>
    <xdr:ext cx="762000" cy="259045"/>
    <xdr:sp macro="" textlink="">
      <xdr:nvSpPr>
        <xdr:cNvPr id="70" name="人口1人当たり決算額の推移該当値テキスト130"/>
        <xdr:cNvSpPr txBox="1"/>
      </xdr:nvSpPr>
      <xdr:spPr>
        <a:xfrm>
          <a:off x="5740400" y="271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79,876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134817</xdr:rowOff>
    </xdr:from>
    <xdr:to>
      <xdr:col>4</xdr:col>
      <xdr:colOff>520700</xdr:colOff>
      <xdr:row>16</xdr:row>
      <xdr:rowOff>64967</xdr:rowOff>
    </xdr:to>
    <xdr:sp macro="" textlink="">
      <xdr:nvSpPr>
        <xdr:cNvPr id="71" name="円/楕円 70"/>
        <xdr:cNvSpPr/>
      </xdr:nvSpPr>
      <xdr:spPr bwMode="auto">
        <a:xfrm>
          <a:off x="4953000" y="2754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49744</xdr:rowOff>
    </xdr:from>
    <xdr:ext cx="736600" cy="259045"/>
    <xdr:sp macro="" textlink="">
      <xdr:nvSpPr>
        <xdr:cNvPr id="72" name="テキスト ボックス 71"/>
        <xdr:cNvSpPr txBox="1"/>
      </xdr:nvSpPr>
      <xdr:spPr>
        <a:xfrm>
          <a:off x="4622800" y="2840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79,423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113748</xdr:rowOff>
    </xdr:from>
    <xdr:to>
      <xdr:col>3</xdr:col>
      <xdr:colOff>955675</xdr:colOff>
      <xdr:row>16</xdr:row>
      <xdr:rowOff>43898</xdr:rowOff>
    </xdr:to>
    <xdr:sp macro="" textlink="">
      <xdr:nvSpPr>
        <xdr:cNvPr id="73" name="円/楕円 72"/>
        <xdr:cNvSpPr/>
      </xdr:nvSpPr>
      <xdr:spPr bwMode="auto">
        <a:xfrm>
          <a:off x="4254500" y="2733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54075</xdr:rowOff>
    </xdr:from>
    <xdr:ext cx="762000" cy="259045"/>
    <xdr:sp macro="" textlink="">
      <xdr:nvSpPr>
        <xdr:cNvPr id="74" name="テキスト ボックス 73"/>
        <xdr:cNvSpPr txBox="1"/>
      </xdr:nvSpPr>
      <xdr:spPr>
        <a:xfrm>
          <a:off x="3924300" y="250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80,529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5944</xdr:rowOff>
    </xdr:from>
    <xdr:to>
      <xdr:col>3</xdr:col>
      <xdr:colOff>257175</xdr:colOff>
      <xdr:row>15</xdr:row>
      <xdr:rowOff>107544</xdr:rowOff>
    </xdr:to>
    <xdr:sp macro="" textlink="">
      <xdr:nvSpPr>
        <xdr:cNvPr id="75" name="円/楕円 74"/>
        <xdr:cNvSpPr/>
      </xdr:nvSpPr>
      <xdr:spPr bwMode="auto">
        <a:xfrm>
          <a:off x="3556000" y="2625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117721</xdr:rowOff>
    </xdr:from>
    <xdr:ext cx="762000" cy="259045"/>
    <xdr:sp macro="" textlink="">
      <xdr:nvSpPr>
        <xdr:cNvPr id="76" name="テキスト ボックス 75"/>
        <xdr:cNvSpPr txBox="1"/>
      </xdr:nvSpPr>
      <xdr:spPr>
        <a:xfrm>
          <a:off x="3225800" y="2394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86,188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166535</xdr:rowOff>
    </xdr:from>
    <xdr:to>
      <xdr:col>2</xdr:col>
      <xdr:colOff>692150</xdr:colOff>
      <xdr:row>16</xdr:row>
      <xdr:rowOff>96685</xdr:rowOff>
    </xdr:to>
    <xdr:sp macro="" textlink="">
      <xdr:nvSpPr>
        <xdr:cNvPr id="77" name="円/楕円 76"/>
        <xdr:cNvSpPr/>
      </xdr:nvSpPr>
      <xdr:spPr bwMode="auto">
        <a:xfrm>
          <a:off x="2857500" y="2785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106862</xdr:rowOff>
    </xdr:from>
    <xdr:ext cx="762000" cy="259045"/>
    <xdr:sp macro="" textlink="">
      <xdr:nvSpPr>
        <xdr:cNvPr id="78" name="テキスト ボックス 77"/>
        <xdr:cNvSpPr txBox="1"/>
      </xdr:nvSpPr>
      <xdr:spPr>
        <a:xfrm>
          <a:off x="2527300" y="255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85212</xdr:rowOff>
    </xdr:from>
    <xdr:to>
      <xdr:col>4</xdr:col>
      <xdr:colOff>1117600</xdr:colOff>
      <xdr:row>38</xdr:row>
      <xdr:rowOff>58534</xdr:rowOff>
    </xdr:to>
    <xdr:cxnSp macro="">
      <xdr:nvCxnSpPr>
        <xdr:cNvPr id="105" name="直線コネクタ 104"/>
        <xdr:cNvCxnSpPr/>
      </xdr:nvCxnSpPr>
      <xdr:spPr bwMode="auto">
        <a:xfrm flipV="1">
          <a:off x="5651500" y="6352662"/>
          <a:ext cx="0" cy="11734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30611</xdr:rowOff>
    </xdr:from>
    <xdr:ext cx="762000" cy="259045"/>
    <xdr:sp macro="" textlink="">
      <xdr:nvSpPr>
        <xdr:cNvPr id="106" name="人口1人当たり決算額の推移最小値テキスト445"/>
        <xdr:cNvSpPr txBox="1"/>
      </xdr:nvSpPr>
      <xdr:spPr>
        <a:xfrm>
          <a:off x="5740400" y="7498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-2,005</a:t>
          </a:r>
          <a:endParaRPr kumimoji="1" lang="ja-JP" altLang="en-US" sz="1000" b="1">
            <a:latin typeface="ＭＳ Ｐゴシック"/>
          </a:endParaRPr>
        </a:p>
      </xdr:txBody>
    </xdr:sp>
    <xdr:clientData/>
  </xdr:oneCellAnchor>
  <xdr:twoCellAnchor>
    <xdr:from>
      <xdr:col>4</xdr:col>
      <xdr:colOff>1028700</xdr:colOff>
      <xdr:row>38</xdr:row>
      <xdr:rowOff>58534</xdr:rowOff>
    </xdr:from>
    <xdr:to>
      <xdr:col>5</xdr:col>
      <xdr:colOff>73025</xdr:colOff>
      <xdr:row>38</xdr:row>
      <xdr:rowOff>58534</xdr:rowOff>
    </xdr:to>
    <xdr:cxnSp macro="">
      <xdr:nvCxnSpPr>
        <xdr:cNvPr id="107" name="直線コネクタ 106"/>
        <xdr:cNvCxnSpPr/>
      </xdr:nvCxnSpPr>
      <xdr:spPr bwMode="auto">
        <a:xfrm>
          <a:off x="5562600" y="75261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171589</xdr:rowOff>
    </xdr:from>
    <xdr:ext cx="762000" cy="259045"/>
    <xdr:sp macro="" textlink="">
      <xdr:nvSpPr>
        <xdr:cNvPr id="108" name="人口1人当たり決算額の推移最大値テキスト445"/>
        <xdr:cNvSpPr txBox="1"/>
      </xdr:nvSpPr>
      <xdr:spPr>
        <a:xfrm>
          <a:off x="5740400" y="60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49,328</a:t>
          </a:r>
          <a:endParaRPr kumimoji="1" lang="ja-JP" altLang="en-US" sz="1000" b="1">
            <a:latin typeface="ＭＳ Ｐゴシック"/>
          </a:endParaRPr>
        </a:p>
      </xdr:txBody>
    </xdr:sp>
    <xdr:clientData/>
  </xdr:oneCellAnchor>
  <xdr:twoCellAnchor>
    <xdr:from>
      <xdr:col>4</xdr:col>
      <xdr:colOff>1028700</xdr:colOff>
      <xdr:row>34</xdr:row>
      <xdr:rowOff>85212</xdr:rowOff>
    </xdr:from>
    <xdr:to>
      <xdr:col>5</xdr:col>
      <xdr:colOff>73025</xdr:colOff>
      <xdr:row>34</xdr:row>
      <xdr:rowOff>85212</xdr:rowOff>
    </xdr:to>
    <xdr:cxnSp macro="">
      <xdr:nvCxnSpPr>
        <xdr:cNvPr id="109" name="直線コネクタ 108"/>
        <xdr:cNvCxnSpPr/>
      </xdr:nvCxnSpPr>
      <xdr:spPr bwMode="auto">
        <a:xfrm>
          <a:off x="5562600" y="63526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127503</xdr:rowOff>
    </xdr:from>
    <xdr:to>
      <xdr:col>4</xdr:col>
      <xdr:colOff>1117600</xdr:colOff>
      <xdr:row>35</xdr:row>
      <xdr:rowOff>158364</xdr:rowOff>
    </xdr:to>
    <xdr:cxnSp macro="">
      <xdr:nvCxnSpPr>
        <xdr:cNvPr id="110" name="直線コネクタ 109"/>
        <xdr:cNvCxnSpPr/>
      </xdr:nvCxnSpPr>
      <xdr:spPr bwMode="auto">
        <a:xfrm flipV="1">
          <a:off x="5003800" y="6737853"/>
          <a:ext cx="647700" cy="308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271116</xdr:rowOff>
    </xdr:from>
    <xdr:ext cx="762000" cy="259045"/>
    <xdr:sp macro="" textlink="">
      <xdr:nvSpPr>
        <xdr:cNvPr id="111" name="人口1人当たり決算額の推移平均値テキスト445"/>
        <xdr:cNvSpPr txBox="1"/>
      </xdr:nvSpPr>
      <xdr:spPr>
        <a:xfrm>
          <a:off x="5740400" y="68814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299039</xdr:rowOff>
    </xdr:from>
    <xdr:to>
      <xdr:col>5</xdr:col>
      <xdr:colOff>34925</xdr:colOff>
      <xdr:row>36</xdr:row>
      <xdr:rowOff>57739</xdr:rowOff>
    </xdr:to>
    <xdr:sp macro="" textlink="">
      <xdr:nvSpPr>
        <xdr:cNvPr id="112" name="フローチャート : 判断 111"/>
        <xdr:cNvSpPr/>
      </xdr:nvSpPr>
      <xdr:spPr bwMode="auto">
        <a:xfrm>
          <a:off x="5600700" y="69093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158364</xdr:rowOff>
    </xdr:from>
    <xdr:to>
      <xdr:col>4</xdr:col>
      <xdr:colOff>469900</xdr:colOff>
      <xdr:row>35</xdr:row>
      <xdr:rowOff>211102</xdr:rowOff>
    </xdr:to>
    <xdr:cxnSp macro="">
      <xdr:nvCxnSpPr>
        <xdr:cNvPr id="113" name="直線コネクタ 112"/>
        <xdr:cNvCxnSpPr/>
      </xdr:nvCxnSpPr>
      <xdr:spPr bwMode="auto">
        <a:xfrm flipV="1">
          <a:off x="4305300" y="6768714"/>
          <a:ext cx="698500" cy="52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301645</xdr:rowOff>
    </xdr:from>
    <xdr:to>
      <xdr:col>4</xdr:col>
      <xdr:colOff>520700</xdr:colOff>
      <xdr:row>36</xdr:row>
      <xdr:rowOff>60345</xdr:rowOff>
    </xdr:to>
    <xdr:sp macro="" textlink="">
      <xdr:nvSpPr>
        <xdr:cNvPr id="114" name="フローチャート : 判断 113"/>
        <xdr:cNvSpPr/>
      </xdr:nvSpPr>
      <xdr:spPr bwMode="auto">
        <a:xfrm>
          <a:off x="4953000" y="69119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45122</xdr:rowOff>
    </xdr:from>
    <xdr:ext cx="736600" cy="259045"/>
    <xdr:sp macro="" textlink="">
      <xdr:nvSpPr>
        <xdr:cNvPr id="115" name="テキスト ボックス 114"/>
        <xdr:cNvSpPr txBox="1"/>
      </xdr:nvSpPr>
      <xdr:spPr>
        <a:xfrm>
          <a:off x="4622800" y="6998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22,638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211102</xdr:rowOff>
    </xdr:from>
    <xdr:to>
      <xdr:col>3</xdr:col>
      <xdr:colOff>904875</xdr:colOff>
      <xdr:row>35</xdr:row>
      <xdr:rowOff>246009</xdr:rowOff>
    </xdr:to>
    <xdr:cxnSp macro="">
      <xdr:nvCxnSpPr>
        <xdr:cNvPr id="116" name="直線コネクタ 115"/>
        <xdr:cNvCxnSpPr/>
      </xdr:nvCxnSpPr>
      <xdr:spPr bwMode="auto">
        <a:xfrm flipV="1">
          <a:off x="3606800" y="6821452"/>
          <a:ext cx="698500" cy="349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247628</xdr:rowOff>
    </xdr:from>
    <xdr:to>
      <xdr:col>3</xdr:col>
      <xdr:colOff>955675</xdr:colOff>
      <xdr:row>36</xdr:row>
      <xdr:rowOff>6328</xdr:rowOff>
    </xdr:to>
    <xdr:sp macro="" textlink="">
      <xdr:nvSpPr>
        <xdr:cNvPr id="117" name="フローチャート : 判断 116"/>
        <xdr:cNvSpPr/>
      </xdr:nvSpPr>
      <xdr:spPr bwMode="auto">
        <a:xfrm>
          <a:off x="4254500" y="6857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334005</xdr:rowOff>
    </xdr:from>
    <xdr:ext cx="762000" cy="259045"/>
    <xdr:sp macro="" textlink="">
      <xdr:nvSpPr>
        <xdr:cNvPr id="118" name="テキスト ボックス 117"/>
        <xdr:cNvSpPr txBox="1"/>
      </xdr:nvSpPr>
      <xdr:spPr>
        <a:xfrm>
          <a:off x="3924300" y="694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246009</xdr:rowOff>
    </xdr:from>
    <xdr:to>
      <xdr:col>3</xdr:col>
      <xdr:colOff>206375</xdr:colOff>
      <xdr:row>35</xdr:row>
      <xdr:rowOff>289009</xdr:rowOff>
    </xdr:to>
    <xdr:cxnSp macro="">
      <xdr:nvCxnSpPr>
        <xdr:cNvPr id="119" name="直線コネクタ 118"/>
        <xdr:cNvCxnSpPr/>
      </xdr:nvCxnSpPr>
      <xdr:spPr bwMode="auto">
        <a:xfrm flipV="1">
          <a:off x="2908300" y="6856359"/>
          <a:ext cx="698500" cy="43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205885</xdr:rowOff>
    </xdr:from>
    <xdr:to>
      <xdr:col>3</xdr:col>
      <xdr:colOff>257175</xdr:colOff>
      <xdr:row>35</xdr:row>
      <xdr:rowOff>307485</xdr:rowOff>
    </xdr:to>
    <xdr:sp macro="" textlink="">
      <xdr:nvSpPr>
        <xdr:cNvPr id="120" name="フローチャート : 判断 119"/>
        <xdr:cNvSpPr/>
      </xdr:nvSpPr>
      <xdr:spPr bwMode="auto">
        <a:xfrm>
          <a:off x="3556000" y="68162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292262</xdr:rowOff>
    </xdr:from>
    <xdr:ext cx="762000" cy="259045"/>
    <xdr:sp macro="" textlink="">
      <xdr:nvSpPr>
        <xdr:cNvPr id="121" name="テキスト ボックス 120"/>
        <xdr:cNvSpPr txBox="1"/>
      </xdr:nvSpPr>
      <xdr:spPr>
        <a:xfrm>
          <a:off x="3225800" y="6902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227510</xdr:rowOff>
    </xdr:from>
    <xdr:to>
      <xdr:col>2</xdr:col>
      <xdr:colOff>692150</xdr:colOff>
      <xdr:row>35</xdr:row>
      <xdr:rowOff>329110</xdr:rowOff>
    </xdr:to>
    <xdr:sp macro="" textlink="">
      <xdr:nvSpPr>
        <xdr:cNvPr id="122" name="フローチャート : 判断 121"/>
        <xdr:cNvSpPr/>
      </xdr:nvSpPr>
      <xdr:spPr bwMode="auto">
        <a:xfrm>
          <a:off x="2857500" y="68378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339287</xdr:rowOff>
    </xdr:from>
    <xdr:ext cx="762000" cy="259045"/>
    <xdr:sp macro="" textlink="">
      <xdr:nvSpPr>
        <xdr:cNvPr id="123" name="テキスト ボックス 122"/>
        <xdr:cNvSpPr txBox="1"/>
      </xdr:nvSpPr>
      <xdr:spPr>
        <a:xfrm>
          <a:off x="2527300" y="660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76703</xdr:rowOff>
    </xdr:from>
    <xdr:to>
      <xdr:col>5</xdr:col>
      <xdr:colOff>34925</xdr:colOff>
      <xdr:row>35</xdr:row>
      <xdr:rowOff>178303</xdr:rowOff>
    </xdr:to>
    <xdr:sp macro="" textlink="">
      <xdr:nvSpPr>
        <xdr:cNvPr id="129" name="円/楕円 128"/>
        <xdr:cNvSpPr/>
      </xdr:nvSpPr>
      <xdr:spPr bwMode="auto">
        <a:xfrm>
          <a:off x="5600700" y="66870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264680</xdr:rowOff>
    </xdr:from>
    <xdr:ext cx="762000" cy="259045"/>
    <xdr:sp macro="" textlink="">
      <xdr:nvSpPr>
        <xdr:cNvPr id="130" name="人口1人当たり決算額の推移該当値テキスト445"/>
        <xdr:cNvSpPr txBox="1"/>
      </xdr:nvSpPr>
      <xdr:spPr>
        <a:xfrm>
          <a:off x="5740400" y="6532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32,478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107564</xdr:rowOff>
    </xdr:from>
    <xdr:to>
      <xdr:col>4</xdr:col>
      <xdr:colOff>520700</xdr:colOff>
      <xdr:row>35</xdr:row>
      <xdr:rowOff>209164</xdr:rowOff>
    </xdr:to>
    <xdr:sp macro="" textlink="">
      <xdr:nvSpPr>
        <xdr:cNvPr id="131" name="円/楕円 130"/>
        <xdr:cNvSpPr/>
      </xdr:nvSpPr>
      <xdr:spPr bwMode="auto">
        <a:xfrm>
          <a:off x="4953000" y="6717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219341</xdr:rowOff>
    </xdr:from>
    <xdr:ext cx="736600" cy="259045"/>
    <xdr:sp macro="" textlink="">
      <xdr:nvSpPr>
        <xdr:cNvPr id="132" name="テキスト ボックス 131"/>
        <xdr:cNvSpPr txBox="1"/>
      </xdr:nvSpPr>
      <xdr:spPr>
        <a:xfrm>
          <a:off x="4622800" y="6486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31,128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160302</xdr:rowOff>
    </xdr:from>
    <xdr:to>
      <xdr:col>3</xdr:col>
      <xdr:colOff>955675</xdr:colOff>
      <xdr:row>35</xdr:row>
      <xdr:rowOff>261902</xdr:rowOff>
    </xdr:to>
    <xdr:sp macro="" textlink="">
      <xdr:nvSpPr>
        <xdr:cNvPr id="133" name="円/楕円 132"/>
        <xdr:cNvSpPr/>
      </xdr:nvSpPr>
      <xdr:spPr bwMode="auto">
        <a:xfrm>
          <a:off x="4254500" y="67706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272079</xdr:rowOff>
    </xdr:from>
    <xdr:ext cx="762000" cy="259045"/>
    <xdr:sp macro="" textlink="">
      <xdr:nvSpPr>
        <xdr:cNvPr id="134" name="テキスト ボックス 133"/>
        <xdr:cNvSpPr txBox="1"/>
      </xdr:nvSpPr>
      <xdr:spPr>
        <a:xfrm>
          <a:off x="3924300" y="6539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28,821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195209</xdr:rowOff>
    </xdr:from>
    <xdr:to>
      <xdr:col>3</xdr:col>
      <xdr:colOff>257175</xdr:colOff>
      <xdr:row>35</xdr:row>
      <xdr:rowOff>296809</xdr:rowOff>
    </xdr:to>
    <xdr:sp macro="" textlink="">
      <xdr:nvSpPr>
        <xdr:cNvPr id="135" name="円/楕円 134"/>
        <xdr:cNvSpPr/>
      </xdr:nvSpPr>
      <xdr:spPr bwMode="auto">
        <a:xfrm>
          <a:off x="3556000" y="6805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306986</xdr:rowOff>
    </xdr:from>
    <xdr:ext cx="762000" cy="259045"/>
    <xdr:sp macro="" textlink="">
      <xdr:nvSpPr>
        <xdr:cNvPr id="136" name="テキスト ボックス 135"/>
        <xdr:cNvSpPr txBox="1"/>
      </xdr:nvSpPr>
      <xdr:spPr>
        <a:xfrm>
          <a:off x="3225800" y="6574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27,294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238209</xdr:rowOff>
    </xdr:from>
    <xdr:to>
      <xdr:col>2</xdr:col>
      <xdr:colOff>692150</xdr:colOff>
      <xdr:row>35</xdr:row>
      <xdr:rowOff>339809</xdr:rowOff>
    </xdr:to>
    <xdr:sp macro="" textlink="">
      <xdr:nvSpPr>
        <xdr:cNvPr id="137" name="円/楕円 136"/>
        <xdr:cNvSpPr/>
      </xdr:nvSpPr>
      <xdr:spPr bwMode="auto">
        <a:xfrm>
          <a:off x="2857500" y="6848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324586</xdr:rowOff>
    </xdr:from>
    <xdr:ext cx="762000" cy="259045"/>
    <xdr:sp macro="" textlink="">
      <xdr:nvSpPr>
        <xdr:cNvPr id="138" name="テキスト ボックス 137"/>
        <xdr:cNvSpPr txBox="1"/>
      </xdr:nvSpPr>
      <xdr:spPr>
        <a:xfrm>
          <a:off x="2527300" y="6934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66,933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49609</xdr:rowOff>
    </xdr:from>
    <xdr:to>
      <xdr:col>6</xdr:col>
      <xdr:colOff>510540</xdr:colOff>
      <xdr:row>39</xdr:row>
      <xdr:rowOff>13444</xdr:rowOff>
    </xdr:to>
    <xdr:cxnSp macro="">
      <xdr:nvCxnSpPr>
        <xdr:cNvPr id="54" name="直線コネクタ 53"/>
        <xdr:cNvCxnSpPr/>
      </xdr:nvCxnSpPr>
      <xdr:spPr>
        <a:xfrm flipV="1">
          <a:off x="4633595" y="5193109"/>
          <a:ext cx="1270" cy="1506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17271</xdr:rowOff>
    </xdr:from>
    <xdr:ext cx="534377" cy="259045"/>
    <xdr:sp macro="" textlink="">
      <xdr:nvSpPr>
        <xdr:cNvPr id="55" name="人件費最小値テキスト"/>
        <xdr:cNvSpPr txBox="1"/>
      </xdr:nvSpPr>
      <xdr:spPr>
        <a:xfrm>
          <a:off x="4686300" y="6703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38,023</a:t>
          </a:r>
          <a:endParaRPr kumimoji="1" lang="ja-JP" altLang="en-US" sz="1000" b="1">
            <a:latin typeface="ＭＳ Ｐゴシック"/>
          </a:endParaRPr>
        </a:p>
      </xdr:txBody>
    </xdr:sp>
    <xdr:clientData/>
  </xdr:oneCellAnchor>
  <xdr:twoCellAnchor>
    <xdr:from>
      <xdr:col>6</xdr:col>
      <xdr:colOff>422275</xdr:colOff>
      <xdr:row>39</xdr:row>
      <xdr:rowOff>13444</xdr:rowOff>
    </xdr:from>
    <xdr:to>
      <xdr:col>6</xdr:col>
      <xdr:colOff>600075</xdr:colOff>
      <xdr:row>39</xdr:row>
      <xdr:rowOff>13444</xdr:rowOff>
    </xdr:to>
    <xdr:cxnSp macro="">
      <xdr:nvCxnSpPr>
        <xdr:cNvPr id="56" name="直線コネクタ 55"/>
        <xdr:cNvCxnSpPr/>
      </xdr:nvCxnSpPr>
      <xdr:spPr>
        <a:xfrm>
          <a:off x="4546600" y="6699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167736</xdr:rowOff>
    </xdr:from>
    <xdr:ext cx="599010" cy="259045"/>
    <xdr:sp macro="" textlink="">
      <xdr:nvSpPr>
        <xdr:cNvPr id="57" name="人件費最大値テキスト"/>
        <xdr:cNvSpPr txBox="1"/>
      </xdr:nvSpPr>
      <xdr:spPr>
        <a:xfrm>
          <a:off x="4686300" y="4968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103,941</a:t>
          </a:r>
          <a:endParaRPr kumimoji="1" lang="ja-JP" altLang="en-US" sz="1000" b="1">
            <a:latin typeface="ＭＳ Ｐゴシック"/>
          </a:endParaRPr>
        </a:p>
      </xdr:txBody>
    </xdr:sp>
    <xdr:clientData/>
  </xdr:oneCellAnchor>
  <xdr:twoCellAnchor>
    <xdr:from>
      <xdr:col>6</xdr:col>
      <xdr:colOff>422275</xdr:colOff>
      <xdr:row>30</xdr:row>
      <xdr:rowOff>49609</xdr:rowOff>
    </xdr:from>
    <xdr:to>
      <xdr:col>6</xdr:col>
      <xdr:colOff>600075</xdr:colOff>
      <xdr:row>30</xdr:row>
      <xdr:rowOff>49609</xdr:rowOff>
    </xdr:to>
    <xdr:cxnSp macro="">
      <xdr:nvCxnSpPr>
        <xdr:cNvPr id="58" name="直線コネクタ 57"/>
        <xdr:cNvCxnSpPr/>
      </xdr:nvCxnSpPr>
      <xdr:spPr>
        <a:xfrm>
          <a:off x="4546600" y="5193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122075</xdr:rowOff>
    </xdr:from>
    <xdr:to>
      <xdr:col>6</xdr:col>
      <xdr:colOff>511175</xdr:colOff>
      <xdr:row>35</xdr:row>
      <xdr:rowOff>167452</xdr:rowOff>
    </xdr:to>
    <xdr:cxnSp macro="">
      <xdr:nvCxnSpPr>
        <xdr:cNvPr id="59" name="直線コネクタ 58"/>
        <xdr:cNvCxnSpPr/>
      </xdr:nvCxnSpPr>
      <xdr:spPr>
        <a:xfrm>
          <a:off x="3797300" y="6122825"/>
          <a:ext cx="838200" cy="45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154411</xdr:rowOff>
    </xdr:from>
    <xdr:ext cx="534377" cy="259045"/>
    <xdr:sp macro="" textlink="">
      <xdr:nvSpPr>
        <xdr:cNvPr id="60" name="人件費平均値テキスト"/>
        <xdr:cNvSpPr txBox="1"/>
      </xdr:nvSpPr>
      <xdr:spPr>
        <a:xfrm>
          <a:off x="4686300" y="5812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68,135</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131534</xdr:rowOff>
    </xdr:from>
    <xdr:to>
      <xdr:col>6</xdr:col>
      <xdr:colOff>561975</xdr:colOff>
      <xdr:row>35</xdr:row>
      <xdr:rowOff>61684</xdr:rowOff>
    </xdr:to>
    <xdr:sp macro="" textlink="">
      <xdr:nvSpPr>
        <xdr:cNvPr id="61" name="フローチャート : 判断 60"/>
        <xdr:cNvSpPr/>
      </xdr:nvSpPr>
      <xdr:spPr>
        <a:xfrm>
          <a:off x="4584700" y="5960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1877</xdr:rowOff>
    </xdr:from>
    <xdr:to>
      <xdr:col>5</xdr:col>
      <xdr:colOff>358775</xdr:colOff>
      <xdr:row>35</xdr:row>
      <xdr:rowOff>122075</xdr:rowOff>
    </xdr:to>
    <xdr:cxnSp macro="">
      <xdr:nvCxnSpPr>
        <xdr:cNvPr id="62" name="直線コネクタ 61"/>
        <xdr:cNvCxnSpPr/>
      </xdr:nvCxnSpPr>
      <xdr:spPr>
        <a:xfrm>
          <a:off x="2908300" y="6002627"/>
          <a:ext cx="889000" cy="12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45100</xdr:rowOff>
    </xdr:from>
    <xdr:to>
      <xdr:col>5</xdr:col>
      <xdr:colOff>409575</xdr:colOff>
      <xdr:row>34</xdr:row>
      <xdr:rowOff>146700</xdr:rowOff>
    </xdr:to>
    <xdr:sp macro="" textlink="">
      <xdr:nvSpPr>
        <xdr:cNvPr id="63" name="フローチャート : 判断 62"/>
        <xdr:cNvSpPr/>
      </xdr:nvSpPr>
      <xdr:spPr>
        <a:xfrm>
          <a:off x="3746500" y="587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163227</xdr:rowOff>
    </xdr:from>
    <xdr:ext cx="534377" cy="259045"/>
    <xdr:sp macro="" textlink="">
      <xdr:nvSpPr>
        <xdr:cNvPr id="64" name="テキスト ボックス 63"/>
        <xdr:cNvSpPr txBox="1"/>
      </xdr:nvSpPr>
      <xdr:spPr>
        <a:xfrm>
          <a:off x="3530111" y="564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71,916</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1877</xdr:rowOff>
    </xdr:from>
    <xdr:to>
      <xdr:col>4</xdr:col>
      <xdr:colOff>155575</xdr:colOff>
      <xdr:row>35</xdr:row>
      <xdr:rowOff>150239</xdr:rowOff>
    </xdr:to>
    <xdr:cxnSp macro="">
      <xdr:nvCxnSpPr>
        <xdr:cNvPr id="65" name="直線コネクタ 64"/>
        <xdr:cNvCxnSpPr/>
      </xdr:nvCxnSpPr>
      <xdr:spPr>
        <a:xfrm flipV="1">
          <a:off x="2019300" y="6002627"/>
          <a:ext cx="889000" cy="148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149708</xdr:rowOff>
    </xdr:from>
    <xdr:to>
      <xdr:col>4</xdr:col>
      <xdr:colOff>206375</xdr:colOff>
      <xdr:row>35</xdr:row>
      <xdr:rowOff>79858</xdr:rowOff>
    </xdr:to>
    <xdr:sp macro="" textlink="">
      <xdr:nvSpPr>
        <xdr:cNvPr id="66" name="フローチャート : 判断 65"/>
        <xdr:cNvSpPr/>
      </xdr:nvSpPr>
      <xdr:spPr>
        <a:xfrm>
          <a:off x="2857500" y="597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70985</xdr:rowOff>
    </xdr:from>
    <xdr:ext cx="534377" cy="259045"/>
    <xdr:sp macro="" textlink="">
      <xdr:nvSpPr>
        <xdr:cNvPr id="67" name="テキスト ボックス 66"/>
        <xdr:cNvSpPr txBox="1"/>
      </xdr:nvSpPr>
      <xdr:spPr>
        <a:xfrm>
          <a:off x="2641111" y="607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67,340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27823</xdr:rowOff>
    </xdr:from>
    <xdr:to>
      <xdr:col>2</xdr:col>
      <xdr:colOff>638175</xdr:colOff>
      <xdr:row>35</xdr:row>
      <xdr:rowOff>150239</xdr:rowOff>
    </xdr:to>
    <xdr:cxnSp macro="">
      <xdr:nvCxnSpPr>
        <xdr:cNvPr id="68" name="直線コネクタ 67"/>
        <xdr:cNvCxnSpPr/>
      </xdr:nvCxnSpPr>
      <xdr:spPr>
        <a:xfrm>
          <a:off x="1130300" y="5857123"/>
          <a:ext cx="889000" cy="293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11153</xdr:rowOff>
    </xdr:from>
    <xdr:to>
      <xdr:col>3</xdr:col>
      <xdr:colOff>3175</xdr:colOff>
      <xdr:row>35</xdr:row>
      <xdr:rowOff>112753</xdr:rowOff>
    </xdr:to>
    <xdr:sp macro="" textlink="">
      <xdr:nvSpPr>
        <xdr:cNvPr id="69" name="フローチャート : 判断 68"/>
        <xdr:cNvSpPr/>
      </xdr:nvSpPr>
      <xdr:spPr>
        <a:xfrm>
          <a:off x="1968500" y="601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129280</xdr:rowOff>
    </xdr:from>
    <xdr:ext cx="534377" cy="259045"/>
    <xdr:sp macro="" textlink="">
      <xdr:nvSpPr>
        <xdr:cNvPr id="70" name="テキスト ボックス 69"/>
        <xdr:cNvSpPr txBox="1"/>
      </xdr:nvSpPr>
      <xdr:spPr>
        <a:xfrm>
          <a:off x="1752111" y="5787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65,901</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79161</xdr:rowOff>
    </xdr:from>
    <xdr:to>
      <xdr:col>1</xdr:col>
      <xdr:colOff>485775</xdr:colOff>
      <xdr:row>35</xdr:row>
      <xdr:rowOff>9311</xdr:rowOff>
    </xdr:to>
    <xdr:sp macro="" textlink="">
      <xdr:nvSpPr>
        <xdr:cNvPr id="71" name="フローチャート : 判断 70"/>
        <xdr:cNvSpPr/>
      </xdr:nvSpPr>
      <xdr:spPr>
        <a:xfrm>
          <a:off x="1079500" y="5908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438</xdr:rowOff>
    </xdr:from>
    <xdr:ext cx="534377" cy="259045"/>
    <xdr:sp macro="" textlink="">
      <xdr:nvSpPr>
        <xdr:cNvPr id="72" name="テキスト ボックス 71"/>
        <xdr:cNvSpPr txBox="1"/>
      </xdr:nvSpPr>
      <xdr:spPr>
        <a:xfrm>
          <a:off x="863111" y="600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70,426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116652</xdr:rowOff>
    </xdr:from>
    <xdr:to>
      <xdr:col>6</xdr:col>
      <xdr:colOff>561975</xdr:colOff>
      <xdr:row>36</xdr:row>
      <xdr:rowOff>46802</xdr:rowOff>
    </xdr:to>
    <xdr:sp macro="" textlink="">
      <xdr:nvSpPr>
        <xdr:cNvPr id="78" name="円/楕円 77"/>
        <xdr:cNvSpPr/>
      </xdr:nvSpPr>
      <xdr:spPr>
        <a:xfrm>
          <a:off x="4584700" y="611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95079</xdr:rowOff>
    </xdr:from>
    <xdr:ext cx="534377" cy="259045"/>
    <xdr:sp macro="" textlink="">
      <xdr:nvSpPr>
        <xdr:cNvPr id="79" name="人件費該当値テキスト"/>
        <xdr:cNvSpPr txBox="1"/>
      </xdr:nvSpPr>
      <xdr:spPr>
        <a:xfrm>
          <a:off x="4686300" y="6095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61,286</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71275</xdr:rowOff>
    </xdr:from>
    <xdr:to>
      <xdr:col>5</xdr:col>
      <xdr:colOff>409575</xdr:colOff>
      <xdr:row>36</xdr:row>
      <xdr:rowOff>1425</xdr:rowOff>
    </xdr:to>
    <xdr:sp macro="" textlink="">
      <xdr:nvSpPr>
        <xdr:cNvPr id="80" name="円/楕円 79"/>
        <xdr:cNvSpPr/>
      </xdr:nvSpPr>
      <xdr:spPr>
        <a:xfrm>
          <a:off x="3746500" y="6072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164002</xdr:rowOff>
    </xdr:from>
    <xdr:ext cx="534377" cy="259045"/>
    <xdr:sp macro="" textlink="">
      <xdr:nvSpPr>
        <xdr:cNvPr id="81" name="テキスト ボックス 80"/>
        <xdr:cNvSpPr txBox="1"/>
      </xdr:nvSpPr>
      <xdr:spPr>
        <a:xfrm>
          <a:off x="3530111" y="6164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63,271</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122527</xdr:rowOff>
    </xdr:from>
    <xdr:to>
      <xdr:col>4</xdr:col>
      <xdr:colOff>206375</xdr:colOff>
      <xdr:row>35</xdr:row>
      <xdr:rowOff>52677</xdr:rowOff>
    </xdr:to>
    <xdr:sp macro="" textlink="">
      <xdr:nvSpPr>
        <xdr:cNvPr id="82" name="円/楕円 81"/>
        <xdr:cNvSpPr/>
      </xdr:nvSpPr>
      <xdr:spPr>
        <a:xfrm>
          <a:off x="2857500" y="5951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69204</xdr:rowOff>
    </xdr:from>
    <xdr:ext cx="534377" cy="259045"/>
    <xdr:sp macro="" textlink="">
      <xdr:nvSpPr>
        <xdr:cNvPr id="83" name="テキスト ボックス 82"/>
        <xdr:cNvSpPr txBox="1"/>
      </xdr:nvSpPr>
      <xdr:spPr>
        <a:xfrm>
          <a:off x="2641111" y="5727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68,529</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99439</xdr:rowOff>
    </xdr:from>
    <xdr:to>
      <xdr:col>3</xdr:col>
      <xdr:colOff>3175</xdr:colOff>
      <xdr:row>36</xdr:row>
      <xdr:rowOff>29589</xdr:rowOff>
    </xdr:to>
    <xdr:sp macro="" textlink="">
      <xdr:nvSpPr>
        <xdr:cNvPr id="84" name="円/楕円 83"/>
        <xdr:cNvSpPr/>
      </xdr:nvSpPr>
      <xdr:spPr>
        <a:xfrm>
          <a:off x="1968500" y="610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20716</xdr:rowOff>
    </xdr:from>
    <xdr:ext cx="534377" cy="259045"/>
    <xdr:sp macro="" textlink="">
      <xdr:nvSpPr>
        <xdr:cNvPr id="85" name="テキスト ボックス 84"/>
        <xdr:cNvSpPr txBox="1"/>
      </xdr:nvSpPr>
      <xdr:spPr>
        <a:xfrm>
          <a:off x="1752111" y="6192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62,039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148473</xdr:rowOff>
    </xdr:from>
    <xdr:to>
      <xdr:col>1</xdr:col>
      <xdr:colOff>485775</xdr:colOff>
      <xdr:row>34</xdr:row>
      <xdr:rowOff>78623</xdr:rowOff>
    </xdr:to>
    <xdr:sp macro="" textlink="">
      <xdr:nvSpPr>
        <xdr:cNvPr id="86" name="円/楕円 85"/>
        <xdr:cNvSpPr/>
      </xdr:nvSpPr>
      <xdr:spPr>
        <a:xfrm>
          <a:off x="1079500" y="580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95150</xdr:rowOff>
    </xdr:from>
    <xdr:ext cx="534377" cy="259045"/>
    <xdr:sp macro="" textlink="">
      <xdr:nvSpPr>
        <xdr:cNvPr id="87" name="テキスト ボックス 86"/>
        <xdr:cNvSpPr txBox="1"/>
      </xdr:nvSpPr>
      <xdr:spPr>
        <a:xfrm>
          <a:off x="863111" y="5581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74,894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40202</xdr:rowOff>
    </xdr:from>
    <xdr:to>
      <xdr:col>6</xdr:col>
      <xdr:colOff>510540</xdr:colOff>
      <xdr:row>58</xdr:row>
      <xdr:rowOff>46229</xdr:rowOff>
    </xdr:to>
    <xdr:cxnSp macro="">
      <xdr:nvCxnSpPr>
        <xdr:cNvPr id="111" name="直線コネクタ 110"/>
        <xdr:cNvCxnSpPr/>
      </xdr:nvCxnSpPr>
      <xdr:spPr>
        <a:xfrm flipV="1">
          <a:off x="4633595" y="8612702"/>
          <a:ext cx="1270" cy="13776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50056</xdr:rowOff>
    </xdr:from>
    <xdr:ext cx="534377" cy="259045"/>
    <xdr:sp macro="" textlink="">
      <xdr:nvSpPr>
        <xdr:cNvPr id="112" name="物件費最小値テキスト"/>
        <xdr:cNvSpPr txBox="1"/>
      </xdr:nvSpPr>
      <xdr:spPr>
        <a:xfrm>
          <a:off x="4686300" y="999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44,533</a:t>
          </a:r>
          <a:endParaRPr kumimoji="1" lang="ja-JP" altLang="en-US" sz="1000" b="1">
            <a:latin typeface="ＭＳ Ｐゴシック"/>
          </a:endParaRPr>
        </a:p>
      </xdr:txBody>
    </xdr:sp>
    <xdr:clientData/>
  </xdr:oneCellAnchor>
  <xdr:twoCellAnchor>
    <xdr:from>
      <xdr:col>6</xdr:col>
      <xdr:colOff>422275</xdr:colOff>
      <xdr:row>58</xdr:row>
      <xdr:rowOff>46229</xdr:rowOff>
    </xdr:from>
    <xdr:to>
      <xdr:col>6</xdr:col>
      <xdr:colOff>600075</xdr:colOff>
      <xdr:row>58</xdr:row>
      <xdr:rowOff>46229</xdr:rowOff>
    </xdr:to>
    <xdr:cxnSp macro="">
      <xdr:nvCxnSpPr>
        <xdr:cNvPr id="113" name="直線コネクタ 112"/>
        <xdr:cNvCxnSpPr/>
      </xdr:nvCxnSpPr>
      <xdr:spPr>
        <a:xfrm>
          <a:off x="4546600" y="9990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158329</xdr:rowOff>
    </xdr:from>
    <xdr:ext cx="599010" cy="259045"/>
    <xdr:sp macro="" textlink="">
      <xdr:nvSpPr>
        <xdr:cNvPr id="114" name="物件費最大値テキスト"/>
        <xdr:cNvSpPr txBox="1"/>
      </xdr:nvSpPr>
      <xdr:spPr>
        <a:xfrm>
          <a:off x="4686300" y="83879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406,115</a:t>
          </a:r>
          <a:endParaRPr kumimoji="1" lang="ja-JP" altLang="en-US" sz="1000" b="1">
            <a:latin typeface="ＭＳ Ｐゴシック"/>
          </a:endParaRPr>
        </a:p>
      </xdr:txBody>
    </xdr:sp>
    <xdr:clientData/>
  </xdr:oneCellAnchor>
  <xdr:twoCellAnchor>
    <xdr:from>
      <xdr:col>6</xdr:col>
      <xdr:colOff>422275</xdr:colOff>
      <xdr:row>50</xdr:row>
      <xdr:rowOff>40202</xdr:rowOff>
    </xdr:from>
    <xdr:to>
      <xdr:col>6</xdr:col>
      <xdr:colOff>600075</xdr:colOff>
      <xdr:row>50</xdr:row>
      <xdr:rowOff>40202</xdr:rowOff>
    </xdr:to>
    <xdr:cxnSp macro="">
      <xdr:nvCxnSpPr>
        <xdr:cNvPr id="115" name="直線コネクタ 114"/>
        <xdr:cNvCxnSpPr/>
      </xdr:nvCxnSpPr>
      <xdr:spPr>
        <a:xfrm>
          <a:off x="4546600" y="8612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6879</xdr:rowOff>
    </xdr:from>
    <xdr:to>
      <xdr:col>6</xdr:col>
      <xdr:colOff>511175</xdr:colOff>
      <xdr:row>58</xdr:row>
      <xdr:rowOff>18165</xdr:rowOff>
    </xdr:to>
    <xdr:cxnSp macro="">
      <xdr:nvCxnSpPr>
        <xdr:cNvPr id="116" name="直線コネクタ 115"/>
        <xdr:cNvCxnSpPr/>
      </xdr:nvCxnSpPr>
      <xdr:spPr>
        <a:xfrm flipV="1">
          <a:off x="3797300" y="9950979"/>
          <a:ext cx="838200" cy="11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94750</xdr:rowOff>
    </xdr:from>
    <xdr:ext cx="534377" cy="259045"/>
    <xdr:sp macro="" textlink="">
      <xdr:nvSpPr>
        <xdr:cNvPr id="117" name="物件費平均値テキスト"/>
        <xdr:cNvSpPr txBox="1"/>
      </xdr:nvSpPr>
      <xdr:spPr>
        <a:xfrm>
          <a:off x="4686300" y="96959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69,469</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71873</xdr:rowOff>
    </xdr:from>
    <xdr:to>
      <xdr:col>6</xdr:col>
      <xdr:colOff>561975</xdr:colOff>
      <xdr:row>58</xdr:row>
      <xdr:rowOff>2023</xdr:rowOff>
    </xdr:to>
    <xdr:sp macro="" textlink="">
      <xdr:nvSpPr>
        <xdr:cNvPr id="118" name="フローチャート : 判断 117"/>
        <xdr:cNvSpPr/>
      </xdr:nvSpPr>
      <xdr:spPr>
        <a:xfrm>
          <a:off x="4584700" y="984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18165</xdr:rowOff>
    </xdr:from>
    <xdr:to>
      <xdr:col>5</xdr:col>
      <xdr:colOff>358775</xdr:colOff>
      <xdr:row>58</xdr:row>
      <xdr:rowOff>28669</xdr:rowOff>
    </xdr:to>
    <xdr:cxnSp macro="">
      <xdr:nvCxnSpPr>
        <xdr:cNvPr id="119" name="直線コネクタ 118"/>
        <xdr:cNvCxnSpPr/>
      </xdr:nvCxnSpPr>
      <xdr:spPr>
        <a:xfrm flipV="1">
          <a:off x="2908300" y="9962265"/>
          <a:ext cx="889000" cy="10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69217</xdr:rowOff>
    </xdr:from>
    <xdr:to>
      <xdr:col>5</xdr:col>
      <xdr:colOff>409575</xdr:colOff>
      <xdr:row>57</xdr:row>
      <xdr:rowOff>170817</xdr:rowOff>
    </xdr:to>
    <xdr:sp macro="" textlink="">
      <xdr:nvSpPr>
        <xdr:cNvPr id="120" name="フローチャート : 判断 119"/>
        <xdr:cNvSpPr/>
      </xdr:nvSpPr>
      <xdr:spPr>
        <a:xfrm>
          <a:off x="3746500" y="984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15894</xdr:rowOff>
    </xdr:from>
    <xdr:ext cx="534377" cy="259045"/>
    <xdr:sp macro="" textlink="">
      <xdr:nvSpPr>
        <xdr:cNvPr id="121" name="テキスト ボックス 120"/>
        <xdr:cNvSpPr txBox="1"/>
      </xdr:nvSpPr>
      <xdr:spPr>
        <a:xfrm>
          <a:off x="3530111" y="9617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70,166</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28669</xdr:rowOff>
    </xdr:from>
    <xdr:to>
      <xdr:col>4</xdr:col>
      <xdr:colOff>155575</xdr:colOff>
      <xdr:row>58</xdr:row>
      <xdr:rowOff>37173</xdr:rowOff>
    </xdr:to>
    <xdr:cxnSp macro="">
      <xdr:nvCxnSpPr>
        <xdr:cNvPr id="122" name="直線コネクタ 121"/>
        <xdr:cNvCxnSpPr/>
      </xdr:nvCxnSpPr>
      <xdr:spPr>
        <a:xfrm flipV="1">
          <a:off x="2019300" y="9972769"/>
          <a:ext cx="889000" cy="8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116854</xdr:rowOff>
    </xdr:from>
    <xdr:to>
      <xdr:col>4</xdr:col>
      <xdr:colOff>206375</xdr:colOff>
      <xdr:row>58</xdr:row>
      <xdr:rowOff>47004</xdr:rowOff>
    </xdr:to>
    <xdr:sp macro="" textlink="">
      <xdr:nvSpPr>
        <xdr:cNvPr id="123" name="フローチャート : 判断 122"/>
        <xdr:cNvSpPr/>
      </xdr:nvSpPr>
      <xdr:spPr>
        <a:xfrm>
          <a:off x="2857500" y="988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63531</xdr:rowOff>
    </xdr:from>
    <xdr:ext cx="534377" cy="259045"/>
    <xdr:sp macro="" textlink="">
      <xdr:nvSpPr>
        <xdr:cNvPr id="124" name="テキスト ボックス 123"/>
        <xdr:cNvSpPr txBox="1"/>
      </xdr:nvSpPr>
      <xdr:spPr>
        <a:xfrm>
          <a:off x="2641111" y="9664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37173</xdr:rowOff>
    </xdr:from>
    <xdr:to>
      <xdr:col>2</xdr:col>
      <xdr:colOff>638175</xdr:colOff>
      <xdr:row>58</xdr:row>
      <xdr:rowOff>41859</xdr:rowOff>
    </xdr:to>
    <xdr:cxnSp macro="">
      <xdr:nvCxnSpPr>
        <xdr:cNvPr id="125" name="直線コネクタ 124"/>
        <xdr:cNvCxnSpPr/>
      </xdr:nvCxnSpPr>
      <xdr:spPr>
        <a:xfrm flipV="1">
          <a:off x="1130300" y="9981273"/>
          <a:ext cx="889000" cy="4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130159</xdr:rowOff>
    </xdr:from>
    <xdr:to>
      <xdr:col>3</xdr:col>
      <xdr:colOff>3175</xdr:colOff>
      <xdr:row>58</xdr:row>
      <xdr:rowOff>60309</xdr:rowOff>
    </xdr:to>
    <xdr:sp macro="" textlink="">
      <xdr:nvSpPr>
        <xdr:cNvPr id="126" name="フローチャート : 判断 125"/>
        <xdr:cNvSpPr/>
      </xdr:nvSpPr>
      <xdr:spPr>
        <a:xfrm>
          <a:off x="1968500" y="9902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76836</xdr:rowOff>
    </xdr:from>
    <xdr:ext cx="534377" cy="259045"/>
    <xdr:sp macro="" textlink="">
      <xdr:nvSpPr>
        <xdr:cNvPr id="127" name="テキスト ボックス 126"/>
        <xdr:cNvSpPr txBox="1"/>
      </xdr:nvSpPr>
      <xdr:spPr>
        <a:xfrm>
          <a:off x="1752111" y="9678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54,171</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125568</xdr:rowOff>
    </xdr:from>
    <xdr:to>
      <xdr:col>1</xdr:col>
      <xdr:colOff>485775</xdr:colOff>
      <xdr:row>58</xdr:row>
      <xdr:rowOff>55718</xdr:rowOff>
    </xdr:to>
    <xdr:sp macro="" textlink="">
      <xdr:nvSpPr>
        <xdr:cNvPr id="128" name="フローチャート : 判断 127"/>
        <xdr:cNvSpPr/>
      </xdr:nvSpPr>
      <xdr:spPr>
        <a:xfrm>
          <a:off x="1079500" y="9898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72245</xdr:rowOff>
    </xdr:from>
    <xdr:ext cx="534377" cy="259045"/>
    <xdr:sp macro="" textlink="">
      <xdr:nvSpPr>
        <xdr:cNvPr id="129" name="テキスト ボックス 128"/>
        <xdr:cNvSpPr txBox="1"/>
      </xdr:nvSpPr>
      <xdr:spPr>
        <a:xfrm>
          <a:off x="863111" y="9673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55,376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127529</xdr:rowOff>
    </xdr:from>
    <xdr:to>
      <xdr:col>6</xdr:col>
      <xdr:colOff>561975</xdr:colOff>
      <xdr:row>58</xdr:row>
      <xdr:rowOff>57679</xdr:rowOff>
    </xdr:to>
    <xdr:sp macro="" textlink="">
      <xdr:nvSpPr>
        <xdr:cNvPr id="135" name="円/楕円 134"/>
        <xdr:cNvSpPr/>
      </xdr:nvSpPr>
      <xdr:spPr>
        <a:xfrm>
          <a:off x="4584700" y="990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50300</xdr:rowOff>
    </xdr:from>
    <xdr:ext cx="534377" cy="259045"/>
    <xdr:sp macro="" textlink="">
      <xdr:nvSpPr>
        <xdr:cNvPr id="136" name="物件費該当値テキスト"/>
        <xdr:cNvSpPr txBox="1"/>
      </xdr:nvSpPr>
      <xdr:spPr>
        <a:xfrm>
          <a:off x="4686300" y="9822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54,861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138815</xdr:rowOff>
    </xdr:from>
    <xdr:to>
      <xdr:col>5</xdr:col>
      <xdr:colOff>409575</xdr:colOff>
      <xdr:row>58</xdr:row>
      <xdr:rowOff>68965</xdr:rowOff>
    </xdr:to>
    <xdr:sp macro="" textlink="">
      <xdr:nvSpPr>
        <xdr:cNvPr id="137" name="円/楕円 136"/>
        <xdr:cNvSpPr/>
      </xdr:nvSpPr>
      <xdr:spPr>
        <a:xfrm>
          <a:off x="3746500" y="991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60092</xdr:rowOff>
    </xdr:from>
    <xdr:ext cx="534377" cy="259045"/>
    <xdr:sp macro="" textlink="">
      <xdr:nvSpPr>
        <xdr:cNvPr id="138" name="テキスト ボックス 137"/>
        <xdr:cNvSpPr txBox="1"/>
      </xdr:nvSpPr>
      <xdr:spPr>
        <a:xfrm>
          <a:off x="3530111" y="1000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51,899</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149319</xdr:rowOff>
    </xdr:from>
    <xdr:to>
      <xdr:col>4</xdr:col>
      <xdr:colOff>206375</xdr:colOff>
      <xdr:row>58</xdr:row>
      <xdr:rowOff>79469</xdr:rowOff>
    </xdr:to>
    <xdr:sp macro="" textlink="">
      <xdr:nvSpPr>
        <xdr:cNvPr id="139" name="円/楕円 138"/>
        <xdr:cNvSpPr/>
      </xdr:nvSpPr>
      <xdr:spPr>
        <a:xfrm>
          <a:off x="2857500" y="9921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70596</xdr:rowOff>
    </xdr:from>
    <xdr:ext cx="534377" cy="259045"/>
    <xdr:sp macro="" textlink="">
      <xdr:nvSpPr>
        <xdr:cNvPr id="140" name="テキスト ボックス 139"/>
        <xdr:cNvSpPr txBox="1"/>
      </xdr:nvSpPr>
      <xdr:spPr>
        <a:xfrm>
          <a:off x="2641111" y="10014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49,142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157823</xdr:rowOff>
    </xdr:from>
    <xdr:to>
      <xdr:col>3</xdr:col>
      <xdr:colOff>3175</xdr:colOff>
      <xdr:row>58</xdr:row>
      <xdr:rowOff>87973</xdr:rowOff>
    </xdr:to>
    <xdr:sp macro="" textlink="">
      <xdr:nvSpPr>
        <xdr:cNvPr id="141" name="円/楕円 140"/>
        <xdr:cNvSpPr/>
      </xdr:nvSpPr>
      <xdr:spPr>
        <a:xfrm>
          <a:off x="1968500" y="9930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79100</xdr:rowOff>
    </xdr:from>
    <xdr:ext cx="534377" cy="259045"/>
    <xdr:sp macro="" textlink="">
      <xdr:nvSpPr>
        <xdr:cNvPr id="142" name="テキスト ボックス 141"/>
        <xdr:cNvSpPr txBox="1"/>
      </xdr:nvSpPr>
      <xdr:spPr>
        <a:xfrm>
          <a:off x="1752111" y="10023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46,910</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162509</xdr:rowOff>
    </xdr:from>
    <xdr:to>
      <xdr:col>1</xdr:col>
      <xdr:colOff>485775</xdr:colOff>
      <xdr:row>58</xdr:row>
      <xdr:rowOff>92659</xdr:rowOff>
    </xdr:to>
    <xdr:sp macro="" textlink="">
      <xdr:nvSpPr>
        <xdr:cNvPr id="143" name="円/楕円 142"/>
        <xdr:cNvSpPr/>
      </xdr:nvSpPr>
      <xdr:spPr>
        <a:xfrm>
          <a:off x="1079500" y="9935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83786</xdr:rowOff>
    </xdr:from>
    <xdr:ext cx="534377" cy="259045"/>
    <xdr:sp macro="" textlink="">
      <xdr:nvSpPr>
        <xdr:cNvPr id="144" name="テキスト ボックス 143"/>
        <xdr:cNvSpPr txBox="1"/>
      </xdr:nvSpPr>
      <xdr:spPr>
        <a:xfrm>
          <a:off x="863111" y="10027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45,680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5" name="直線コネクタ 154"/>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6" name="テキスト ボックス 155"/>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7" name="直線コネクタ 156"/>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58" name="テキスト ボックス 157"/>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9" name="直線コネクタ 158"/>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0" name="テキスト ボックス 159"/>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1" name="直線コネクタ 160"/>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2" name="テキスト ボックス 161"/>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3" name="直線コネクタ 162"/>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4" name="テキスト ボックス 163"/>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6" name="テキスト ボックス 165"/>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149796</xdr:rowOff>
    </xdr:from>
    <xdr:to>
      <xdr:col>6</xdr:col>
      <xdr:colOff>510540</xdr:colOff>
      <xdr:row>79</xdr:row>
      <xdr:rowOff>23800</xdr:rowOff>
    </xdr:to>
    <xdr:cxnSp macro="">
      <xdr:nvCxnSpPr>
        <xdr:cNvPr id="168" name="直線コネクタ 167"/>
        <xdr:cNvCxnSpPr/>
      </xdr:nvCxnSpPr>
      <xdr:spPr>
        <a:xfrm flipV="1">
          <a:off x="4633595" y="12151296"/>
          <a:ext cx="1270" cy="1417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27627</xdr:rowOff>
    </xdr:from>
    <xdr:ext cx="378565" cy="259045"/>
    <xdr:sp macro="" textlink="">
      <xdr:nvSpPr>
        <xdr:cNvPr id="169" name="維持補修費最小値テキスト"/>
        <xdr:cNvSpPr txBox="1"/>
      </xdr:nvSpPr>
      <xdr:spPr>
        <a:xfrm>
          <a:off x="4686300" y="135721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6</xdr:col>
      <xdr:colOff>422275</xdr:colOff>
      <xdr:row>79</xdr:row>
      <xdr:rowOff>23800</xdr:rowOff>
    </xdr:from>
    <xdr:to>
      <xdr:col>6</xdr:col>
      <xdr:colOff>600075</xdr:colOff>
      <xdr:row>79</xdr:row>
      <xdr:rowOff>23800</xdr:rowOff>
    </xdr:to>
    <xdr:cxnSp macro="">
      <xdr:nvCxnSpPr>
        <xdr:cNvPr id="170" name="直線コネクタ 169"/>
        <xdr:cNvCxnSpPr/>
      </xdr:nvCxnSpPr>
      <xdr:spPr>
        <a:xfrm>
          <a:off x="4546600" y="1356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96473</xdr:rowOff>
    </xdr:from>
    <xdr:ext cx="534377" cy="259045"/>
    <xdr:sp macro="" textlink="">
      <xdr:nvSpPr>
        <xdr:cNvPr id="171" name="維持補修費最大値テキスト"/>
        <xdr:cNvSpPr txBox="1"/>
      </xdr:nvSpPr>
      <xdr:spPr>
        <a:xfrm>
          <a:off x="4686300" y="11926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37,735</a:t>
          </a:r>
          <a:endParaRPr kumimoji="1" lang="ja-JP" altLang="en-US" sz="1000" b="1">
            <a:latin typeface="ＭＳ Ｐゴシック"/>
          </a:endParaRPr>
        </a:p>
      </xdr:txBody>
    </xdr:sp>
    <xdr:clientData/>
  </xdr:oneCellAnchor>
  <xdr:twoCellAnchor>
    <xdr:from>
      <xdr:col>6</xdr:col>
      <xdr:colOff>422275</xdr:colOff>
      <xdr:row>70</xdr:row>
      <xdr:rowOff>149796</xdr:rowOff>
    </xdr:from>
    <xdr:to>
      <xdr:col>6</xdr:col>
      <xdr:colOff>600075</xdr:colOff>
      <xdr:row>70</xdr:row>
      <xdr:rowOff>149796</xdr:rowOff>
    </xdr:to>
    <xdr:cxnSp macro="">
      <xdr:nvCxnSpPr>
        <xdr:cNvPr id="172" name="直線コネクタ 171"/>
        <xdr:cNvCxnSpPr/>
      </xdr:nvCxnSpPr>
      <xdr:spPr>
        <a:xfrm>
          <a:off x="4546600" y="12151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88836</xdr:rowOff>
    </xdr:from>
    <xdr:to>
      <xdr:col>6</xdr:col>
      <xdr:colOff>511175</xdr:colOff>
      <xdr:row>78</xdr:row>
      <xdr:rowOff>106438</xdr:rowOff>
    </xdr:to>
    <xdr:cxnSp macro="">
      <xdr:nvCxnSpPr>
        <xdr:cNvPr id="173" name="直線コネクタ 172"/>
        <xdr:cNvCxnSpPr/>
      </xdr:nvCxnSpPr>
      <xdr:spPr>
        <a:xfrm flipV="1">
          <a:off x="3797300" y="13461936"/>
          <a:ext cx="838200" cy="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143285</xdr:rowOff>
    </xdr:from>
    <xdr:ext cx="469744" cy="259045"/>
    <xdr:sp macro="" textlink="">
      <xdr:nvSpPr>
        <xdr:cNvPr id="174" name="維持補修費平均値テキスト"/>
        <xdr:cNvSpPr txBox="1"/>
      </xdr:nvSpPr>
      <xdr:spPr>
        <a:xfrm>
          <a:off x="4686300" y="131734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5,673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120408</xdr:rowOff>
    </xdr:from>
    <xdr:to>
      <xdr:col>6</xdr:col>
      <xdr:colOff>561975</xdr:colOff>
      <xdr:row>78</xdr:row>
      <xdr:rowOff>50558</xdr:rowOff>
    </xdr:to>
    <xdr:sp macro="" textlink="">
      <xdr:nvSpPr>
        <xdr:cNvPr id="175" name="フローチャート : 判断 174"/>
        <xdr:cNvSpPr/>
      </xdr:nvSpPr>
      <xdr:spPr>
        <a:xfrm>
          <a:off x="4584700" y="13322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106438</xdr:rowOff>
    </xdr:from>
    <xdr:to>
      <xdr:col>5</xdr:col>
      <xdr:colOff>358775</xdr:colOff>
      <xdr:row>78</xdr:row>
      <xdr:rowOff>118898</xdr:rowOff>
    </xdr:to>
    <xdr:cxnSp macro="">
      <xdr:nvCxnSpPr>
        <xdr:cNvPr id="176" name="直線コネクタ 175"/>
        <xdr:cNvCxnSpPr/>
      </xdr:nvCxnSpPr>
      <xdr:spPr>
        <a:xfrm flipV="1">
          <a:off x="2908300" y="13479538"/>
          <a:ext cx="889000" cy="12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124219</xdr:rowOff>
    </xdr:from>
    <xdr:to>
      <xdr:col>5</xdr:col>
      <xdr:colOff>409575</xdr:colOff>
      <xdr:row>78</xdr:row>
      <xdr:rowOff>54369</xdr:rowOff>
    </xdr:to>
    <xdr:sp macro="" textlink="">
      <xdr:nvSpPr>
        <xdr:cNvPr id="177" name="フローチャート : 判断 176"/>
        <xdr:cNvSpPr/>
      </xdr:nvSpPr>
      <xdr:spPr>
        <a:xfrm>
          <a:off x="3746500" y="13325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70896</xdr:rowOff>
    </xdr:from>
    <xdr:ext cx="469744" cy="259045"/>
    <xdr:sp macro="" textlink="">
      <xdr:nvSpPr>
        <xdr:cNvPr id="178" name="テキスト ボックス 177"/>
        <xdr:cNvSpPr txBox="1"/>
      </xdr:nvSpPr>
      <xdr:spPr>
        <a:xfrm>
          <a:off x="3562427" y="13101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5,573</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23991</xdr:rowOff>
    </xdr:from>
    <xdr:to>
      <xdr:col>4</xdr:col>
      <xdr:colOff>155575</xdr:colOff>
      <xdr:row>78</xdr:row>
      <xdr:rowOff>118898</xdr:rowOff>
    </xdr:to>
    <xdr:cxnSp macro="">
      <xdr:nvCxnSpPr>
        <xdr:cNvPr id="179" name="直線コネクタ 178"/>
        <xdr:cNvCxnSpPr/>
      </xdr:nvCxnSpPr>
      <xdr:spPr>
        <a:xfrm>
          <a:off x="2019300" y="13397091"/>
          <a:ext cx="889000" cy="94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139345</xdr:rowOff>
    </xdr:from>
    <xdr:to>
      <xdr:col>4</xdr:col>
      <xdr:colOff>206375</xdr:colOff>
      <xdr:row>78</xdr:row>
      <xdr:rowOff>69495</xdr:rowOff>
    </xdr:to>
    <xdr:sp macro="" textlink="">
      <xdr:nvSpPr>
        <xdr:cNvPr id="180" name="フローチャート : 判断 179"/>
        <xdr:cNvSpPr/>
      </xdr:nvSpPr>
      <xdr:spPr>
        <a:xfrm>
          <a:off x="2857500" y="1334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86022</xdr:rowOff>
    </xdr:from>
    <xdr:ext cx="469744" cy="259045"/>
    <xdr:sp macro="" textlink="">
      <xdr:nvSpPr>
        <xdr:cNvPr id="181" name="テキスト ボックス 180"/>
        <xdr:cNvSpPr txBox="1"/>
      </xdr:nvSpPr>
      <xdr:spPr>
        <a:xfrm>
          <a:off x="2673427" y="13116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5,176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23991</xdr:rowOff>
    </xdr:from>
    <xdr:to>
      <xdr:col>2</xdr:col>
      <xdr:colOff>638175</xdr:colOff>
      <xdr:row>78</xdr:row>
      <xdr:rowOff>115164</xdr:rowOff>
    </xdr:to>
    <xdr:cxnSp macro="">
      <xdr:nvCxnSpPr>
        <xdr:cNvPr id="182" name="直線コネクタ 181"/>
        <xdr:cNvCxnSpPr/>
      </xdr:nvCxnSpPr>
      <xdr:spPr>
        <a:xfrm flipV="1">
          <a:off x="1130300" y="13397091"/>
          <a:ext cx="889000" cy="91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125704</xdr:rowOff>
    </xdr:from>
    <xdr:to>
      <xdr:col>3</xdr:col>
      <xdr:colOff>3175</xdr:colOff>
      <xdr:row>78</xdr:row>
      <xdr:rowOff>55854</xdr:rowOff>
    </xdr:to>
    <xdr:sp macro="" textlink="">
      <xdr:nvSpPr>
        <xdr:cNvPr id="183" name="フローチャート : 判断 182"/>
        <xdr:cNvSpPr/>
      </xdr:nvSpPr>
      <xdr:spPr>
        <a:xfrm>
          <a:off x="1968500" y="13327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72381</xdr:rowOff>
    </xdr:from>
    <xdr:ext cx="469744" cy="259045"/>
    <xdr:sp macro="" textlink="">
      <xdr:nvSpPr>
        <xdr:cNvPr id="184" name="テキスト ボックス 183"/>
        <xdr:cNvSpPr txBox="1"/>
      </xdr:nvSpPr>
      <xdr:spPr>
        <a:xfrm>
          <a:off x="1784427" y="13102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5,534</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165061</xdr:rowOff>
    </xdr:from>
    <xdr:to>
      <xdr:col>1</xdr:col>
      <xdr:colOff>485775</xdr:colOff>
      <xdr:row>78</xdr:row>
      <xdr:rowOff>95211</xdr:rowOff>
    </xdr:to>
    <xdr:sp macro="" textlink="">
      <xdr:nvSpPr>
        <xdr:cNvPr id="185" name="フローチャート : 判断 184"/>
        <xdr:cNvSpPr/>
      </xdr:nvSpPr>
      <xdr:spPr>
        <a:xfrm>
          <a:off x="1079500" y="13366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111738</xdr:rowOff>
    </xdr:from>
    <xdr:ext cx="469744" cy="259045"/>
    <xdr:sp macro="" textlink="">
      <xdr:nvSpPr>
        <xdr:cNvPr id="186" name="テキスト ボックス 185"/>
        <xdr:cNvSpPr txBox="1"/>
      </xdr:nvSpPr>
      <xdr:spPr>
        <a:xfrm>
          <a:off x="895427" y="13141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38036</xdr:rowOff>
    </xdr:from>
    <xdr:to>
      <xdr:col>6</xdr:col>
      <xdr:colOff>561975</xdr:colOff>
      <xdr:row>78</xdr:row>
      <xdr:rowOff>139636</xdr:rowOff>
    </xdr:to>
    <xdr:sp macro="" textlink="">
      <xdr:nvSpPr>
        <xdr:cNvPr id="192" name="円/楕円 191"/>
        <xdr:cNvSpPr/>
      </xdr:nvSpPr>
      <xdr:spPr>
        <a:xfrm>
          <a:off x="4584700" y="1341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124413</xdr:rowOff>
    </xdr:from>
    <xdr:ext cx="469744" cy="259045"/>
    <xdr:sp macro="" textlink="">
      <xdr:nvSpPr>
        <xdr:cNvPr id="193" name="維持補修費該当値テキスト"/>
        <xdr:cNvSpPr txBox="1"/>
      </xdr:nvSpPr>
      <xdr:spPr>
        <a:xfrm>
          <a:off x="4686300" y="1332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55638</xdr:rowOff>
    </xdr:from>
    <xdr:to>
      <xdr:col>5</xdr:col>
      <xdr:colOff>409575</xdr:colOff>
      <xdr:row>78</xdr:row>
      <xdr:rowOff>157238</xdr:rowOff>
    </xdr:to>
    <xdr:sp macro="" textlink="">
      <xdr:nvSpPr>
        <xdr:cNvPr id="194" name="円/楕円 193"/>
        <xdr:cNvSpPr/>
      </xdr:nvSpPr>
      <xdr:spPr>
        <a:xfrm>
          <a:off x="3746500" y="13428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148365</xdr:rowOff>
    </xdr:from>
    <xdr:ext cx="469744" cy="259045"/>
    <xdr:sp macro="" textlink="">
      <xdr:nvSpPr>
        <xdr:cNvPr id="195" name="テキスト ボックス 194"/>
        <xdr:cNvSpPr txBox="1"/>
      </xdr:nvSpPr>
      <xdr:spPr>
        <a:xfrm>
          <a:off x="3562427" y="13521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2,873</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68098</xdr:rowOff>
    </xdr:from>
    <xdr:to>
      <xdr:col>4</xdr:col>
      <xdr:colOff>206375</xdr:colOff>
      <xdr:row>78</xdr:row>
      <xdr:rowOff>169698</xdr:rowOff>
    </xdr:to>
    <xdr:sp macro="" textlink="">
      <xdr:nvSpPr>
        <xdr:cNvPr id="196" name="円/楕円 195"/>
        <xdr:cNvSpPr/>
      </xdr:nvSpPr>
      <xdr:spPr>
        <a:xfrm>
          <a:off x="2857500" y="13441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160825</xdr:rowOff>
    </xdr:from>
    <xdr:ext cx="469744" cy="259045"/>
    <xdr:sp macro="" textlink="">
      <xdr:nvSpPr>
        <xdr:cNvPr id="197" name="テキスト ボックス 196"/>
        <xdr:cNvSpPr txBox="1"/>
      </xdr:nvSpPr>
      <xdr:spPr>
        <a:xfrm>
          <a:off x="2673427" y="13533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2,546</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144641</xdr:rowOff>
    </xdr:from>
    <xdr:to>
      <xdr:col>3</xdr:col>
      <xdr:colOff>3175</xdr:colOff>
      <xdr:row>78</xdr:row>
      <xdr:rowOff>74791</xdr:rowOff>
    </xdr:to>
    <xdr:sp macro="" textlink="">
      <xdr:nvSpPr>
        <xdr:cNvPr id="198" name="円/楕円 197"/>
        <xdr:cNvSpPr/>
      </xdr:nvSpPr>
      <xdr:spPr>
        <a:xfrm>
          <a:off x="1968500" y="13346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65918</xdr:rowOff>
    </xdr:from>
    <xdr:ext cx="469744" cy="259045"/>
    <xdr:sp macro="" textlink="">
      <xdr:nvSpPr>
        <xdr:cNvPr id="199" name="テキスト ボックス 198"/>
        <xdr:cNvSpPr txBox="1"/>
      </xdr:nvSpPr>
      <xdr:spPr>
        <a:xfrm>
          <a:off x="1784427" y="13439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64364</xdr:rowOff>
    </xdr:from>
    <xdr:to>
      <xdr:col>1</xdr:col>
      <xdr:colOff>485775</xdr:colOff>
      <xdr:row>78</xdr:row>
      <xdr:rowOff>165964</xdr:rowOff>
    </xdr:to>
    <xdr:sp macro="" textlink="">
      <xdr:nvSpPr>
        <xdr:cNvPr id="200" name="円/楕円 199"/>
        <xdr:cNvSpPr/>
      </xdr:nvSpPr>
      <xdr:spPr>
        <a:xfrm>
          <a:off x="1079500" y="1343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157091</xdr:rowOff>
    </xdr:from>
    <xdr:ext cx="469744" cy="259045"/>
    <xdr:sp macro="" textlink="">
      <xdr:nvSpPr>
        <xdr:cNvPr id="201" name="テキスト ボックス 200"/>
        <xdr:cNvSpPr txBox="1"/>
      </xdr:nvSpPr>
      <xdr:spPr>
        <a:xfrm>
          <a:off x="895427" y="13530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103,740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2" name="テキスト ボックス 211"/>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3" name="直線コネクタ 212"/>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4" name="テキスト ボックス 213"/>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5" name="直線コネクタ 214"/>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6" name="テキスト ボックス 215"/>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7" name="直線コネクタ 216"/>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8" name="テキスト ボックス 217"/>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19" name="直線コネクタ 218"/>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1" name="直線コネクタ 220"/>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165722</xdr:rowOff>
    </xdr:from>
    <xdr:to>
      <xdr:col>6</xdr:col>
      <xdr:colOff>510540</xdr:colOff>
      <xdr:row>97</xdr:row>
      <xdr:rowOff>170408</xdr:rowOff>
    </xdr:to>
    <xdr:cxnSp macro="">
      <xdr:nvCxnSpPr>
        <xdr:cNvPr id="226" name="直線コネクタ 225"/>
        <xdr:cNvCxnSpPr/>
      </xdr:nvCxnSpPr>
      <xdr:spPr>
        <a:xfrm flipV="1">
          <a:off x="4633595" y="15424772"/>
          <a:ext cx="1270" cy="1376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2785</xdr:rowOff>
    </xdr:from>
    <xdr:ext cx="534377" cy="259045"/>
    <xdr:sp macro="" textlink="">
      <xdr:nvSpPr>
        <xdr:cNvPr id="227" name="扶助費最小値テキスト"/>
        <xdr:cNvSpPr txBox="1"/>
      </xdr:nvSpPr>
      <xdr:spPr>
        <a:xfrm>
          <a:off x="4686300" y="1680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51,388</a:t>
          </a:r>
          <a:endParaRPr kumimoji="1" lang="ja-JP" altLang="en-US" sz="1000" b="1">
            <a:latin typeface="ＭＳ Ｐゴシック"/>
          </a:endParaRPr>
        </a:p>
      </xdr:txBody>
    </xdr:sp>
    <xdr:clientData/>
  </xdr:oneCellAnchor>
  <xdr:twoCellAnchor>
    <xdr:from>
      <xdr:col>6</xdr:col>
      <xdr:colOff>422275</xdr:colOff>
      <xdr:row>97</xdr:row>
      <xdr:rowOff>170408</xdr:rowOff>
    </xdr:from>
    <xdr:to>
      <xdr:col>6</xdr:col>
      <xdr:colOff>600075</xdr:colOff>
      <xdr:row>97</xdr:row>
      <xdr:rowOff>170408</xdr:rowOff>
    </xdr:to>
    <xdr:cxnSp macro="">
      <xdr:nvCxnSpPr>
        <xdr:cNvPr id="228" name="直線コネクタ 227"/>
        <xdr:cNvCxnSpPr/>
      </xdr:nvCxnSpPr>
      <xdr:spPr>
        <a:xfrm>
          <a:off x="4546600" y="16801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112399</xdr:rowOff>
    </xdr:from>
    <xdr:ext cx="599010" cy="259045"/>
    <xdr:sp macro="" textlink="">
      <xdr:nvSpPr>
        <xdr:cNvPr id="229" name="扶助費最大値テキスト"/>
        <xdr:cNvSpPr txBox="1"/>
      </xdr:nvSpPr>
      <xdr:spPr>
        <a:xfrm>
          <a:off x="4686300" y="15199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123,634</a:t>
          </a:r>
          <a:endParaRPr kumimoji="1" lang="ja-JP" altLang="en-US" sz="1000" b="1">
            <a:latin typeface="ＭＳ Ｐゴシック"/>
          </a:endParaRPr>
        </a:p>
      </xdr:txBody>
    </xdr:sp>
    <xdr:clientData/>
  </xdr:oneCellAnchor>
  <xdr:twoCellAnchor>
    <xdr:from>
      <xdr:col>6</xdr:col>
      <xdr:colOff>422275</xdr:colOff>
      <xdr:row>89</xdr:row>
      <xdr:rowOff>165722</xdr:rowOff>
    </xdr:from>
    <xdr:to>
      <xdr:col>6</xdr:col>
      <xdr:colOff>600075</xdr:colOff>
      <xdr:row>89</xdr:row>
      <xdr:rowOff>165722</xdr:rowOff>
    </xdr:to>
    <xdr:cxnSp macro="">
      <xdr:nvCxnSpPr>
        <xdr:cNvPr id="230" name="直線コネクタ 229"/>
        <xdr:cNvCxnSpPr/>
      </xdr:nvCxnSpPr>
      <xdr:spPr>
        <a:xfrm>
          <a:off x="4546600" y="15424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94914</xdr:rowOff>
    </xdr:from>
    <xdr:to>
      <xdr:col>6</xdr:col>
      <xdr:colOff>511175</xdr:colOff>
      <xdr:row>94</xdr:row>
      <xdr:rowOff>162122</xdr:rowOff>
    </xdr:to>
    <xdr:cxnSp macro="">
      <xdr:nvCxnSpPr>
        <xdr:cNvPr id="231" name="直線コネクタ 230"/>
        <xdr:cNvCxnSpPr/>
      </xdr:nvCxnSpPr>
      <xdr:spPr>
        <a:xfrm flipV="1">
          <a:off x="3797300" y="16211214"/>
          <a:ext cx="838200" cy="67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106056</xdr:rowOff>
    </xdr:from>
    <xdr:ext cx="534377" cy="259045"/>
    <xdr:sp macro="" textlink="">
      <xdr:nvSpPr>
        <xdr:cNvPr id="232" name="扶助費平均値テキスト"/>
        <xdr:cNvSpPr txBox="1"/>
      </xdr:nvSpPr>
      <xdr:spPr>
        <a:xfrm>
          <a:off x="4686300" y="16222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77,967</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127629</xdr:rowOff>
    </xdr:from>
    <xdr:to>
      <xdr:col>6</xdr:col>
      <xdr:colOff>561975</xdr:colOff>
      <xdr:row>95</xdr:row>
      <xdr:rowOff>57779</xdr:rowOff>
    </xdr:to>
    <xdr:sp macro="" textlink="">
      <xdr:nvSpPr>
        <xdr:cNvPr id="233" name="フローチャート : 判断 232"/>
        <xdr:cNvSpPr/>
      </xdr:nvSpPr>
      <xdr:spPr>
        <a:xfrm>
          <a:off x="4584700" y="16243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162122</xdr:rowOff>
    </xdr:from>
    <xdr:to>
      <xdr:col>5</xdr:col>
      <xdr:colOff>358775</xdr:colOff>
      <xdr:row>95</xdr:row>
      <xdr:rowOff>45079</xdr:rowOff>
    </xdr:to>
    <xdr:cxnSp macro="">
      <xdr:nvCxnSpPr>
        <xdr:cNvPr id="234" name="直線コネクタ 233"/>
        <xdr:cNvCxnSpPr/>
      </xdr:nvCxnSpPr>
      <xdr:spPr>
        <a:xfrm flipV="1">
          <a:off x="2908300" y="16278422"/>
          <a:ext cx="889000" cy="5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25730</xdr:rowOff>
    </xdr:from>
    <xdr:to>
      <xdr:col>5</xdr:col>
      <xdr:colOff>409575</xdr:colOff>
      <xdr:row>95</xdr:row>
      <xdr:rowOff>127330</xdr:rowOff>
    </xdr:to>
    <xdr:sp macro="" textlink="">
      <xdr:nvSpPr>
        <xdr:cNvPr id="235" name="フローチャート : 判断 234"/>
        <xdr:cNvSpPr/>
      </xdr:nvSpPr>
      <xdr:spPr>
        <a:xfrm>
          <a:off x="3746500" y="1631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118457</xdr:rowOff>
    </xdr:from>
    <xdr:ext cx="534377" cy="259045"/>
    <xdr:sp macro="" textlink="">
      <xdr:nvSpPr>
        <xdr:cNvPr id="236" name="テキスト ボックス 235"/>
        <xdr:cNvSpPr txBox="1"/>
      </xdr:nvSpPr>
      <xdr:spPr>
        <a:xfrm>
          <a:off x="3530111" y="16406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74,316</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45079</xdr:rowOff>
    </xdr:from>
    <xdr:to>
      <xdr:col>4</xdr:col>
      <xdr:colOff>155575</xdr:colOff>
      <xdr:row>95</xdr:row>
      <xdr:rowOff>112916</xdr:rowOff>
    </xdr:to>
    <xdr:cxnSp macro="">
      <xdr:nvCxnSpPr>
        <xdr:cNvPr id="237" name="直線コネクタ 236"/>
        <xdr:cNvCxnSpPr/>
      </xdr:nvCxnSpPr>
      <xdr:spPr>
        <a:xfrm flipV="1">
          <a:off x="2019300" y="16332829"/>
          <a:ext cx="889000" cy="67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169920</xdr:rowOff>
    </xdr:from>
    <xdr:to>
      <xdr:col>4</xdr:col>
      <xdr:colOff>206375</xdr:colOff>
      <xdr:row>96</xdr:row>
      <xdr:rowOff>100070</xdr:rowOff>
    </xdr:to>
    <xdr:sp macro="" textlink="">
      <xdr:nvSpPr>
        <xdr:cNvPr id="238" name="フローチャート : 判断 237"/>
        <xdr:cNvSpPr/>
      </xdr:nvSpPr>
      <xdr:spPr>
        <a:xfrm>
          <a:off x="2857500" y="1645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91197</xdr:rowOff>
    </xdr:from>
    <xdr:ext cx="534377" cy="259045"/>
    <xdr:sp macro="" textlink="">
      <xdr:nvSpPr>
        <xdr:cNvPr id="239" name="テキスト ボックス 238"/>
        <xdr:cNvSpPr txBox="1"/>
      </xdr:nvSpPr>
      <xdr:spPr>
        <a:xfrm>
          <a:off x="2641111" y="16550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66,747</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112916</xdr:rowOff>
    </xdr:from>
    <xdr:to>
      <xdr:col>2</xdr:col>
      <xdr:colOff>638175</xdr:colOff>
      <xdr:row>95</xdr:row>
      <xdr:rowOff>137452</xdr:rowOff>
    </xdr:to>
    <xdr:cxnSp macro="">
      <xdr:nvCxnSpPr>
        <xdr:cNvPr id="240" name="直線コネクタ 239"/>
        <xdr:cNvCxnSpPr/>
      </xdr:nvCxnSpPr>
      <xdr:spPr>
        <a:xfrm flipV="1">
          <a:off x="1130300" y="16400666"/>
          <a:ext cx="889000" cy="24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76536</xdr:rowOff>
    </xdr:from>
    <xdr:to>
      <xdr:col>3</xdr:col>
      <xdr:colOff>3175</xdr:colOff>
      <xdr:row>97</xdr:row>
      <xdr:rowOff>6686</xdr:rowOff>
    </xdr:to>
    <xdr:sp macro="" textlink="">
      <xdr:nvSpPr>
        <xdr:cNvPr id="241" name="フローチャート : 判断 240"/>
        <xdr:cNvSpPr/>
      </xdr:nvSpPr>
      <xdr:spPr>
        <a:xfrm>
          <a:off x="1968500" y="16535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169263</xdr:rowOff>
    </xdr:from>
    <xdr:ext cx="534377" cy="259045"/>
    <xdr:sp macro="" textlink="">
      <xdr:nvSpPr>
        <xdr:cNvPr id="242" name="テキスト ボックス 241"/>
        <xdr:cNvSpPr txBox="1"/>
      </xdr:nvSpPr>
      <xdr:spPr>
        <a:xfrm>
          <a:off x="1752111" y="16628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62,649</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100312</xdr:rowOff>
    </xdr:from>
    <xdr:to>
      <xdr:col>1</xdr:col>
      <xdr:colOff>485775</xdr:colOff>
      <xdr:row>97</xdr:row>
      <xdr:rowOff>30462</xdr:rowOff>
    </xdr:to>
    <xdr:sp macro="" textlink="">
      <xdr:nvSpPr>
        <xdr:cNvPr id="243" name="フローチャート : 判断 242"/>
        <xdr:cNvSpPr/>
      </xdr:nvSpPr>
      <xdr:spPr>
        <a:xfrm>
          <a:off x="1079500" y="16559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21589</xdr:rowOff>
    </xdr:from>
    <xdr:ext cx="534377" cy="259045"/>
    <xdr:sp macro="" textlink="">
      <xdr:nvSpPr>
        <xdr:cNvPr id="244" name="テキスト ボックス 243"/>
        <xdr:cNvSpPr txBox="1"/>
      </xdr:nvSpPr>
      <xdr:spPr>
        <a:xfrm>
          <a:off x="863111" y="16652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61,401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94</xdr:row>
      <xdr:rowOff>44114</xdr:rowOff>
    </xdr:from>
    <xdr:to>
      <xdr:col>6</xdr:col>
      <xdr:colOff>561975</xdr:colOff>
      <xdr:row>94</xdr:row>
      <xdr:rowOff>145714</xdr:rowOff>
    </xdr:to>
    <xdr:sp macro="" textlink="">
      <xdr:nvSpPr>
        <xdr:cNvPr id="250" name="円/楕円 249"/>
        <xdr:cNvSpPr/>
      </xdr:nvSpPr>
      <xdr:spPr>
        <a:xfrm>
          <a:off x="4584700" y="1616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66991</xdr:rowOff>
    </xdr:from>
    <xdr:ext cx="534377" cy="259045"/>
    <xdr:sp macro="" textlink="">
      <xdr:nvSpPr>
        <xdr:cNvPr id="251" name="扶助費該当値テキスト"/>
        <xdr:cNvSpPr txBox="1"/>
      </xdr:nvSpPr>
      <xdr:spPr>
        <a:xfrm>
          <a:off x="4686300" y="16011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82,351</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111322</xdr:rowOff>
    </xdr:from>
    <xdr:to>
      <xdr:col>5</xdr:col>
      <xdr:colOff>409575</xdr:colOff>
      <xdr:row>95</xdr:row>
      <xdr:rowOff>41472</xdr:rowOff>
    </xdr:to>
    <xdr:sp macro="" textlink="">
      <xdr:nvSpPr>
        <xdr:cNvPr id="252" name="円/楕円 251"/>
        <xdr:cNvSpPr/>
      </xdr:nvSpPr>
      <xdr:spPr>
        <a:xfrm>
          <a:off x="3746500" y="16227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57999</xdr:rowOff>
    </xdr:from>
    <xdr:ext cx="534377" cy="259045"/>
    <xdr:sp macro="" textlink="">
      <xdr:nvSpPr>
        <xdr:cNvPr id="253" name="テキスト ボックス 252"/>
        <xdr:cNvSpPr txBox="1"/>
      </xdr:nvSpPr>
      <xdr:spPr>
        <a:xfrm>
          <a:off x="3530111" y="16002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78,823</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165729</xdr:rowOff>
    </xdr:from>
    <xdr:to>
      <xdr:col>4</xdr:col>
      <xdr:colOff>206375</xdr:colOff>
      <xdr:row>95</xdr:row>
      <xdr:rowOff>95879</xdr:rowOff>
    </xdr:to>
    <xdr:sp macro="" textlink="">
      <xdr:nvSpPr>
        <xdr:cNvPr id="254" name="円/楕円 253"/>
        <xdr:cNvSpPr/>
      </xdr:nvSpPr>
      <xdr:spPr>
        <a:xfrm>
          <a:off x="2857500" y="16282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112406</xdr:rowOff>
    </xdr:from>
    <xdr:ext cx="534377" cy="259045"/>
    <xdr:sp macro="" textlink="">
      <xdr:nvSpPr>
        <xdr:cNvPr id="255" name="テキスト ボックス 254"/>
        <xdr:cNvSpPr txBox="1"/>
      </xdr:nvSpPr>
      <xdr:spPr>
        <a:xfrm>
          <a:off x="2641111" y="16057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75,967</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62116</xdr:rowOff>
    </xdr:from>
    <xdr:to>
      <xdr:col>3</xdr:col>
      <xdr:colOff>3175</xdr:colOff>
      <xdr:row>95</xdr:row>
      <xdr:rowOff>163716</xdr:rowOff>
    </xdr:to>
    <xdr:sp macro="" textlink="">
      <xdr:nvSpPr>
        <xdr:cNvPr id="256" name="円/楕円 255"/>
        <xdr:cNvSpPr/>
      </xdr:nvSpPr>
      <xdr:spPr>
        <a:xfrm>
          <a:off x="1968500" y="16349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8793</xdr:rowOff>
    </xdr:from>
    <xdr:ext cx="534377" cy="259045"/>
    <xdr:sp macro="" textlink="">
      <xdr:nvSpPr>
        <xdr:cNvPr id="257" name="テキスト ボックス 256"/>
        <xdr:cNvSpPr txBox="1"/>
      </xdr:nvSpPr>
      <xdr:spPr>
        <a:xfrm>
          <a:off x="1752111" y="16125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72,406</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86652</xdr:rowOff>
    </xdr:from>
    <xdr:to>
      <xdr:col>1</xdr:col>
      <xdr:colOff>485775</xdr:colOff>
      <xdr:row>96</xdr:row>
      <xdr:rowOff>16802</xdr:rowOff>
    </xdr:to>
    <xdr:sp macro="" textlink="">
      <xdr:nvSpPr>
        <xdr:cNvPr id="258" name="円/楕円 257"/>
        <xdr:cNvSpPr/>
      </xdr:nvSpPr>
      <xdr:spPr>
        <a:xfrm>
          <a:off x="1079500" y="16374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33329</xdr:rowOff>
    </xdr:from>
    <xdr:ext cx="534377" cy="259045"/>
    <xdr:sp macro="" textlink="">
      <xdr:nvSpPr>
        <xdr:cNvPr id="259" name="テキスト ボックス 258"/>
        <xdr:cNvSpPr txBox="1"/>
      </xdr:nvSpPr>
      <xdr:spPr>
        <a:xfrm>
          <a:off x="863111" y="16149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71,118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37,631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3" name="テキスト ボックス 272"/>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5" name="テキスト ボックス 274"/>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77" name="テキスト ボックス 276"/>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152643</xdr:rowOff>
    </xdr:from>
    <xdr:to>
      <xdr:col>15</xdr:col>
      <xdr:colOff>180340</xdr:colOff>
      <xdr:row>38</xdr:row>
      <xdr:rowOff>86882</xdr:rowOff>
    </xdr:to>
    <xdr:cxnSp macro="">
      <xdr:nvCxnSpPr>
        <xdr:cNvPr id="285" name="直線コネクタ 284"/>
        <xdr:cNvCxnSpPr/>
      </xdr:nvCxnSpPr>
      <xdr:spPr>
        <a:xfrm flipV="1">
          <a:off x="10475595" y="5124693"/>
          <a:ext cx="1270" cy="1477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90709</xdr:rowOff>
    </xdr:from>
    <xdr:ext cx="534377" cy="259045"/>
    <xdr:sp macro="" textlink="">
      <xdr:nvSpPr>
        <xdr:cNvPr id="286" name="補助費等最小値テキスト"/>
        <xdr:cNvSpPr txBox="1"/>
      </xdr:nvSpPr>
      <xdr:spPr>
        <a:xfrm>
          <a:off x="10528300" y="6605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16,852</a:t>
          </a:r>
          <a:endParaRPr kumimoji="1" lang="ja-JP" altLang="en-US" sz="1000" b="1">
            <a:latin typeface="ＭＳ Ｐゴシック"/>
          </a:endParaRPr>
        </a:p>
      </xdr:txBody>
    </xdr:sp>
    <xdr:clientData/>
  </xdr:oneCellAnchor>
  <xdr:twoCellAnchor>
    <xdr:from>
      <xdr:col>15</xdr:col>
      <xdr:colOff>92075</xdr:colOff>
      <xdr:row>38</xdr:row>
      <xdr:rowOff>86882</xdr:rowOff>
    </xdr:from>
    <xdr:to>
      <xdr:col>15</xdr:col>
      <xdr:colOff>269875</xdr:colOff>
      <xdr:row>38</xdr:row>
      <xdr:rowOff>86882</xdr:rowOff>
    </xdr:to>
    <xdr:cxnSp macro="">
      <xdr:nvCxnSpPr>
        <xdr:cNvPr id="287" name="直線コネクタ 286"/>
        <xdr:cNvCxnSpPr/>
      </xdr:nvCxnSpPr>
      <xdr:spPr>
        <a:xfrm>
          <a:off x="10388600" y="6601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99320</xdr:rowOff>
    </xdr:from>
    <xdr:ext cx="599010" cy="259045"/>
    <xdr:sp macro="" textlink="">
      <xdr:nvSpPr>
        <xdr:cNvPr id="288" name="補助費等最大値テキスト"/>
        <xdr:cNvSpPr txBox="1"/>
      </xdr:nvSpPr>
      <xdr:spPr>
        <a:xfrm>
          <a:off x="10528300" y="4899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152,561</a:t>
          </a:r>
          <a:endParaRPr kumimoji="1" lang="ja-JP" altLang="en-US" sz="1000" b="1">
            <a:latin typeface="ＭＳ Ｐゴシック"/>
          </a:endParaRPr>
        </a:p>
      </xdr:txBody>
    </xdr:sp>
    <xdr:clientData/>
  </xdr:oneCellAnchor>
  <xdr:twoCellAnchor>
    <xdr:from>
      <xdr:col>15</xdr:col>
      <xdr:colOff>92075</xdr:colOff>
      <xdr:row>29</xdr:row>
      <xdr:rowOff>152643</xdr:rowOff>
    </xdr:from>
    <xdr:to>
      <xdr:col>15</xdr:col>
      <xdr:colOff>269875</xdr:colOff>
      <xdr:row>29</xdr:row>
      <xdr:rowOff>152643</xdr:rowOff>
    </xdr:to>
    <xdr:cxnSp macro="">
      <xdr:nvCxnSpPr>
        <xdr:cNvPr id="289" name="直線コネクタ 288"/>
        <xdr:cNvCxnSpPr/>
      </xdr:nvCxnSpPr>
      <xdr:spPr>
        <a:xfrm>
          <a:off x="10388600" y="51246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141649</xdr:rowOff>
    </xdr:from>
    <xdr:to>
      <xdr:col>15</xdr:col>
      <xdr:colOff>180975</xdr:colOff>
      <xdr:row>37</xdr:row>
      <xdr:rowOff>12032</xdr:rowOff>
    </xdr:to>
    <xdr:cxnSp macro="">
      <xdr:nvCxnSpPr>
        <xdr:cNvPr id="290" name="直線コネクタ 289"/>
        <xdr:cNvCxnSpPr/>
      </xdr:nvCxnSpPr>
      <xdr:spPr>
        <a:xfrm>
          <a:off x="9639300" y="6313849"/>
          <a:ext cx="838200" cy="41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125014</xdr:rowOff>
    </xdr:from>
    <xdr:ext cx="534377" cy="259045"/>
    <xdr:sp macro="" textlink="">
      <xdr:nvSpPr>
        <xdr:cNvPr id="291" name="補助費等平均値テキスト"/>
        <xdr:cNvSpPr txBox="1"/>
      </xdr:nvSpPr>
      <xdr:spPr>
        <a:xfrm>
          <a:off x="10528300" y="59543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58,034</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102137</xdr:rowOff>
    </xdr:from>
    <xdr:to>
      <xdr:col>15</xdr:col>
      <xdr:colOff>231775</xdr:colOff>
      <xdr:row>36</xdr:row>
      <xdr:rowOff>32287</xdr:rowOff>
    </xdr:to>
    <xdr:sp macro="" textlink="">
      <xdr:nvSpPr>
        <xdr:cNvPr id="292" name="フローチャート : 判断 291"/>
        <xdr:cNvSpPr/>
      </xdr:nvSpPr>
      <xdr:spPr>
        <a:xfrm>
          <a:off x="10426700" y="610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141649</xdr:rowOff>
    </xdr:from>
    <xdr:to>
      <xdr:col>14</xdr:col>
      <xdr:colOff>28575</xdr:colOff>
      <xdr:row>37</xdr:row>
      <xdr:rowOff>23114</xdr:rowOff>
    </xdr:to>
    <xdr:cxnSp macro="">
      <xdr:nvCxnSpPr>
        <xdr:cNvPr id="293" name="直線コネクタ 292"/>
        <xdr:cNvCxnSpPr/>
      </xdr:nvCxnSpPr>
      <xdr:spPr>
        <a:xfrm flipV="1">
          <a:off x="8750300" y="6313849"/>
          <a:ext cx="889000" cy="5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114558</xdr:rowOff>
    </xdr:from>
    <xdr:to>
      <xdr:col>14</xdr:col>
      <xdr:colOff>79375</xdr:colOff>
      <xdr:row>36</xdr:row>
      <xdr:rowOff>44708</xdr:rowOff>
    </xdr:to>
    <xdr:sp macro="" textlink="">
      <xdr:nvSpPr>
        <xdr:cNvPr id="294" name="フローチャート : 判断 293"/>
        <xdr:cNvSpPr/>
      </xdr:nvSpPr>
      <xdr:spPr>
        <a:xfrm>
          <a:off x="9588500" y="6115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61235</xdr:rowOff>
    </xdr:from>
    <xdr:ext cx="534377" cy="259045"/>
    <xdr:sp macro="" textlink="">
      <xdr:nvSpPr>
        <xdr:cNvPr id="295" name="テキスト ボックス 294"/>
        <xdr:cNvSpPr txBox="1"/>
      </xdr:nvSpPr>
      <xdr:spPr>
        <a:xfrm>
          <a:off x="9372111" y="5890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56,893</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1179</xdr:rowOff>
    </xdr:from>
    <xdr:to>
      <xdr:col>12</xdr:col>
      <xdr:colOff>511175</xdr:colOff>
      <xdr:row>37</xdr:row>
      <xdr:rowOff>23114</xdr:rowOff>
    </xdr:to>
    <xdr:cxnSp macro="">
      <xdr:nvCxnSpPr>
        <xdr:cNvPr id="296" name="直線コネクタ 295"/>
        <xdr:cNvCxnSpPr/>
      </xdr:nvCxnSpPr>
      <xdr:spPr>
        <a:xfrm>
          <a:off x="7861300" y="6173379"/>
          <a:ext cx="889000" cy="193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30836</xdr:rowOff>
    </xdr:from>
    <xdr:to>
      <xdr:col>12</xdr:col>
      <xdr:colOff>561975</xdr:colOff>
      <xdr:row>36</xdr:row>
      <xdr:rowOff>132436</xdr:rowOff>
    </xdr:to>
    <xdr:sp macro="" textlink="">
      <xdr:nvSpPr>
        <xdr:cNvPr id="297" name="フローチャート : 判断 296"/>
        <xdr:cNvSpPr/>
      </xdr:nvSpPr>
      <xdr:spPr>
        <a:xfrm>
          <a:off x="8699500" y="620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148963</xdr:rowOff>
    </xdr:from>
    <xdr:ext cx="534377" cy="259045"/>
    <xdr:sp macro="" textlink="">
      <xdr:nvSpPr>
        <xdr:cNvPr id="298" name="テキスト ボックス 297"/>
        <xdr:cNvSpPr txBox="1"/>
      </xdr:nvSpPr>
      <xdr:spPr>
        <a:xfrm>
          <a:off x="8483111" y="5978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48,834</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1179</xdr:rowOff>
    </xdr:from>
    <xdr:to>
      <xdr:col>11</xdr:col>
      <xdr:colOff>307975</xdr:colOff>
      <xdr:row>38</xdr:row>
      <xdr:rowOff>23637</xdr:rowOff>
    </xdr:to>
    <xdr:cxnSp macro="">
      <xdr:nvCxnSpPr>
        <xdr:cNvPr id="299" name="直線コネクタ 298"/>
        <xdr:cNvCxnSpPr/>
      </xdr:nvCxnSpPr>
      <xdr:spPr>
        <a:xfrm flipV="1">
          <a:off x="6972300" y="6173379"/>
          <a:ext cx="889000" cy="365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99514</xdr:rowOff>
    </xdr:from>
    <xdr:to>
      <xdr:col>11</xdr:col>
      <xdr:colOff>358775</xdr:colOff>
      <xdr:row>35</xdr:row>
      <xdr:rowOff>29664</xdr:rowOff>
    </xdr:to>
    <xdr:sp macro="" textlink="">
      <xdr:nvSpPr>
        <xdr:cNvPr id="300" name="フローチャート : 判断 299"/>
        <xdr:cNvSpPr/>
      </xdr:nvSpPr>
      <xdr:spPr>
        <a:xfrm>
          <a:off x="7810500" y="5928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33</xdr:row>
      <xdr:rowOff>46191</xdr:rowOff>
    </xdr:from>
    <xdr:ext cx="534377" cy="259045"/>
    <xdr:sp macro="" textlink="">
      <xdr:nvSpPr>
        <xdr:cNvPr id="301" name="テキスト ボックス 300"/>
        <xdr:cNvSpPr txBox="1"/>
      </xdr:nvSpPr>
      <xdr:spPr>
        <a:xfrm>
          <a:off x="7594111" y="5704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74,025</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73334</xdr:rowOff>
    </xdr:from>
    <xdr:to>
      <xdr:col>10</xdr:col>
      <xdr:colOff>155575</xdr:colOff>
      <xdr:row>37</xdr:row>
      <xdr:rowOff>3484</xdr:rowOff>
    </xdr:to>
    <xdr:sp macro="" textlink="">
      <xdr:nvSpPr>
        <xdr:cNvPr id="302" name="フローチャート : 判断 301"/>
        <xdr:cNvSpPr/>
      </xdr:nvSpPr>
      <xdr:spPr>
        <a:xfrm>
          <a:off x="6921500" y="6245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20011</xdr:rowOff>
    </xdr:from>
    <xdr:ext cx="534377" cy="259045"/>
    <xdr:sp macro="" textlink="">
      <xdr:nvSpPr>
        <xdr:cNvPr id="303" name="テキスト ボックス 302"/>
        <xdr:cNvSpPr txBox="1"/>
      </xdr:nvSpPr>
      <xdr:spPr>
        <a:xfrm>
          <a:off x="6705111" y="6020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44,930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132682</xdr:rowOff>
    </xdr:from>
    <xdr:to>
      <xdr:col>15</xdr:col>
      <xdr:colOff>231775</xdr:colOff>
      <xdr:row>37</xdr:row>
      <xdr:rowOff>62832</xdr:rowOff>
    </xdr:to>
    <xdr:sp macro="" textlink="">
      <xdr:nvSpPr>
        <xdr:cNvPr id="309" name="円/楕円 308"/>
        <xdr:cNvSpPr/>
      </xdr:nvSpPr>
      <xdr:spPr>
        <a:xfrm>
          <a:off x="10426700" y="630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111109</xdr:rowOff>
    </xdr:from>
    <xdr:ext cx="534377" cy="259045"/>
    <xdr:sp macro="" textlink="">
      <xdr:nvSpPr>
        <xdr:cNvPr id="310" name="補助費等該当値テキスト"/>
        <xdr:cNvSpPr txBox="1"/>
      </xdr:nvSpPr>
      <xdr:spPr>
        <a:xfrm>
          <a:off x="10528300" y="6283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39,478</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90849</xdr:rowOff>
    </xdr:from>
    <xdr:to>
      <xdr:col>14</xdr:col>
      <xdr:colOff>79375</xdr:colOff>
      <xdr:row>37</xdr:row>
      <xdr:rowOff>20999</xdr:rowOff>
    </xdr:to>
    <xdr:sp macro="" textlink="">
      <xdr:nvSpPr>
        <xdr:cNvPr id="311" name="円/楕円 310"/>
        <xdr:cNvSpPr/>
      </xdr:nvSpPr>
      <xdr:spPr>
        <a:xfrm>
          <a:off x="9588500" y="6263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12126</xdr:rowOff>
    </xdr:from>
    <xdr:ext cx="534377" cy="259045"/>
    <xdr:sp macro="" textlink="">
      <xdr:nvSpPr>
        <xdr:cNvPr id="312" name="テキスト ボックス 311"/>
        <xdr:cNvSpPr txBox="1"/>
      </xdr:nvSpPr>
      <xdr:spPr>
        <a:xfrm>
          <a:off x="9372111" y="6355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43,321</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143764</xdr:rowOff>
    </xdr:from>
    <xdr:to>
      <xdr:col>12</xdr:col>
      <xdr:colOff>561975</xdr:colOff>
      <xdr:row>37</xdr:row>
      <xdr:rowOff>73914</xdr:rowOff>
    </xdr:to>
    <xdr:sp macro="" textlink="">
      <xdr:nvSpPr>
        <xdr:cNvPr id="313" name="円/楕円 312"/>
        <xdr:cNvSpPr/>
      </xdr:nvSpPr>
      <xdr:spPr>
        <a:xfrm>
          <a:off x="8699500" y="6315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65041</xdr:rowOff>
    </xdr:from>
    <xdr:ext cx="534377" cy="259045"/>
    <xdr:sp macro="" textlink="">
      <xdr:nvSpPr>
        <xdr:cNvPr id="314" name="テキスト ボックス 313"/>
        <xdr:cNvSpPr txBox="1"/>
      </xdr:nvSpPr>
      <xdr:spPr>
        <a:xfrm>
          <a:off x="8483111" y="6408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38,460</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121829</xdr:rowOff>
    </xdr:from>
    <xdr:to>
      <xdr:col>11</xdr:col>
      <xdr:colOff>358775</xdr:colOff>
      <xdr:row>36</xdr:row>
      <xdr:rowOff>51979</xdr:rowOff>
    </xdr:to>
    <xdr:sp macro="" textlink="">
      <xdr:nvSpPr>
        <xdr:cNvPr id="315" name="円/楕円 314"/>
        <xdr:cNvSpPr/>
      </xdr:nvSpPr>
      <xdr:spPr>
        <a:xfrm>
          <a:off x="7810500" y="612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43106</xdr:rowOff>
    </xdr:from>
    <xdr:ext cx="534377" cy="259045"/>
    <xdr:sp macro="" textlink="">
      <xdr:nvSpPr>
        <xdr:cNvPr id="316" name="テキスト ボックス 315"/>
        <xdr:cNvSpPr txBox="1"/>
      </xdr:nvSpPr>
      <xdr:spPr>
        <a:xfrm>
          <a:off x="7594111" y="6215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56,225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144287</xdr:rowOff>
    </xdr:from>
    <xdr:to>
      <xdr:col>10</xdr:col>
      <xdr:colOff>155575</xdr:colOff>
      <xdr:row>38</xdr:row>
      <xdr:rowOff>74437</xdr:rowOff>
    </xdr:to>
    <xdr:sp macro="" textlink="">
      <xdr:nvSpPr>
        <xdr:cNvPr id="317" name="円/楕円 316"/>
        <xdr:cNvSpPr/>
      </xdr:nvSpPr>
      <xdr:spPr>
        <a:xfrm>
          <a:off x="6921500" y="648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65564</xdr:rowOff>
    </xdr:from>
    <xdr:ext cx="534377" cy="259045"/>
    <xdr:sp macro="" textlink="">
      <xdr:nvSpPr>
        <xdr:cNvPr id="318" name="テキスト ボックス 317"/>
        <xdr:cNvSpPr txBox="1"/>
      </xdr:nvSpPr>
      <xdr:spPr>
        <a:xfrm>
          <a:off x="6705111" y="6580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22,662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51,395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9" name="直線コネクタ 328"/>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0" name="テキスト ボックス 329"/>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1" name="直線コネクタ 330"/>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2" name="テキスト ボックス 331"/>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3" name="直線コネクタ 332"/>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4" name="テキスト ボックス 333"/>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5" name="直線コネクタ 334"/>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6" name="テキスト ボックス 335"/>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7" name="直線コネクタ 336"/>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8" name="テキスト ボックス 337"/>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9" name="直線コネクタ 338"/>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0" name="テキスト ボックス 339"/>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2" name="テキスト ボックス 341"/>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169352</xdr:rowOff>
    </xdr:from>
    <xdr:to>
      <xdr:col>15</xdr:col>
      <xdr:colOff>180340</xdr:colOff>
      <xdr:row>59</xdr:row>
      <xdr:rowOff>83357</xdr:rowOff>
    </xdr:to>
    <xdr:cxnSp macro="">
      <xdr:nvCxnSpPr>
        <xdr:cNvPr id="344" name="直線コネクタ 343"/>
        <xdr:cNvCxnSpPr/>
      </xdr:nvCxnSpPr>
      <xdr:spPr>
        <a:xfrm flipV="1">
          <a:off x="10475595" y="8570402"/>
          <a:ext cx="1270" cy="162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87184</xdr:rowOff>
    </xdr:from>
    <xdr:ext cx="469744" cy="259045"/>
    <xdr:sp macro="" textlink="">
      <xdr:nvSpPr>
        <xdr:cNvPr id="345" name="普通建設事業費最小値テキスト"/>
        <xdr:cNvSpPr txBox="1"/>
      </xdr:nvSpPr>
      <xdr:spPr>
        <a:xfrm>
          <a:off x="10528300" y="10202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9,506</a:t>
          </a:r>
          <a:endParaRPr kumimoji="1" lang="ja-JP" altLang="en-US" sz="1000" b="1">
            <a:latin typeface="ＭＳ Ｐゴシック"/>
          </a:endParaRPr>
        </a:p>
      </xdr:txBody>
    </xdr:sp>
    <xdr:clientData/>
  </xdr:oneCellAnchor>
  <xdr:twoCellAnchor>
    <xdr:from>
      <xdr:col>15</xdr:col>
      <xdr:colOff>92075</xdr:colOff>
      <xdr:row>59</xdr:row>
      <xdr:rowOff>83357</xdr:rowOff>
    </xdr:from>
    <xdr:to>
      <xdr:col>15</xdr:col>
      <xdr:colOff>269875</xdr:colOff>
      <xdr:row>59</xdr:row>
      <xdr:rowOff>83357</xdr:rowOff>
    </xdr:to>
    <xdr:cxnSp macro="">
      <xdr:nvCxnSpPr>
        <xdr:cNvPr id="346" name="直線コネクタ 345"/>
        <xdr:cNvCxnSpPr/>
      </xdr:nvCxnSpPr>
      <xdr:spPr>
        <a:xfrm>
          <a:off x="10388600" y="1019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116029</xdr:rowOff>
    </xdr:from>
    <xdr:ext cx="690189" cy="259045"/>
    <xdr:sp macro="" textlink="">
      <xdr:nvSpPr>
        <xdr:cNvPr id="347" name="普通建設事業費最大値テキスト"/>
        <xdr:cNvSpPr txBox="1"/>
      </xdr:nvSpPr>
      <xdr:spPr>
        <a:xfrm>
          <a:off x="10528300" y="834562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1,006,840</a:t>
          </a:r>
          <a:endParaRPr kumimoji="1" lang="ja-JP" altLang="en-US" sz="1000" b="1">
            <a:latin typeface="ＭＳ Ｐゴシック"/>
          </a:endParaRPr>
        </a:p>
      </xdr:txBody>
    </xdr:sp>
    <xdr:clientData/>
  </xdr:oneCellAnchor>
  <xdr:twoCellAnchor>
    <xdr:from>
      <xdr:col>15</xdr:col>
      <xdr:colOff>92075</xdr:colOff>
      <xdr:row>49</xdr:row>
      <xdr:rowOff>169352</xdr:rowOff>
    </xdr:from>
    <xdr:to>
      <xdr:col>15</xdr:col>
      <xdr:colOff>269875</xdr:colOff>
      <xdr:row>49</xdr:row>
      <xdr:rowOff>169352</xdr:rowOff>
    </xdr:to>
    <xdr:cxnSp macro="">
      <xdr:nvCxnSpPr>
        <xdr:cNvPr id="348" name="直線コネクタ 347"/>
        <xdr:cNvCxnSpPr/>
      </xdr:nvCxnSpPr>
      <xdr:spPr>
        <a:xfrm>
          <a:off x="10388600" y="8570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38588</xdr:rowOff>
    </xdr:from>
    <xdr:to>
      <xdr:col>15</xdr:col>
      <xdr:colOff>180975</xdr:colOff>
      <xdr:row>59</xdr:row>
      <xdr:rowOff>30798</xdr:rowOff>
    </xdr:to>
    <xdr:cxnSp macro="">
      <xdr:nvCxnSpPr>
        <xdr:cNvPr id="349" name="直線コネクタ 348"/>
        <xdr:cNvCxnSpPr/>
      </xdr:nvCxnSpPr>
      <xdr:spPr>
        <a:xfrm>
          <a:off x="9639300" y="9982688"/>
          <a:ext cx="838200" cy="16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134839</xdr:rowOff>
    </xdr:from>
    <xdr:ext cx="534377" cy="259045"/>
    <xdr:sp macro="" textlink="">
      <xdr:nvSpPr>
        <xdr:cNvPr id="350" name="普通建設事業費平均値テキスト"/>
        <xdr:cNvSpPr txBox="1"/>
      </xdr:nvSpPr>
      <xdr:spPr>
        <a:xfrm>
          <a:off x="10528300" y="99074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65,876</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111962</xdr:rowOff>
    </xdr:from>
    <xdr:to>
      <xdr:col>15</xdr:col>
      <xdr:colOff>231775</xdr:colOff>
      <xdr:row>59</xdr:row>
      <xdr:rowOff>42112</xdr:rowOff>
    </xdr:to>
    <xdr:sp macro="" textlink="">
      <xdr:nvSpPr>
        <xdr:cNvPr id="351" name="フローチャート : 判断 350"/>
        <xdr:cNvSpPr/>
      </xdr:nvSpPr>
      <xdr:spPr>
        <a:xfrm>
          <a:off x="10426700" y="10056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38588</xdr:rowOff>
    </xdr:from>
    <xdr:to>
      <xdr:col>14</xdr:col>
      <xdr:colOff>28575</xdr:colOff>
      <xdr:row>59</xdr:row>
      <xdr:rowOff>3184</xdr:rowOff>
    </xdr:to>
    <xdr:cxnSp macro="">
      <xdr:nvCxnSpPr>
        <xdr:cNvPr id="352" name="直線コネクタ 351"/>
        <xdr:cNvCxnSpPr/>
      </xdr:nvCxnSpPr>
      <xdr:spPr>
        <a:xfrm flipV="1">
          <a:off x="8750300" y="9982688"/>
          <a:ext cx="889000" cy="136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86013</xdr:rowOff>
    </xdr:from>
    <xdr:to>
      <xdr:col>14</xdr:col>
      <xdr:colOff>79375</xdr:colOff>
      <xdr:row>59</xdr:row>
      <xdr:rowOff>16163</xdr:rowOff>
    </xdr:to>
    <xdr:sp macro="" textlink="">
      <xdr:nvSpPr>
        <xdr:cNvPr id="353" name="フローチャート : 判断 352"/>
        <xdr:cNvSpPr/>
      </xdr:nvSpPr>
      <xdr:spPr>
        <a:xfrm>
          <a:off x="9588500" y="1003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7290</xdr:rowOff>
    </xdr:from>
    <xdr:ext cx="534377" cy="259045"/>
    <xdr:sp macro="" textlink="">
      <xdr:nvSpPr>
        <xdr:cNvPr id="354" name="テキスト ボックス 353"/>
        <xdr:cNvSpPr txBox="1"/>
      </xdr:nvSpPr>
      <xdr:spPr>
        <a:xfrm>
          <a:off x="9372111" y="1012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81,768</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3184</xdr:rowOff>
    </xdr:from>
    <xdr:to>
      <xdr:col>12</xdr:col>
      <xdr:colOff>511175</xdr:colOff>
      <xdr:row>59</xdr:row>
      <xdr:rowOff>41721</xdr:rowOff>
    </xdr:to>
    <xdr:cxnSp macro="">
      <xdr:nvCxnSpPr>
        <xdr:cNvPr id="355" name="直線コネクタ 354"/>
        <xdr:cNvCxnSpPr/>
      </xdr:nvCxnSpPr>
      <xdr:spPr>
        <a:xfrm flipV="1">
          <a:off x="7861300" y="10118734"/>
          <a:ext cx="889000" cy="38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86769</xdr:rowOff>
    </xdr:from>
    <xdr:to>
      <xdr:col>12</xdr:col>
      <xdr:colOff>561975</xdr:colOff>
      <xdr:row>59</xdr:row>
      <xdr:rowOff>16919</xdr:rowOff>
    </xdr:to>
    <xdr:sp macro="" textlink="">
      <xdr:nvSpPr>
        <xdr:cNvPr id="356" name="フローチャート : 判断 355"/>
        <xdr:cNvSpPr/>
      </xdr:nvSpPr>
      <xdr:spPr>
        <a:xfrm>
          <a:off x="8699500" y="100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33446</xdr:rowOff>
    </xdr:from>
    <xdr:ext cx="534377" cy="259045"/>
    <xdr:sp macro="" textlink="">
      <xdr:nvSpPr>
        <xdr:cNvPr id="357" name="テキスト ボックス 356"/>
        <xdr:cNvSpPr txBox="1"/>
      </xdr:nvSpPr>
      <xdr:spPr>
        <a:xfrm>
          <a:off x="8483111" y="9806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81,305</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26026</xdr:rowOff>
    </xdr:from>
    <xdr:to>
      <xdr:col>11</xdr:col>
      <xdr:colOff>307975</xdr:colOff>
      <xdr:row>59</xdr:row>
      <xdr:rowOff>41721</xdr:rowOff>
    </xdr:to>
    <xdr:cxnSp macro="">
      <xdr:nvCxnSpPr>
        <xdr:cNvPr id="358" name="直線コネクタ 357"/>
        <xdr:cNvCxnSpPr/>
      </xdr:nvCxnSpPr>
      <xdr:spPr>
        <a:xfrm>
          <a:off x="6972300" y="10141576"/>
          <a:ext cx="889000" cy="15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107864</xdr:rowOff>
    </xdr:from>
    <xdr:to>
      <xdr:col>11</xdr:col>
      <xdr:colOff>358775</xdr:colOff>
      <xdr:row>59</xdr:row>
      <xdr:rowOff>38014</xdr:rowOff>
    </xdr:to>
    <xdr:sp macro="" textlink="">
      <xdr:nvSpPr>
        <xdr:cNvPr id="359" name="フローチャート : 判断 358"/>
        <xdr:cNvSpPr/>
      </xdr:nvSpPr>
      <xdr:spPr>
        <a:xfrm>
          <a:off x="7810500" y="10051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54541</xdr:rowOff>
    </xdr:from>
    <xdr:ext cx="534377" cy="259045"/>
    <xdr:sp macro="" textlink="">
      <xdr:nvSpPr>
        <xdr:cNvPr id="360" name="テキスト ボックス 359"/>
        <xdr:cNvSpPr txBox="1"/>
      </xdr:nvSpPr>
      <xdr:spPr>
        <a:xfrm>
          <a:off x="7594111" y="9827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68,386</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121157</xdr:rowOff>
    </xdr:from>
    <xdr:to>
      <xdr:col>10</xdr:col>
      <xdr:colOff>155575</xdr:colOff>
      <xdr:row>59</xdr:row>
      <xdr:rowOff>51307</xdr:rowOff>
    </xdr:to>
    <xdr:sp macro="" textlink="">
      <xdr:nvSpPr>
        <xdr:cNvPr id="361" name="フローチャート : 判断 360"/>
        <xdr:cNvSpPr/>
      </xdr:nvSpPr>
      <xdr:spPr>
        <a:xfrm>
          <a:off x="6921500" y="100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67834</xdr:rowOff>
    </xdr:from>
    <xdr:ext cx="534377" cy="259045"/>
    <xdr:sp macro="" textlink="">
      <xdr:nvSpPr>
        <xdr:cNvPr id="362" name="テキスト ボックス 361"/>
        <xdr:cNvSpPr txBox="1"/>
      </xdr:nvSpPr>
      <xdr:spPr>
        <a:xfrm>
          <a:off x="6705111" y="9840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60,245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151448</xdr:rowOff>
    </xdr:from>
    <xdr:to>
      <xdr:col>15</xdr:col>
      <xdr:colOff>231775</xdr:colOff>
      <xdr:row>59</xdr:row>
      <xdr:rowOff>81598</xdr:rowOff>
    </xdr:to>
    <xdr:sp macro="" textlink="">
      <xdr:nvSpPr>
        <xdr:cNvPr id="368" name="円/楕円 367"/>
        <xdr:cNvSpPr/>
      </xdr:nvSpPr>
      <xdr:spPr>
        <a:xfrm>
          <a:off x="10426700" y="10095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90389</xdr:rowOff>
    </xdr:from>
    <xdr:ext cx="534377" cy="259045"/>
    <xdr:sp macro="" textlink="">
      <xdr:nvSpPr>
        <xdr:cNvPr id="369" name="普通建設事業費該当値テキスト"/>
        <xdr:cNvSpPr txBox="1"/>
      </xdr:nvSpPr>
      <xdr:spPr>
        <a:xfrm>
          <a:off x="10528300" y="1003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41,694</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159238</xdr:rowOff>
    </xdr:from>
    <xdr:to>
      <xdr:col>14</xdr:col>
      <xdr:colOff>79375</xdr:colOff>
      <xdr:row>58</xdr:row>
      <xdr:rowOff>89388</xdr:rowOff>
    </xdr:to>
    <xdr:sp macro="" textlink="">
      <xdr:nvSpPr>
        <xdr:cNvPr id="370" name="円/楕円 369"/>
        <xdr:cNvSpPr/>
      </xdr:nvSpPr>
      <xdr:spPr>
        <a:xfrm>
          <a:off x="9588500" y="993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105915</xdr:rowOff>
    </xdr:from>
    <xdr:ext cx="599010" cy="259045"/>
    <xdr:sp macro="" textlink="">
      <xdr:nvSpPr>
        <xdr:cNvPr id="371" name="テキスト ボックス 370"/>
        <xdr:cNvSpPr txBox="1"/>
      </xdr:nvSpPr>
      <xdr:spPr>
        <a:xfrm>
          <a:off x="9339794" y="9707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141,923</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123834</xdr:rowOff>
    </xdr:from>
    <xdr:to>
      <xdr:col>12</xdr:col>
      <xdr:colOff>561975</xdr:colOff>
      <xdr:row>59</xdr:row>
      <xdr:rowOff>53984</xdr:rowOff>
    </xdr:to>
    <xdr:sp macro="" textlink="">
      <xdr:nvSpPr>
        <xdr:cNvPr id="372" name="円/楕円 371"/>
        <xdr:cNvSpPr/>
      </xdr:nvSpPr>
      <xdr:spPr>
        <a:xfrm>
          <a:off x="8699500" y="1006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45111</xdr:rowOff>
    </xdr:from>
    <xdr:ext cx="534377" cy="259045"/>
    <xdr:sp macro="" textlink="">
      <xdr:nvSpPr>
        <xdr:cNvPr id="373" name="テキスト ボックス 372"/>
        <xdr:cNvSpPr txBox="1"/>
      </xdr:nvSpPr>
      <xdr:spPr>
        <a:xfrm>
          <a:off x="8483111" y="10160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58,606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162371</xdr:rowOff>
    </xdr:from>
    <xdr:to>
      <xdr:col>11</xdr:col>
      <xdr:colOff>358775</xdr:colOff>
      <xdr:row>59</xdr:row>
      <xdr:rowOff>92521</xdr:rowOff>
    </xdr:to>
    <xdr:sp macro="" textlink="">
      <xdr:nvSpPr>
        <xdr:cNvPr id="374" name="円/楕円 373"/>
        <xdr:cNvSpPr/>
      </xdr:nvSpPr>
      <xdr:spPr>
        <a:xfrm>
          <a:off x="7810500" y="10106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83648</xdr:rowOff>
    </xdr:from>
    <xdr:ext cx="534377" cy="259045"/>
    <xdr:sp macro="" textlink="">
      <xdr:nvSpPr>
        <xdr:cNvPr id="375" name="テキスト ボックス 374"/>
        <xdr:cNvSpPr txBox="1"/>
      </xdr:nvSpPr>
      <xdr:spPr>
        <a:xfrm>
          <a:off x="7594111" y="10199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35,005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146676</xdr:rowOff>
    </xdr:from>
    <xdr:to>
      <xdr:col>10</xdr:col>
      <xdr:colOff>155575</xdr:colOff>
      <xdr:row>59</xdr:row>
      <xdr:rowOff>76826</xdr:rowOff>
    </xdr:to>
    <xdr:sp macro="" textlink="">
      <xdr:nvSpPr>
        <xdr:cNvPr id="376" name="円/楕円 375"/>
        <xdr:cNvSpPr/>
      </xdr:nvSpPr>
      <xdr:spPr>
        <a:xfrm>
          <a:off x="6921500" y="10090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67953</xdr:rowOff>
    </xdr:from>
    <xdr:ext cx="534377" cy="259045"/>
    <xdr:sp macro="" textlink="">
      <xdr:nvSpPr>
        <xdr:cNvPr id="377" name="テキスト ボックス 376"/>
        <xdr:cNvSpPr txBox="1"/>
      </xdr:nvSpPr>
      <xdr:spPr>
        <a:xfrm>
          <a:off x="6705111" y="10183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44,617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8" name="直線コネクタ 387"/>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9" name="テキスト ボックス 388"/>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0" name="直線コネクタ 389"/>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91" name="テキスト ボックス 390"/>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2" name="直線コネクタ 391"/>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93" name="テキスト ボックス 392"/>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4" name="直線コネクタ 393"/>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95" name="テキスト ボックス 394"/>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6" name="直線コネクタ 395"/>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7" name="テキスト ボックス 396"/>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8" name="直線コネクタ 397"/>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38299</xdr:rowOff>
    </xdr:from>
    <xdr:ext cx="685572" cy="259045"/>
    <xdr:sp macro="" textlink="">
      <xdr:nvSpPr>
        <xdr:cNvPr id="399" name="テキスト ボックス 398"/>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166637</xdr:rowOff>
    </xdr:from>
    <xdr:to>
      <xdr:col>15</xdr:col>
      <xdr:colOff>180340</xdr:colOff>
      <xdr:row>79</xdr:row>
      <xdr:rowOff>98879</xdr:rowOff>
    </xdr:to>
    <xdr:cxnSp macro="">
      <xdr:nvCxnSpPr>
        <xdr:cNvPr id="403" name="直線コネクタ 402"/>
        <xdr:cNvCxnSpPr/>
      </xdr:nvCxnSpPr>
      <xdr:spPr>
        <a:xfrm flipV="1">
          <a:off x="10475595" y="12168137"/>
          <a:ext cx="1270" cy="147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118050</xdr:rowOff>
    </xdr:from>
    <xdr:ext cx="249299" cy="259045"/>
    <xdr:sp macro="" textlink="">
      <xdr:nvSpPr>
        <xdr:cNvPr id="404" name="普通建設事業費 （ うち新規整備　）最小値テキスト"/>
        <xdr:cNvSpPr txBox="1"/>
      </xdr:nvSpPr>
      <xdr:spPr>
        <a:xfrm>
          <a:off x="10528300" y="136626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5" name="直線コネクタ 404"/>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113314</xdr:rowOff>
    </xdr:from>
    <xdr:ext cx="599010" cy="259045"/>
    <xdr:sp macro="" textlink="">
      <xdr:nvSpPr>
        <xdr:cNvPr id="406" name="普通建設事業費 （ うち新規整備　）最大値テキスト"/>
        <xdr:cNvSpPr txBox="1"/>
      </xdr:nvSpPr>
      <xdr:spPr>
        <a:xfrm>
          <a:off x="10528300" y="11943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903,503</a:t>
          </a:r>
          <a:endParaRPr kumimoji="1" lang="ja-JP" altLang="en-US" sz="1000" b="1">
            <a:latin typeface="ＭＳ Ｐゴシック"/>
          </a:endParaRPr>
        </a:p>
      </xdr:txBody>
    </xdr:sp>
    <xdr:clientData/>
  </xdr:oneCellAnchor>
  <xdr:twoCellAnchor>
    <xdr:from>
      <xdr:col>15</xdr:col>
      <xdr:colOff>92075</xdr:colOff>
      <xdr:row>70</xdr:row>
      <xdr:rowOff>166637</xdr:rowOff>
    </xdr:from>
    <xdr:to>
      <xdr:col>15</xdr:col>
      <xdr:colOff>269875</xdr:colOff>
      <xdr:row>70</xdr:row>
      <xdr:rowOff>166637</xdr:rowOff>
    </xdr:to>
    <xdr:cxnSp macro="">
      <xdr:nvCxnSpPr>
        <xdr:cNvPr id="407" name="直線コネクタ 406"/>
        <xdr:cNvCxnSpPr/>
      </xdr:nvCxnSpPr>
      <xdr:spPr>
        <a:xfrm>
          <a:off x="10388600" y="1216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118227</xdr:rowOff>
    </xdr:from>
    <xdr:to>
      <xdr:col>15</xdr:col>
      <xdr:colOff>180975</xdr:colOff>
      <xdr:row>79</xdr:row>
      <xdr:rowOff>98879</xdr:rowOff>
    </xdr:to>
    <xdr:cxnSp macro="">
      <xdr:nvCxnSpPr>
        <xdr:cNvPr id="408" name="直線コネクタ 407"/>
        <xdr:cNvCxnSpPr/>
      </xdr:nvCxnSpPr>
      <xdr:spPr>
        <a:xfrm>
          <a:off x="9639300" y="13491327"/>
          <a:ext cx="838200" cy="152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35499</xdr:rowOff>
    </xdr:from>
    <xdr:ext cx="534377" cy="259045"/>
    <xdr:sp macro="" textlink="">
      <xdr:nvSpPr>
        <xdr:cNvPr id="409" name="普通建設事業費 （ うち新規整備　）平均値テキスト"/>
        <xdr:cNvSpPr txBox="1"/>
      </xdr:nvSpPr>
      <xdr:spPr>
        <a:xfrm>
          <a:off x="10528300" y="134085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21,714</a:t>
          </a:r>
          <a:endParaRPr kumimoji="1" lang="ja-JP" altLang="en-US" sz="1000" b="1">
            <a:solidFill>
              <a:srgbClr val="000080"/>
            </a:solidFill>
            <a:latin typeface="ＭＳ Ｐゴシック"/>
          </a:endParaRPr>
        </a:p>
      </xdr:txBody>
    </xdr:sp>
    <xdr:clientData/>
  </xdr:oneCellAnchor>
  <xdr:twoCellAnchor>
    <xdr:from>
      <xdr:col>15</xdr:col>
      <xdr:colOff>130175</xdr:colOff>
      <xdr:row>79</xdr:row>
      <xdr:rowOff>12622</xdr:rowOff>
    </xdr:from>
    <xdr:to>
      <xdr:col>15</xdr:col>
      <xdr:colOff>231775</xdr:colOff>
      <xdr:row>79</xdr:row>
      <xdr:rowOff>114222</xdr:rowOff>
    </xdr:to>
    <xdr:sp macro="" textlink="">
      <xdr:nvSpPr>
        <xdr:cNvPr id="410" name="フローチャート : 判断 409"/>
        <xdr:cNvSpPr/>
      </xdr:nvSpPr>
      <xdr:spPr>
        <a:xfrm>
          <a:off x="10426700" y="1355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118227</xdr:rowOff>
    </xdr:from>
    <xdr:to>
      <xdr:col>14</xdr:col>
      <xdr:colOff>28575</xdr:colOff>
      <xdr:row>79</xdr:row>
      <xdr:rowOff>98879</xdr:rowOff>
    </xdr:to>
    <xdr:cxnSp macro="">
      <xdr:nvCxnSpPr>
        <xdr:cNvPr id="411" name="直線コネクタ 410"/>
        <xdr:cNvCxnSpPr/>
      </xdr:nvCxnSpPr>
      <xdr:spPr>
        <a:xfrm flipV="1">
          <a:off x="8750300" y="13491327"/>
          <a:ext cx="889000" cy="152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152746</xdr:rowOff>
    </xdr:from>
    <xdr:to>
      <xdr:col>14</xdr:col>
      <xdr:colOff>79375</xdr:colOff>
      <xdr:row>79</xdr:row>
      <xdr:rowOff>82896</xdr:rowOff>
    </xdr:to>
    <xdr:sp macro="" textlink="">
      <xdr:nvSpPr>
        <xdr:cNvPr id="412" name="フローチャート : 判断 411"/>
        <xdr:cNvSpPr/>
      </xdr:nvSpPr>
      <xdr:spPr>
        <a:xfrm>
          <a:off x="9588500" y="13525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74023</xdr:rowOff>
    </xdr:from>
    <xdr:ext cx="534377" cy="259045"/>
    <xdr:sp macro="" textlink="">
      <xdr:nvSpPr>
        <xdr:cNvPr id="413" name="テキスト ボックス 412"/>
        <xdr:cNvSpPr txBox="1"/>
      </xdr:nvSpPr>
      <xdr:spPr>
        <a:xfrm>
          <a:off x="9372111" y="1361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40,899</a:t>
          </a:r>
          <a:endParaRPr kumimoji="1" lang="ja-JP" altLang="en-US" sz="1000" b="1">
            <a:solidFill>
              <a:srgbClr val="000080"/>
            </a:solidFill>
            <a:latin typeface="ＭＳ Ｐゴシック"/>
          </a:endParaRPr>
        </a:p>
      </xdr:txBody>
    </xdr:sp>
    <xdr:clientData/>
  </xdr:oneCellAnchor>
  <xdr:twoCellAnchor>
    <xdr:from>
      <xdr:col>12</xdr:col>
      <xdr:colOff>460375</xdr:colOff>
      <xdr:row>78</xdr:row>
      <xdr:rowOff>159162</xdr:rowOff>
    </xdr:from>
    <xdr:to>
      <xdr:col>12</xdr:col>
      <xdr:colOff>561975</xdr:colOff>
      <xdr:row>79</xdr:row>
      <xdr:rowOff>89312</xdr:rowOff>
    </xdr:to>
    <xdr:sp macro="" textlink="">
      <xdr:nvSpPr>
        <xdr:cNvPr id="414" name="フローチャート : 判断 413"/>
        <xdr:cNvSpPr/>
      </xdr:nvSpPr>
      <xdr:spPr>
        <a:xfrm>
          <a:off x="8699500" y="13532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105839</xdr:rowOff>
    </xdr:from>
    <xdr:ext cx="534377" cy="259045"/>
    <xdr:sp macro="" textlink="">
      <xdr:nvSpPr>
        <xdr:cNvPr id="415" name="テキスト ボックス 414"/>
        <xdr:cNvSpPr txBox="1"/>
      </xdr:nvSpPr>
      <xdr:spPr>
        <a:xfrm>
          <a:off x="8483111" y="13307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36,970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79</xdr:row>
      <xdr:rowOff>48079</xdr:rowOff>
    </xdr:from>
    <xdr:to>
      <xdr:col>15</xdr:col>
      <xdr:colOff>231775</xdr:colOff>
      <xdr:row>79</xdr:row>
      <xdr:rowOff>149679</xdr:rowOff>
    </xdr:to>
    <xdr:sp macro="" textlink="">
      <xdr:nvSpPr>
        <xdr:cNvPr id="421" name="円/楕円 420"/>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162500</xdr:rowOff>
    </xdr:from>
    <xdr:ext cx="249299" cy="259045"/>
    <xdr:sp macro="" textlink="">
      <xdr:nvSpPr>
        <xdr:cNvPr id="422" name="普通建設事業費 （ うち新規整備　）該当値テキスト"/>
        <xdr:cNvSpPr txBox="1"/>
      </xdr:nvSpPr>
      <xdr:spPr>
        <a:xfrm>
          <a:off x="10528300" y="135356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67427</xdr:rowOff>
    </xdr:from>
    <xdr:to>
      <xdr:col>14</xdr:col>
      <xdr:colOff>79375</xdr:colOff>
      <xdr:row>78</xdr:row>
      <xdr:rowOff>169027</xdr:rowOff>
    </xdr:to>
    <xdr:sp macro="" textlink="">
      <xdr:nvSpPr>
        <xdr:cNvPr id="423" name="円/楕円 422"/>
        <xdr:cNvSpPr/>
      </xdr:nvSpPr>
      <xdr:spPr>
        <a:xfrm>
          <a:off x="9588500" y="13440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14104</xdr:rowOff>
    </xdr:from>
    <xdr:ext cx="534377" cy="259045"/>
    <xdr:sp macro="" textlink="">
      <xdr:nvSpPr>
        <xdr:cNvPr id="424" name="テキスト ボックス 423"/>
        <xdr:cNvSpPr txBox="1"/>
      </xdr:nvSpPr>
      <xdr:spPr>
        <a:xfrm>
          <a:off x="9372111" y="13215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93,151</a:t>
          </a:r>
          <a:endParaRPr kumimoji="1" lang="ja-JP" altLang="en-US" sz="1000" b="1">
            <a:solidFill>
              <a:srgbClr val="FF0000"/>
            </a:solidFill>
            <a:latin typeface="ＭＳ Ｐゴシック"/>
          </a:endParaRPr>
        </a:p>
      </xdr:txBody>
    </xdr:sp>
    <xdr:clientData/>
  </xdr:oneCellAnchor>
  <xdr:twoCellAnchor>
    <xdr:from>
      <xdr:col>12</xdr:col>
      <xdr:colOff>460375</xdr:colOff>
      <xdr:row>79</xdr:row>
      <xdr:rowOff>48079</xdr:rowOff>
    </xdr:from>
    <xdr:to>
      <xdr:col>12</xdr:col>
      <xdr:colOff>561975</xdr:colOff>
      <xdr:row>79</xdr:row>
      <xdr:rowOff>149679</xdr:rowOff>
    </xdr:to>
    <xdr:sp macro="" textlink="">
      <xdr:nvSpPr>
        <xdr:cNvPr id="425" name="円/楕円 424"/>
        <xdr:cNvSpPr/>
      </xdr:nvSpPr>
      <xdr:spPr>
        <a:xfrm>
          <a:off x="8699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386524</xdr:colOff>
      <xdr:row>79</xdr:row>
      <xdr:rowOff>140806</xdr:rowOff>
    </xdr:from>
    <xdr:ext cx="249299" cy="259045"/>
    <xdr:sp macro="" textlink="">
      <xdr:nvSpPr>
        <xdr:cNvPr id="426" name="テキスト ボックス 425"/>
        <xdr:cNvSpPr txBox="1"/>
      </xdr:nvSpPr>
      <xdr:spPr>
        <a:xfrm>
          <a:off x="8625649"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28,225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7" name="直線コネクタ 43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8" name="テキスト ボックス 43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9" name="直線コネクタ 43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0" name="テキスト ボックス 43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2" name="テキスト ボックス 44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3" name="直線コネクタ 44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4" name="テキスト ボックス 443"/>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5" name="直線コネクタ 44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6" name="テキスト ボックス 44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7" name="直線コネクタ 44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8" name="テキスト ボックス 44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10948</xdr:rowOff>
    </xdr:from>
    <xdr:to>
      <xdr:col>15</xdr:col>
      <xdr:colOff>180340</xdr:colOff>
      <xdr:row>98</xdr:row>
      <xdr:rowOff>170154</xdr:rowOff>
    </xdr:to>
    <xdr:cxnSp macro="">
      <xdr:nvCxnSpPr>
        <xdr:cNvPr id="450" name="直線コネクタ 449"/>
        <xdr:cNvCxnSpPr/>
      </xdr:nvCxnSpPr>
      <xdr:spPr>
        <a:xfrm flipV="1">
          <a:off x="10475595" y="15441448"/>
          <a:ext cx="1270" cy="1530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2531</xdr:rowOff>
    </xdr:from>
    <xdr:ext cx="469744" cy="259045"/>
    <xdr:sp macro="" textlink="">
      <xdr:nvSpPr>
        <xdr:cNvPr id="451" name="普通建設事業費 （ うち更新整備　）最小値テキスト"/>
        <xdr:cNvSpPr txBox="1"/>
      </xdr:nvSpPr>
      <xdr:spPr>
        <a:xfrm>
          <a:off x="10528300" y="16976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3,602</a:t>
          </a:r>
          <a:endParaRPr kumimoji="1" lang="ja-JP" altLang="en-US" sz="1000" b="1">
            <a:latin typeface="ＭＳ Ｐゴシック"/>
          </a:endParaRPr>
        </a:p>
      </xdr:txBody>
    </xdr:sp>
    <xdr:clientData/>
  </xdr:oneCellAnchor>
  <xdr:twoCellAnchor>
    <xdr:from>
      <xdr:col>15</xdr:col>
      <xdr:colOff>92075</xdr:colOff>
      <xdr:row>98</xdr:row>
      <xdr:rowOff>170154</xdr:rowOff>
    </xdr:from>
    <xdr:to>
      <xdr:col>15</xdr:col>
      <xdr:colOff>269875</xdr:colOff>
      <xdr:row>98</xdr:row>
      <xdr:rowOff>170154</xdr:rowOff>
    </xdr:to>
    <xdr:cxnSp macro="">
      <xdr:nvCxnSpPr>
        <xdr:cNvPr id="452" name="直線コネクタ 451"/>
        <xdr:cNvCxnSpPr/>
      </xdr:nvCxnSpPr>
      <xdr:spPr>
        <a:xfrm>
          <a:off x="10388600" y="16972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129075</xdr:rowOff>
    </xdr:from>
    <xdr:ext cx="599010" cy="259045"/>
    <xdr:sp macro="" textlink="">
      <xdr:nvSpPr>
        <xdr:cNvPr id="453" name="普通建設事業費 （ うち更新整備　）最大値テキスト"/>
        <xdr:cNvSpPr txBox="1"/>
      </xdr:nvSpPr>
      <xdr:spPr>
        <a:xfrm>
          <a:off x="10528300" y="15216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124,138</a:t>
          </a:r>
          <a:endParaRPr kumimoji="1" lang="ja-JP" altLang="en-US" sz="1000" b="1">
            <a:latin typeface="ＭＳ Ｐゴシック"/>
          </a:endParaRPr>
        </a:p>
      </xdr:txBody>
    </xdr:sp>
    <xdr:clientData/>
  </xdr:oneCellAnchor>
  <xdr:twoCellAnchor>
    <xdr:from>
      <xdr:col>15</xdr:col>
      <xdr:colOff>92075</xdr:colOff>
      <xdr:row>90</xdr:row>
      <xdr:rowOff>10948</xdr:rowOff>
    </xdr:from>
    <xdr:to>
      <xdr:col>15</xdr:col>
      <xdr:colOff>269875</xdr:colOff>
      <xdr:row>90</xdr:row>
      <xdr:rowOff>10948</xdr:rowOff>
    </xdr:to>
    <xdr:cxnSp macro="">
      <xdr:nvCxnSpPr>
        <xdr:cNvPr id="454" name="直線コネクタ 453"/>
        <xdr:cNvCxnSpPr/>
      </xdr:nvCxnSpPr>
      <xdr:spPr>
        <a:xfrm>
          <a:off x="10388600" y="1544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134658</xdr:rowOff>
    </xdr:from>
    <xdr:to>
      <xdr:col>15</xdr:col>
      <xdr:colOff>180975</xdr:colOff>
      <xdr:row>96</xdr:row>
      <xdr:rowOff>72720</xdr:rowOff>
    </xdr:to>
    <xdr:cxnSp macro="">
      <xdr:nvCxnSpPr>
        <xdr:cNvPr id="455" name="直線コネクタ 454"/>
        <xdr:cNvCxnSpPr/>
      </xdr:nvCxnSpPr>
      <xdr:spPr>
        <a:xfrm>
          <a:off x="9639300" y="16422408"/>
          <a:ext cx="838200" cy="10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67009</xdr:rowOff>
    </xdr:from>
    <xdr:ext cx="534377" cy="259045"/>
    <xdr:sp macro="" textlink="">
      <xdr:nvSpPr>
        <xdr:cNvPr id="456" name="普通建設事業費 （ うち更新整備　）平均値テキスト"/>
        <xdr:cNvSpPr txBox="1"/>
      </xdr:nvSpPr>
      <xdr:spPr>
        <a:xfrm>
          <a:off x="10528300" y="16526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33,025</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88582</xdr:rowOff>
    </xdr:from>
    <xdr:to>
      <xdr:col>15</xdr:col>
      <xdr:colOff>231775</xdr:colOff>
      <xdr:row>97</xdr:row>
      <xdr:rowOff>18732</xdr:rowOff>
    </xdr:to>
    <xdr:sp macro="" textlink="">
      <xdr:nvSpPr>
        <xdr:cNvPr id="457" name="フローチャート : 判断 456"/>
        <xdr:cNvSpPr/>
      </xdr:nvSpPr>
      <xdr:spPr>
        <a:xfrm>
          <a:off x="10426700" y="16547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71005</xdr:rowOff>
    </xdr:from>
    <xdr:to>
      <xdr:col>14</xdr:col>
      <xdr:colOff>28575</xdr:colOff>
      <xdr:row>95</xdr:row>
      <xdr:rowOff>134658</xdr:rowOff>
    </xdr:to>
    <xdr:cxnSp macro="">
      <xdr:nvCxnSpPr>
        <xdr:cNvPr id="458" name="直線コネクタ 457"/>
        <xdr:cNvCxnSpPr/>
      </xdr:nvCxnSpPr>
      <xdr:spPr>
        <a:xfrm>
          <a:off x="8750300" y="16358755"/>
          <a:ext cx="889000" cy="63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147701</xdr:rowOff>
    </xdr:from>
    <xdr:to>
      <xdr:col>14</xdr:col>
      <xdr:colOff>79375</xdr:colOff>
      <xdr:row>97</xdr:row>
      <xdr:rowOff>77851</xdr:rowOff>
    </xdr:to>
    <xdr:sp macro="" textlink="">
      <xdr:nvSpPr>
        <xdr:cNvPr id="459" name="フローチャート : 判断 458"/>
        <xdr:cNvSpPr/>
      </xdr:nvSpPr>
      <xdr:spPr>
        <a:xfrm>
          <a:off x="9588500" y="1660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68978</xdr:rowOff>
    </xdr:from>
    <xdr:ext cx="534377" cy="259045"/>
    <xdr:sp macro="" textlink="">
      <xdr:nvSpPr>
        <xdr:cNvPr id="460" name="テキスト ボックス 459"/>
        <xdr:cNvSpPr txBox="1"/>
      </xdr:nvSpPr>
      <xdr:spPr>
        <a:xfrm>
          <a:off x="9372111" y="1669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28,370</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157442</xdr:rowOff>
    </xdr:from>
    <xdr:to>
      <xdr:col>12</xdr:col>
      <xdr:colOff>561975</xdr:colOff>
      <xdr:row>97</xdr:row>
      <xdr:rowOff>87592</xdr:rowOff>
    </xdr:to>
    <xdr:sp macro="" textlink="">
      <xdr:nvSpPr>
        <xdr:cNvPr id="461" name="フローチャート : 判断 460"/>
        <xdr:cNvSpPr/>
      </xdr:nvSpPr>
      <xdr:spPr>
        <a:xfrm>
          <a:off x="8699500" y="16616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78719</xdr:rowOff>
    </xdr:from>
    <xdr:ext cx="534377" cy="259045"/>
    <xdr:sp macro="" textlink="">
      <xdr:nvSpPr>
        <xdr:cNvPr id="462" name="テキスト ボックス 461"/>
        <xdr:cNvSpPr txBox="1"/>
      </xdr:nvSpPr>
      <xdr:spPr>
        <a:xfrm>
          <a:off x="8483111" y="16709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27,603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3" name="テキスト ボックス 46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4" name="テキスト ボックス 46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5" name="テキスト ボックス 46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6" name="テキスト ボックス 46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7" name="テキスト ボックス 46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21920</xdr:rowOff>
    </xdr:from>
    <xdr:to>
      <xdr:col>15</xdr:col>
      <xdr:colOff>231775</xdr:colOff>
      <xdr:row>96</xdr:row>
      <xdr:rowOff>123520</xdr:rowOff>
    </xdr:to>
    <xdr:sp macro="" textlink="">
      <xdr:nvSpPr>
        <xdr:cNvPr id="468" name="円/楕円 467"/>
        <xdr:cNvSpPr/>
      </xdr:nvSpPr>
      <xdr:spPr>
        <a:xfrm>
          <a:off x="10426700" y="1648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44797</xdr:rowOff>
    </xdr:from>
    <xdr:ext cx="534377" cy="259045"/>
    <xdr:sp macro="" textlink="">
      <xdr:nvSpPr>
        <xdr:cNvPr id="469" name="普通建設事業費 （ うち更新整備　）該当値テキスト"/>
        <xdr:cNvSpPr txBox="1"/>
      </xdr:nvSpPr>
      <xdr:spPr>
        <a:xfrm>
          <a:off x="10528300" y="16332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38,274</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83858</xdr:rowOff>
    </xdr:from>
    <xdr:to>
      <xdr:col>14</xdr:col>
      <xdr:colOff>79375</xdr:colOff>
      <xdr:row>96</xdr:row>
      <xdr:rowOff>14008</xdr:rowOff>
    </xdr:to>
    <xdr:sp macro="" textlink="">
      <xdr:nvSpPr>
        <xdr:cNvPr id="470" name="円/楕円 469"/>
        <xdr:cNvSpPr/>
      </xdr:nvSpPr>
      <xdr:spPr>
        <a:xfrm>
          <a:off x="9588500" y="16371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30535</xdr:rowOff>
    </xdr:from>
    <xdr:ext cx="534377" cy="259045"/>
    <xdr:sp macro="" textlink="">
      <xdr:nvSpPr>
        <xdr:cNvPr id="471" name="テキスト ボックス 470"/>
        <xdr:cNvSpPr txBox="1"/>
      </xdr:nvSpPr>
      <xdr:spPr>
        <a:xfrm>
          <a:off x="9372111" y="16146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46,897</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20205</xdr:rowOff>
    </xdr:from>
    <xdr:to>
      <xdr:col>12</xdr:col>
      <xdr:colOff>561975</xdr:colOff>
      <xdr:row>95</xdr:row>
      <xdr:rowOff>121805</xdr:rowOff>
    </xdr:to>
    <xdr:sp macro="" textlink="">
      <xdr:nvSpPr>
        <xdr:cNvPr id="472" name="円/楕円 471"/>
        <xdr:cNvSpPr/>
      </xdr:nvSpPr>
      <xdr:spPr>
        <a:xfrm>
          <a:off x="8699500" y="1630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138332</xdr:rowOff>
    </xdr:from>
    <xdr:ext cx="534377" cy="259045"/>
    <xdr:sp macro="" textlink="">
      <xdr:nvSpPr>
        <xdr:cNvPr id="473" name="テキスト ボックス 472"/>
        <xdr:cNvSpPr txBox="1"/>
      </xdr:nvSpPr>
      <xdr:spPr>
        <a:xfrm>
          <a:off x="8483111" y="16083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51,909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4" name="正方形/長方形 47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5" name="正方形/長方形 47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6" name="正方形/長方形 47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7" name="正方形/長方形 47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8" name="正方形/長方形 47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9" name="正方形/長方形 47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0" name="正方形/長方形 47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1" name="正方形/長方形 48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2" name="テキスト ボックス 48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3" name="直線コネクタ 48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4" name="直線コネクタ 48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5" name="テキスト ボックス 48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6" name="直線コネクタ 48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87" name="テキスト ボックス 48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8" name="直線コネクタ 48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9" name="テキスト ボックス 48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90" name="直線コネクタ 48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91" name="テキスト ボックス 49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92" name="直線コネクタ 49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93" name="テキスト ボックス 49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4" name="直線コネクタ 49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5" name="テキスト ボックス 49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63092</xdr:rowOff>
    </xdr:from>
    <xdr:to>
      <xdr:col>23</xdr:col>
      <xdr:colOff>516889</xdr:colOff>
      <xdr:row>39</xdr:row>
      <xdr:rowOff>44450</xdr:rowOff>
    </xdr:to>
    <xdr:cxnSp macro="">
      <xdr:nvCxnSpPr>
        <xdr:cNvPr id="497" name="直線コネクタ 496"/>
        <xdr:cNvCxnSpPr/>
      </xdr:nvCxnSpPr>
      <xdr:spPr>
        <a:xfrm flipV="1">
          <a:off x="16317595" y="5378042"/>
          <a:ext cx="1269" cy="1352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91560</xdr:rowOff>
    </xdr:from>
    <xdr:ext cx="249299" cy="259045"/>
    <xdr:sp macro="" textlink="">
      <xdr:nvSpPr>
        <xdr:cNvPr id="498" name="災害復旧事業費最小値テキスト"/>
        <xdr:cNvSpPr txBox="1"/>
      </xdr:nvSpPr>
      <xdr:spPr>
        <a:xfrm>
          <a:off x="16370300" y="6778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9" name="直線コネクタ 49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9769</xdr:rowOff>
    </xdr:from>
    <xdr:ext cx="599010" cy="259045"/>
    <xdr:sp macro="" textlink="">
      <xdr:nvSpPr>
        <xdr:cNvPr id="500" name="災害復旧事業費最大値テキスト"/>
        <xdr:cNvSpPr txBox="1"/>
      </xdr:nvSpPr>
      <xdr:spPr>
        <a:xfrm>
          <a:off x="16370300" y="5153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355,107</a:t>
          </a:r>
          <a:endParaRPr kumimoji="1" lang="ja-JP" altLang="en-US" sz="1000" b="1">
            <a:latin typeface="ＭＳ Ｐゴシック"/>
          </a:endParaRPr>
        </a:p>
      </xdr:txBody>
    </xdr:sp>
    <xdr:clientData/>
  </xdr:oneCellAnchor>
  <xdr:twoCellAnchor>
    <xdr:from>
      <xdr:col>23</xdr:col>
      <xdr:colOff>428625</xdr:colOff>
      <xdr:row>31</xdr:row>
      <xdr:rowOff>63092</xdr:rowOff>
    </xdr:from>
    <xdr:to>
      <xdr:col>23</xdr:col>
      <xdr:colOff>606425</xdr:colOff>
      <xdr:row>31</xdr:row>
      <xdr:rowOff>63092</xdr:rowOff>
    </xdr:to>
    <xdr:cxnSp macro="">
      <xdr:nvCxnSpPr>
        <xdr:cNvPr id="501" name="直線コネクタ 500"/>
        <xdr:cNvCxnSpPr/>
      </xdr:nvCxnSpPr>
      <xdr:spPr>
        <a:xfrm>
          <a:off x="16230600" y="5378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43006</xdr:rowOff>
    </xdr:from>
    <xdr:to>
      <xdr:col>23</xdr:col>
      <xdr:colOff>517525</xdr:colOff>
      <xdr:row>39</xdr:row>
      <xdr:rowOff>44450</xdr:rowOff>
    </xdr:to>
    <xdr:cxnSp macro="">
      <xdr:nvCxnSpPr>
        <xdr:cNvPr id="502" name="直線コネクタ 501"/>
        <xdr:cNvCxnSpPr/>
      </xdr:nvCxnSpPr>
      <xdr:spPr>
        <a:xfrm>
          <a:off x="15481300" y="6729556"/>
          <a:ext cx="838200" cy="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9010</xdr:rowOff>
    </xdr:from>
    <xdr:ext cx="469744" cy="259045"/>
    <xdr:sp macro="" textlink="">
      <xdr:nvSpPr>
        <xdr:cNvPr id="503" name="災害復旧事業費平均値テキスト"/>
        <xdr:cNvSpPr txBox="1"/>
      </xdr:nvSpPr>
      <xdr:spPr>
        <a:xfrm>
          <a:off x="16370300" y="65241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1,973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157583</xdr:rowOff>
    </xdr:from>
    <xdr:to>
      <xdr:col>23</xdr:col>
      <xdr:colOff>568325</xdr:colOff>
      <xdr:row>39</xdr:row>
      <xdr:rowOff>87733</xdr:rowOff>
    </xdr:to>
    <xdr:sp macro="" textlink="">
      <xdr:nvSpPr>
        <xdr:cNvPr id="504" name="フローチャート : 判断 503"/>
        <xdr:cNvSpPr/>
      </xdr:nvSpPr>
      <xdr:spPr>
        <a:xfrm>
          <a:off x="16268700" y="667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43006</xdr:rowOff>
    </xdr:from>
    <xdr:to>
      <xdr:col>22</xdr:col>
      <xdr:colOff>365125</xdr:colOff>
      <xdr:row>39</xdr:row>
      <xdr:rowOff>44450</xdr:rowOff>
    </xdr:to>
    <xdr:cxnSp macro="">
      <xdr:nvCxnSpPr>
        <xdr:cNvPr id="505" name="直線コネクタ 504"/>
        <xdr:cNvCxnSpPr/>
      </xdr:nvCxnSpPr>
      <xdr:spPr>
        <a:xfrm flipV="1">
          <a:off x="14592300" y="6729556"/>
          <a:ext cx="889000" cy="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153979</xdr:rowOff>
    </xdr:from>
    <xdr:to>
      <xdr:col>22</xdr:col>
      <xdr:colOff>415925</xdr:colOff>
      <xdr:row>39</xdr:row>
      <xdr:rowOff>84129</xdr:rowOff>
    </xdr:to>
    <xdr:sp macro="" textlink="">
      <xdr:nvSpPr>
        <xdr:cNvPr id="506" name="フローチャート : 判断 505"/>
        <xdr:cNvSpPr/>
      </xdr:nvSpPr>
      <xdr:spPr>
        <a:xfrm>
          <a:off x="15430500" y="6669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100656</xdr:rowOff>
    </xdr:from>
    <xdr:ext cx="469744" cy="259045"/>
    <xdr:sp macro="" textlink="">
      <xdr:nvSpPr>
        <xdr:cNvPr id="507" name="テキスト ボックス 506"/>
        <xdr:cNvSpPr txBox="1"/>
      </xdr:nvSpPr>
      <xdr:spPr>
        <a:xfrm>
          <a:off x="15246427" y="6444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2,919</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508" name="直線コネクタ 507"/>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160505</xdr:rowOff>
    </xdr:from>
    <xdr:to>
      <xdr:col>21</xdr:col>
      <xdr:colOff>212725</xdr:colOff>
      <xdr:row>39</xdr:row>
      <xdr:rowOff>90655</xdr:rowOff>
    </xdr:to>
    <xdr:sp macro="" textlink="">
      <xdr:nvSpPr>
        <xdr:cNvPr id="509" name="フローチャート : 判断 508"/>
        <xdr:cNvSpPr/>
      </xdr:nvSpPr>
      <xdr:spPr>
        <a:xfrm>
          <a:off x="14541500" y="6675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107182</xdr:rowOff>
    </xdr:from>
    <xdr:ext cx="469744" cy="259045"/>
    <xdr:sp macro="" textlink="">
      <xdr:nvSpPr>
        <xdr:cNvPr id="510" name="テキスト ボックス 509"/>
        <xdr:cNvSpPr txBox="1"/>
      </xdr:nvSpPr>
      <xdr:spPr>
        <a:xfrm>
          <a:off x="14357427" y="6450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35184</xdr:rowOff>
    </xdr:from>
    <xdr:to>
      <xdr:col>19</xdr:col>
      <xdr:colOff>644525</xdr:colOff>
      <xdr:row>39</xdr:row>
      <xdr:rowOff>44450</xdr:rowOff>
    </xdr:to>
    <xdr:cxnSp macro="">
      <xdr:nvCxnSpPr>
        <xdr:cNvPr id="511" name="直線コネクタ 510"/>
        <xdr:cNvCxnSpPr/>
      </xdr:nvCxnSpPr>
      <xdr:spPr>
        <a:xfrm>
          <a:off x="12814300" y="6721734"/>
          <a:ext cx="889000" cy="9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163584</xdr:rowOff>
    </xdr:from>
    <xdr:to>
      <xdr:col>20</xdr:col>
      <xdr:colOff>9525</xdr:colOff>
      <xdr:row>39</xdr:row>
      <xdr:rowOff>93734</xdr:rowOff>
    </xdr:to>
    <xdr:sp macro="" textlink="">
      <xdr:nvSpPr>
        <xdr:cNvPr id="512" name="フローチャート : 判断 511"/>
        <xdr:cNvSpPr/>
      </xdr:nvSpPr>
      <xdr:spPr>
        <a:xfrm>
          <a:off x="13652500" y="667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37</xdr:row>
      <xdr:rowOff>110261</xdr:rowOff>
    </xdr:from>
    <xdr:ext cx="378565" cy="259045"/>
    <xdr:sp macro="" textlink="">
      <xdr:nvSpPr>
        <xdr:cNvPr id="513" name="テキスト ボックス 512"/>
        <xdr:cNvSpPr txBox="1"/>
      </xdr:nvSpPr>
      <xdr:spPr>
        <a:xfrm>
          <a:off x="13514017" y="6453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160726</xdr:rowOff>
    </xdr:from>
    <xdr:to>
      <xdr:col>18</xdr:col>
      <xdr:colOff>492125</xdr:colOff>
      <xdr:row>39</xdr:row>
      <xdr:rowOff>90876</xdr:rowOff>
    </xdr:to>
    <xdr:sp macro="" textlink="">
      <xdr:nvSpPr>
        <xdr:cNvPr id="514" name="フローチャート : 判断 513"/>
        <xdr:cNvSpPr/>
      </xdr:nvSpPr>
      <xdr:spPr>
        <a:xfrm>
          <a:off x="12763500" y="6675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82003</xdr:rowOff>
    </xdr:from>
    <xdr:ext cx="469744" cy="259045"/>
    <xdr:sp macro="" textlink="">
      <xdr:nvSpPr>
        <xdr:cNvPr id="515" name="テキスト ボックス 514"/>
        <xdr:cNvSpPr txBox="1"/>
      </xdr:nvSpPr>
      <xdr:spPr>
        <a:xfrm>
          <a:off x="12579427" y="676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6" name="テキスト ボックス 51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7" name="テキスト ボックス 51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8" name="テキスト ボックス 51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9" name="テキスト ボックス 51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0" name="テキスト ボックス 51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21" name="円/楕円 520"/>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136010</xdr:rowOff>
    </xdr:from>
    <xdr:ext cx="249299" cy="259045"/>
    <xdr:sp macro="" textlink="">
      <xdr:nvSpPr>
        <xdr:cNvPr id="522" name="災害復旧事業費該当値テキスト"/>
        <xdr:cNvSpPr txBox="1"/>
      </xdr:nvSpPr>
      <xdr:spPr>
        <a:xfrm>
          <a:off x="16370300" y="6651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163656</xdr:rowOff>
    </xdr:from>
    <xdr:to>
      <xdr:col>22</xdr:col>
      <xdr:colOff>415925</xdr:colOff>
      <xdr:row>39</xdr:row>
      <xdr:rowOff>93806</xdr:rowOff>
    </xdr:to>
    <xdr:sp macro="" textlink="">
      <xdr:nvSpPr>
        <xdr:cNvPr id="523" name="円/楕円 522"/>
        <xdr:cNvSpPr/>
      </xdr:nvSpPr>
      <xdr:spPr>
        <a:xfrm>
          <a:off x="15430500" y="667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84933</xdr:rowOff>
    </xdr:from>
    <xdr:ext cx="378565" cy="259045"/>
    <xdr:sp macro="" textlink="">
      <xdr:nvSpPr>
        <xdr:cNvPr id="524" name="テキスト ボックス 523"/>
        <xdr:cNvSpPr txBox="1"/>
      </xdr:nvSpPr>
      <xdr:spPr>
        <a:xfrm>
          <a:off x="15292017" y="67714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25" name="円/楕円 524"/>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26" name="テキスト ボックス 525"/>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27" name="円/楕円 526"/>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28" name="テキスト ボックス 527"/>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155834</xdr:rowOff>
    </xdr:from>
    <xdr:to>
      <xdr:col>18</xdr:col>
      <xdr:colOff>492125</xdr:colOff>
      <xdr:row>39</xdr:row>
      <xdr:rowOff>85984</xdr:rowOff>
    </xdr:to>
    <xdr:sp macro="" textlink="">
      <xdr:nvSpPr>
        <xdr:cNvPr id="529" name="円/楕円 528"/>
        <xdr:cNvSpPr/>
      </xdr:nvSpPr>
      <xdr:spPr>
        <a:xfrm>
          <a:off x="12763500" y="667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102511</xdr:rowOff>
    </xdr:from>
    <xdr:ext cx="469744" cy="259045"/>
    <xdr:sp macro="" textlink="">
      <xdr:nvSpPr>
        <xdr:cNvPr id="530" name="テキスト ボックス 529"/>
        <xdr:cNvSpPr txBox="1"/>
      </xdr:nvSpPr>
      <xdr:spPr>
        <a:xfrm>
          <a:off x="12579427" y="6446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1" name="正方形/長方形 53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2" name="正方形/長方形 53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3" name="正方形/長方形 53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4" name="正方形/長方形 53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5" name="正方形/長方形 53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6" name="正方形/長方形 53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7" name="正方形/長方形 53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8" name="正方形/長方形 53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9" name="テキスト ボックス 53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0" name="直線コネクタ 53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41" name="直線コネクタ 54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42" name="テキスト ボックス 54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3" name="直線コネクタ 54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4" name="テキスト ボックス 54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6" name="直線コネクタ 54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8" name="直線コネクタ 54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0" name="直線コネクタ 54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51" name="直線コネクタ 55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5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3" name="フローチャート : 判断 55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4" name="直線コネクタ 55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5" name="フローチャート : 判断 55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6" name="テキスト ボックス 55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7" name="直線コネクタ 55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8" name="フローチャート : 判断 55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9" name="テキスト ボックス 55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60" name="直線コネクタ 55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61" name="フローチャート : 判断 56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62" name="テキスト ボックス 56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3" name="フローチャート : 判断 56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4" name="テキスト ボックス 56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5" name="テキスト ボックス 56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6" name="テキスト ボックス 56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7" name="テキスト ボックス 56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8" name="テキスト ボックス 56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9" name="テキスト ボックス 56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70" name="円/楕円 56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7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72" name="円/楕円 57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73" name="テキスト ボックス 57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4" name="円/楕円 57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5" name="テキスト ボックス 57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6" name="円/楕円 57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7" name="テキスト ボックス 57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8" name="円/楕円 57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9" name="テキスト ボックス 57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0" name="正方形/長方形 57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1" name="正方形/長方形 58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2" name="正方形/長方形 58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3" name="正方形/長方形 58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4" name="正方形/長方形 58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5" name="正方形/長方形 58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6" name="正方形/長方形 58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54,863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7" name="正方形/長方形 58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8" name="テキスト ボックス 58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9" name="直線コネクタ 58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90" name="直線コネクタ 589"/>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91" name="テキスト ボックス 590"/>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92" name="直線コネクタ 591"/>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93" name="テキスト ボックス 592"/>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4" name="直線コネクタ 593"/>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5" name="テキスト ボックス 594"/>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6" name="直線コネクタ 595"/>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7" name="テキスト ボックス 596"/>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8" name="直線コネクタ 597"/>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9" name="テキスト ボックス 598"/>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00" name="直線コネクタ 599"/>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601" name="テキスト ボックス 600"/>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2" name="直線コネクタ 60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3" name="テキスト ボックス 60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76509</xdr:rowOff>
    </xdr:from>
    <xdr:to>
      <xdr:col>23</xdr:col>
      <xdr:colOff>516889</xdr:colOff>
      <xdr:row>78</xdr:row>
      <xdr:rowOff>77347</xdr:rowOff>
    </xdr:to>
    <xdr:cxnSp macro="">
      <xdr:nvCxnSpPr>
        <xdr:cNvPr id="605" name="直線コネクタ 604"/>
        <xdr:cNvCxnSpPr/>
      </xdr:nvCxnSpPr>
      <xdr:spPr>
        <a:xfrm flipV="1">
          <a:off x="16317595" y="12078009"/>
          <a:ext cx="1269" cy="13724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81174</xdr:rowOff>
    </xdr:from>
    <xdr:ext cx="534377" cy="259045"/>
    <xdr:sp macro="" textlink="">
      <xdr:nvSpPr>
        <xdr:cNvPr id="606" name="公債費最小値テキスト"/>
        <xdr:cNvSpPr txBox="1"/>
      </xdr:nvSpPr>
      <xdr:spPr>
        <a:xfrm>
          <a:off x="16370300" y="1345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17,728</a:t>
          </a:r>
          <a:endParaRPr kumimoji="1" lang="ja-JP" altLang="en-US" sz="1000" b="1">
            <a:latin typeface="ＭＳ Ｐゴシック"/>
          </a:endParaRPr>
        </a:p>
      </xdr:txBody>
    </xdr:sp>
    <xdr:clientData/>
  </xdr:oneCellAnchor>
  <xdr:twoCellAnchor>
    <xdr:from>
      <xdr:col>23</xdr:col>
      <xdr:colOff>428625</xdr:colOff>
      <xdr:row>78</xdr:row>
      <xdr:rowOff>77347</xdr:rowOff>
    </xdr:from>
    <xdr:to>
      <xdr:col>23</xdr:col>
      <xdr:colOff>606425</xdr:colOff>
      <xdr:row>78</xdr:row>
      <xdr:rowOff>77347</xdr:rowOff>
    </xdr:to>
    <xdr:cxnSp macro="">
      <xdr:nvCxnSpPr>
        <xdr:cNvPr id="607" name="直線コネクタ 606"/>
        <xdr:cNvCxnSpPr/>
      </xdr:nvCxnSpPr>
      <xdr:spPr>
        <a:xfrm>
          <a:off x="16230600" y="13450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23186</xdr:rowOff>
    </xdr:from>
    <xdr:ext cx="599010" cy="259045"/>
    <xdr:sp macro="" textlink="">
      <xdr:nvSpPr>
        <xdr:cNvPr id="608" name="公債費最大値テキスト"/>
        <xdr:cNvSpPr txBox="1"/>
      </xdr:nvSpPr>
      <xdr:spPr>
        <a:xfrm>
          <a:off x="16370300" y="11853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143,805</a:t>
          </a:r>
          <a:endParaRPr kumimoji="1" lang="ja-JP" altLang="en-US" sz="1000" b="1">
            <a:latin typeface="ＭＳ Ｐゴシック"/>
          </a:endParaRPr>
        </a:p>
      </xdr:txBody>
    </xdr:sp>
    <xdr:clientData/>
  </xdr:oneCellAnchor>
  <xdr:twoCellAnchor>
    <xdr:from>
      <xdr:col>23</xdr:col>
      <xdr:colOff>428625</xdr:colOff>
      <xdr:row>70</xdr:row>
      <xdr:rowOff>76509</xdr:rowOff>
    </xdr:from>
    <xdr:to>
      <xdr:col>23</xdr:col>
      <xdr:colOff>606425</xdr:colOff>
      <xdr:row>70</xdr:row>
      <xdr:rowOff>76509</xdr:rowOff>
    </xdr:to>
    <xdr:cxnSp macro="">
      <xdr:nvCxnSpPr>
        <xdr:cNvPr id="609" name="直線コネクタ 608"/>
        <xdr:cNvCxnSpPr/>
      </xdr:nvCxnSpPr>
      <xdr:spPr>
        <a:xfrm>
          <a:off x="16230600" y="12078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46180</xdr:rowOff>
    </xdr:from>
    <xdr:to>
      <xdr:col>23</xdr:col>
      <xdr:colOff>517525</xdr:colOff>
      <xdr:row>76</xdr:row>
      <xdr:rowOff>49033</xdr:rowOff>
    </xdr:to>
    <xdr:cxnSp macro="">
      <xdr:nvCxnSpPr>
        <xdr:cNvPr id="610" name="直線コネクタ 609"/>
        <xdr:cNvCxnSpPr/>
      </xdr:nvCxnSpPr>
      <xdr:spPr>
        <a:xfrm flipV="1">
          <a:off x="15481300" y="13076380"/>
          <a:ext cx="838200" cy="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12413</xdr:rowOff>
    </xdr:from>
    <xdr:ext cx="534377" cy="259045"/>
    <xdr:sp macro="" textlink="">
      <xdr:nvSpPr>
        <xdr:cNvPr id="611" name="公債費平均値テキスト"/>
        <xdr:cNvSpPr txBox="1"/>
      </xdr:nvSpPr>
      <xdr:spPr>
        <a:xfrm>
          <a:off x="16370300" y="128711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52,628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160986</xdr:rowOff>
    </xdr:from>
    <xdr:to>
      <xdr:col>23</xdr:col>
      <xdr:colOff>568325</xdr:colOff>
      <xdr:row>76</xdr:row>
      <xdr:rowOff>91136</xdr:rowOff>
    </xdr:to>
    <xdr:sp macro="" textlink="">
      <xdr:nvSpPr>
        <xdr:cNvPr id="612" name="フローチャート : 判断 611"/>
        <xdr:cNvSpPr/>
      </xdr:nvSpPr>
      <xdr:spPr>
        <a:xfrm>
          <a:off x="16268700" y="13019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49033</xdr:rowOff>
    </xdr:from>
    <xdr:to>
      <xdr:col>22</xdr:col>
      <xdr:colOff>365125</xdr:colOff>
      <xdr:row>76</xdr:row>
      <xdr:rowOff>58198</xdr:rowOff>
    </xdr:to>
    <xdr:cxnSp macro="">
      <xdr:nvCxnSpPr>
        <xdr:cNvPr id="613" name="直線コネクタ 612"/>
        <xdr:cNvCxnSpPr/>
      </xdr:nvCxnSpPr>
      <xdr:spPr>
        <a:xfrm flipV="1">
          <a:off x="14592300" y="13079233"/>
          <a:ext cx="889000" cy="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133956</xdr:rowOff>
    </xdr:from>
    <xdr:to>
      <xdr:col>22</xdr:col>
      <xdr:colOff>415925</xdr:colOff>
      <xdr:row>76</xdr:row>
      <xdr:rowOff>64106</xdr:rowOff>
    </xdr:to>
    <xdr:sp macro="" textlink="">
      <xdr:nvSpPr>
        <xdr:cNvPr id="614" name="フローチャート : 判断 613"/>
        <xdr:cNvSpPr/>
      </xdr:nvSpPr>
      <xdr:spPr>
        <a:xfrm>
          <a:off x="15430500" y="12992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80633</xdr:rowOff>
    </xdr:from>
    <xdr:ext cx="534377" cy="259045"/>
    <xdr:sp macro="" textlink="">
      <xdr:nvSpPr>
        <xdr:cNvPr id="615" name="テキスト ボックス 614"/>
        <xdr:cNvSpPr txBox="1"/>
      </xdr:nvSpPr>
      <xdr:spPr>
        <a:xfrm>
          <a:off x="15214111" y="12767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55,111</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58198</xdr:rowOff>
    </xdr:from>
    <xdr:to>
      <xdr:col>21</xdr:col>
      <xdr:colOff>161925</xdr:colOff>
      <xdr:row>76</xdr:row>
      <xdr:rowOff>85739</xdr:rowOff>
    </xdr:to>
    <xdr:cxnSp macro="">
      <xdr:nvCxnSpPr>
        <xdr:cNvPr id="616" name="直線コネクタ 615"/>
        <xdr:cNvCxnSpPr/>
      </xdr:nvCxnSpPr>
      <xdr:spPr>
        <a:xfrm flipV="1">
          <a:off x="13703300" y="13088398"/>
          <a:ext cx="889000" cy="2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163010</xdr:rowOff>
    </xdr:from>
    <xdr:to>
      <xdr:col>21</xdr:col>
      <xdr:colOff>212725</xdr:colOff>
      <xdr:row>76</xdr:row>
      <xdr:rowOff>93160</xdr:rowOff>
    </xdr:to>
    <xdr:sp macro="" textlink="">
      <xdr:nvSpPr>
        <xdr:cNvPr id="617" name="フローチャート : 判断 616"/>
        <xdr:cNvSpPr/>
      </xdr:nvSpPr>
      <xdr:spPr>
        <a:xfrm>
          <a:off x="14541500" y="1302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109687</xdr:rowOff>
    </xdr:from>
    <xdr:ext cx="534377" cy="259045"/>
    <xdr:sp macro="" textlink="">
      <xdr:nvSpPr>
        <xdr:cNvPr id="618" name="テキスト ボックス 617"/>
        <xdr:cNvSpPr txBox="1"/>
      </xdr:nvSpPr>
      <xdr:spPr>
        <a:xfrm>
          <a:off x="14325111" y="1279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52,442</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85739</xdr:rowOff>
    </xdr:from>
    <xdr:to>
      <xdr:col>19</xdr:col>
      <xdr:colOff>644525</xdr:colOff>
      <xdr:row>76</xdr:row>
      <xdr:rowOff>93458</xdr:rowOff>
    </xdr:to>
    <xdr:cxnSp macro="">
      <xdr:nvCxnSpPr>
        <xdr:cNvPr id="619" name="直線コネクタ 618"/>
        <xdr:cNvCxnSpPr/>
      </xdr:nvCxnSpPr>
      <xdr:spPr>
        <a:xfrm flipV="1">
          <a:off x="12814300" y="13115939"/>
          <a:ext cx="889000" cy="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162379</xdr:rowOff>
    </xdr:from>
    <xdr:to>
      <xdr:col>20</xdr:col>
      <xdr:colOff>9525</xdr:colOff>
      <xdr:row>76</xdr:row>
      <xdr:rowOff>92529</xdr:rowOff>
    </xdr:to>
    <xdr:sp macro="" textlink="">
      <xdr:nvSpPr>
        <xdr:cNvPr id="620" name="フローチャート : 判断 619"/>
        <xdr:cNvSpPr/>
      </xdr:nvSpPr>
      <xdr:spPr>
        <a:xfrm>
          <a:off x="13652500" y="13021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109055</xdr:rowOff>
    </xdr:from>
    <xdr:ext cx="534377" cy="259045"/>
    <xdr:sp macro="" textlink="">
      <xdr:nvSpPr>
        <xdr:cNvPr id="621" name="テキスト ボックス 620"/>
        <xdr:cNvSpPr txBox="1"/>
      </xdr:nvSpPr>
      <xdr:spPr>
        <a:xfrm>
          <a:off x="13436111" y="1279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52,500</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2891</xdr:rowOff>
    </xdr:from>
    <xdr:to>
      <xdr:col>18</xdr:col>
      <xdr:colOff>492125</xdr:colOff>
      <xdr:row>76</xdr:row>
      <xdr:rowOff>104491</xdr:rowOff>
    </xdr:to>
    <xdr:sp macro="" textlink="">
      <xdr:nvSpPr>
        <xdr:cNvPr id="622" name="フローチャート : 判断 621"/>
        <xdr:cNvSpPr/>
      </xdr:nvSpPr>
      <xdr:spPr>
        <a:xfrm>
          <a:off x="12763500" y="1303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121019</xdr:rowOff>
    </xdr:from>
    <xdr:ext cx="534377" cy="259045"/>
    <xdr:sp macro="" textlink="">
      <xdr:nvSpPr>
        <xdr:cNvPr id="623" name="テキスト ボックス 622"/>
        <xdr:cNvSpPr txBox="1"/>
      </xdr:nvSpPr>
      <xdr:spPr>
        <a:xfrm>
          <a:off x="12547111" y="12808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4" name="テキスト ボックス 62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5" name="テキスト ボックス 62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6" name="テキスト ボックス 62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7" name="テキスト ボックス 62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8" name="テキスト ボックス 62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166830</xdr:rowOff>
    </xdr:from>
    <xdr:to>
      <xdr:col>23</xdr:col>
      <xdr:colOff>568325</xdr:colOff>
      <xdr:row>76</xdr:row>
      <xdr:rowOff>96980</xdr:rowOff>
    </xdr:to>
    <xdr:sp macro="" textlink="">
      <xdr:nvSpPr>
        <xdr:cNvPr id="629" name="円/楕円 628"/>
        <xdr:cNvSpPr/>
      </xdr:nvSpPr>
      <xdr:spPr>
        <a:xfrm>
          <a:off x="16268700" y="1302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145257</xdr:rowOff>
    </xdr:from>
    <xdr:ext cx="534377" cy="259045"/>
    <xdr:sp macro="" textlink="">
      <xdr:nvSpPr>
        <xdr:cNvPr id="630" name="公債費該当値テキスト"/>
        <xdr:cNvSpPr txBox="1"/>
      </xdr:nvSpPr>
      <xdr:spPr>
        <a:xfrm>
          <a:off x="16370300" y="1300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52,091</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169683</xdr:rowOff>
    </xdr:from>
    <xdr:to>
      <xdr:col>22</xdr:col>
      <xdr:colOff>415925</xdr:colOff>
      <xdr:row>76</xdr:row>
      <xdr:rowOff>99833</xdr:rowOff>
    </xdr:to>
    <xdr:sp macro="" textlink="">
      <xdr:nvSpPr>
        <xdr:cNvPr id="631" name="円/楕円 630"/>
        <xdr:cNvSpPr/>
      </xdr:nvSpPr>
      <xdr:spPr>
        <a:xfrm>
          <a:off x="15430500" y="1302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90960</xdr:rowOff>
    </xdr:from>
    <xdr:ext cx="534377" cy="259045"/>
    <xdr:sp macro="" textlink="">
      <xdr:nvSpPr>
        <xdr:cNvPr id="632" name="テキスト ボックス 631"/>
        <xdr:cNvSpPr txBox="1"/>
      </xdr:nvSpPr>
      <xdr:spPr>
        <a:xfrm>
          <a:off x="15214111" y="13121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51,829</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7398</xdr:rowOff>
    </xdr:from>
    <xdr:to>
      <xdr:col>21</xdr:col>
      <xdr:colOff>212725</xdr:colOff>
      <xdr:row>76</xdr:row>
      <xdr:rowOff>108998</xdr:rowOff>
    </xdr:to>
    <xdr:sp macro="" textlink="">
      <xdr:nvSpPr>
        <xdr:cNvPr id="633" name="円/楕円 632"/>
        <xdr:cNvSpPr/>
      </xdr:nvSpPr>
      <xdr:spPr>
        <a:xfrm>
          <a:off x="14541500" y="13037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100125</xdr:rowOff>
    </xdr:from>
    <xdr:ext cx="534377" cy="259045"/>
    <xdr:sp macro="" textlink="">
      <xdr:nvSpPr>
        <xdr:cNvPr id="634" name="テキスト ボックス 633"/>
        <xdr:cNvSpPr txBox="1"/>
      </xdr:nvSpPr>
      <xdr:spPr>
        <a:xfrm>
          <a:off x="14325111" y="13130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50,987</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34939</xdr:rowOff>
    </xdr:from>
    <xdr:to>
      <xdr:col>20</xdr:col>
      <xdr:colOff>9525</xdr:colOff>
      <xdr:row>76</xdr:row>
      <xdr:rowOff>136539</xdr:rowOff>
    </xdr:to>
    <xdr:sp macro="" textlink="">
      <xdr:nvSpPr>
        <xdr:cNvPr id="635" name="円/楕円 634"/>
        <xdr:cNvSpPr/>
      </xdr:nvSpPr>
      <xdr:spPr>
        <a:xfrm>
          <a:off x="13652500" y="13065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127666</xdr:rowOff>
    </xdr:from>
    <xdr:ext cx="534377" cy="259045"/>
    <xdr:sp macro="" textlink="">
      <xdr:nvSpPr>
        <xdr:cNvPr id="636" name="テキスト ボックス 635"/>
        <xdr:cNvSpPr txBox="1"/>
      </xdr:nvSpPr>
      <xdr:spPr>
        <a:xfrm>
          <a:off x="13436111" y="13157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48,457</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42658</xdr:rowOff>
    </xdr:from>
    <xdr:to>
      <xdr:col>18</xdr:col>
      <xdr:colOff>492125</xdr:colOff>
      <xdr:row>76</xdr:row>
      <xdr:rowOff>144258</xdr:rowOff>
    </xdr:to>
    <xdr:sp macro="" textlink="">
      <xdr:nvSpPr>
        <xdr:cNvPr id="637" name="円/楕円 636"/>
        <xdr:cNvSpPr/>
      </xdr:nvSpPr>
      <xdr:spPr>
        <a:xfrm>
          <a:off x="12763500" y="13072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135385</xdr:rowOff>
    </xdr:from>
    <xdr:ext cx="534377" cy="259045"/>
    <xdr:sp macro="" textlink="">
      <xdr:nvSpPr>
        <xdr:cNvPr id="638" name="テキスト ボックス 637"/>
        <xdr:cNvSpPr txBox="1"/>
      </xdr:nvSpPr>
      <xdr:spPr>
        <a:xfrm>
          <a:off x="12547111" y="1316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47,748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9" name="正方形/長方形 63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0" name="正方形/長方形 63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1" name="正方形/長方形 64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2" name="正方形/長方形 64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3" name="正方形/長方形 64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4" name="正方形/長方形 64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5" name="正方形/長方形 64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6" name="正方形/長方形 64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7" name="テキスト ボックス 64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8" name="直線コネクタ 64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9" name="直線コネクタ 64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50" name="テキスト ボックス 64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51" name="直線コネクタ 65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52" name="テキスト ボックス 651"/>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53" name="直線コネクタ 65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54" name="テキスト ボックス 653"/>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5" name="直線コネクタ 65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6" name="テキスト ボックス 655"/>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7" name="直線コネクタ 65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8" name="テキスト ボックス 65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72093</xdr:rowOff>
    </xdr:from>
    <xdr:to>
      <xdr:col>23</xdr:col>
      <xdr:colOff>516889</xdr:colOff>
      <xdr:row>98</xdr:row>
      <xdr:rowOff>139005</xdr:rowOff>
    </xdr:to>
    <xdr:cxnSp macro="">
      <xdr:nvCxnSpPr>
        <xdr:cNvPr id="660" name="直線コネクタ 659"/>
        <xdr:cNvCxnSpPr/>
      </xdr:nvCxnSpPr>
      <xdr:spPr>
        <a:xfrm flipV="1">
          <a:off x="16317595" y="15674043"/>
          <a:ext cx="1269" cy="12670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142832</xdr:rowOff>
    </xdr:from>
    <xdr:ext cx="378565" cy="259045"/>
    <xdr:sp macro="" textlink="">
      <xdr:nvSpPr>
        <xdr:cNvPr id="661" name="積立金最小値テキスト"/>
        <xdr:cNvSpPr txBox="1"/>
      </xdr:nvSpPr>
      <xdr:spPr>
        <a:xfrm>
          <a:off x="16370300" y="169449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428625</xdr:colOff>
      <xdr:row>98</xdr:row>
      <xdr:rowOff>139005</xdr:rowOff>
    </xdr:from>
    <xdr:to>
      <xdr:col>23</xdr:col>
      <xdr:colOff>606425</xdr:colOff>
      <xdr:row>98</xdr:row>
      <xdr:rowOff>139005</xdr:rowOff>
    </xdr:to>
    <xdr:cxnSp macro="">
      <xdr:nvCxnSpPr>
        <xdr:cNvPr id="662" name="直線コネクタ 661"/>
        <xdr:cNvCxnSpPr/>
      </xdr:nvCxnSpPr>
      <xdr:spPr>
        <a:xfrm>
          <a:off x="16230600" y="16941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18770</xdr:rowOff>
    </xdr:from>
    <xdr:ext cx="599010" cy="259045"/>
    <xdr:sp macro="" textlink="">
      <xdr:nvSpPr>
        <xdr:cNvPr id="663" name="積立金最大値テキスト"/>
        <xdr:cNvSpPr txBox="1"/>
      </xdr:nvSpPr>
      <xdr:spPr>
        <a:xfrm>
          <a:off x="16370300" y="1544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277,287</a:t>
          </a:r>
          <a:endParaRPr kumimoji="1" lang="ja-JP" altLang="en-US" sz="1000" b="1">
            <a:latin typeface="ＭＳ Ｐゴシック"/>
          </a:endParaRPr>
        </a:p>
      </xdr:txBody>
    </xdr:sp>
    <xdr:clientData/>
  </xdr:oneCellAnchor>
  <xdr:twoCellAnchor>
    <xdr:from>
      <xdr:col>23</xdr:col>
      <xdr:colOff>428625</xdr:colOff>
      <xdr:row>91</xdr:row>
      <xdr:rowOff>72093</xdr:rowOff>
    </xdr:from>
    <xdr:to>
      <xdr:col>23</xdr:col>
      <xdr:colOff>606425</xdr:colOff>
      <xdr:row>91</xdr:row>
      <xdr:rowOff>72093</xdr:rowOff>
    </xdr:to>
    <xdr:cxnSp macro="">
      <xdr:nvCxnSpPr>
        <xdr:cNvPr id="664" name="直線コネクタ 663"/>
        <xdr:cNvCxnSpPr/>
      </xdr:nvCxnSpPr>
      <xdr:spPr>
        <a:xfrm>
          <a:off x="16230600" y="1567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42509</xdr:rowOff>
    </xdr:from>
    <xdr:to>
      <xdr:col>23</xdr:col>
      <xdr:colOff>517525</xdr:colOff>
      <xdr:row>98</xdr:row>
      <xdr:rowOff>55987</xdr:rowOff>
    </xdr:to>
    <xdr:cxnSp macro="">
      <xdr:nvCxnSpPr>
        <xdr:cNvPr id="665" name="直線コネクタ 664"/>
        <xdr:cNvCxnSpPr/>
      </xdr:nvCxnSpPr>
      <xdr:spPr>
        <a:xfrm flipV="1">
          <a:off x="15481300" y="16844609"/>
          <a:ext cx="838200" cy="13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11343</xdr:rowOff>
    </xdr:from>
    <xdr:ext cx="534377" cy="259045"/>
    <xdr:sp macro="" textlink="">
      <xdr:nvSpPr>
        <xdr:cNvPr id="666" name="積立金平均値テキスト"/>
        <xdr:cNvSpPr txBox="1"/>
      </xdr:nvSpPr>
      <xdr:spPr>
        <a:xfrm>
          <a:off x="16370300" y="168134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12,245</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32916</xdr:rowOff>
    </xdr:from>
    <xdr:to>
      <xdr:col>23</xdr:col>
      <xdr:colOff>568325</xdr:colOff>
      <xdr:row>98</xdr:row>
      <xdr:rowOff>134516</xdr:rowOff>
    </xdr:to>
    <xdr:sp macro="" textlink="">
      <xdr:nvSpPr>
        <xdr:cNvPr id="667" name="フローチャート : 判断 666"/>
        <xdr:cNvSpPr/>
      </xdr:nvSpPr>
      <xdr:spPr>
        <a:xfrm>
          <a:off x="16268700" y="1683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39875</xdr:rowOff>
    </xdr:from>
    <xdr:to>
      <xdr:col>22</xdr:col>
      <xdr:colOff>365125</xdr:colOff>
      <xdr:row>98</xdr:row>
      <xdr:rowOff>55987</xdr:rowOff>
    </xdr:to>
    <xdr:cxnSp macro="">
      <xdr:nvCxnSpPr>
        <xdr:cNvPr id="668" name="直線コネクタ 667"/>
        <xdr:cNvCxnSpPr/>
      </xdr:nvCxnSpPr>
      <xdr:spPr>
        <a:xfrm>
          <a:off x="14592300" y="16841975"/>
          <a:ext cx="889000" cy="16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24626</xdr:rowOff>
    </xdr:from>
    <xdr:to>
      <xdr:col>22</xdr:col>
      <xdr:colOff>415925</xdr:colOff>
      <xdr:row>98</xdr:row>
      <xdr:rowOff>126226</xdr:rowOff>
    </xdr:to>
    <xdr:sp macro="" textlink="">
      <xdr:nvSpPr>
        <xdr:cNvPr id="669" name="フローチャート : 判断 668"/>
        <xdr:cNvSpPr/>
      </xdr:nvSpPr>
      <xdr:spPr>
        <a:xfrm>
          <a:off x="15430500" y="1682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117353</xdr:rowOff>
    </xdr:from>
    <xdr:ext cx="534377" cy="259045"/>
    <xdr:sp macro="" textlink="">
      <xdr:nvSpPr>
        <xdr:cNvPr id="670" name="テキスト ボックス 669"/>
        <xdr:cNvSpPr txBox="1"/>
      </xdr:nvSpPr>
      <xdr:spPr>
        <a:xfrm>
          <a:off x="15214111" y="1691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14,058</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39875</xdr:rowOff>
    </xdr:from>
    <xdr:to>
      <xdr:col>21</xdr:col>
      <xdr:colOff>161925</xdr:colOff>
      <xdr:row>98</xdr:row>
      <xdr:rowOff>72171</xdr:rowOff>
    </xdr:to>
    <xdr:cxnSp macro="">
      <xdr:nvCxnSpPr>
        <xdr:cNvPr id="671" name="直線コネクタ 670"/>
        <xdr:cNvCxnSpPr/>
      </xdr:nvCxnSpPr>
      <xdr:spPr>
        <a:xfrm flipV="1">
          <a:off x="13703300" y="16841975"/>
          <a:ext cx="889000" cy="3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24430</xdr:rowOff>
    </xdr:from>
    <xdr:to>
      <xdr:col>21</xdr:col>
      <xdr:colOff>212725</xdr:colOff>
      <xdr:row>98</xdr:row>
      <xdr:rowOff>126030</xdr:rowOff>
    </xdr:to>
    <xdr:sp macro="" textlink="">
      <xdr:nvSpPr>
        <xdr:cNvPr id="672" name="フローチャート : 判断 671"/>
        <xdr:cNvSpPr/>
      </xdr:nvSpPr>
      <xdr:spPr>
        <a:xfrm>
          <a:off x="14541500" y="1682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117157</xdr:rowOff>
    </xdr:from>
    <xdr:ext cx="534377" cy="259045"/>
    <xdr:sp macro="" textlink="">
      <xdr:nvSpPr>
        <xdr:cNvPr id="673" name="テキスト ボックス 672"/>
        <xdr:cNvSpPr txBox="1"/>
      </xdr:nvSpPr>
      <xdr:spPr>
        <a:xfrm>
          <a:off x="14325111" y="16919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14,101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72171</xdr:rowOff>
    </xdr:from>
    <xdr:to>
      <xdr:col>19</xdr:col>
      <xdr:colOff>644525</xdr:colOff>
      <xdr:row>98</xdr:row>
      <xdr:rowOff>92366</xdr:rowOff>
    </xdr:to>
    <xdr:cxnSp macro="">
      <xdr:nvCxnSpPr>
        <xdr:cNvPr id="674" name="直線コネクタ 673"/>
        <xdr:cNvCxnSpPr/>
      </xdr:nvCxnSpPr>
      <xdr:spPr>
        <a:xfrm flipV="1">
          <a:off x="12814300" y="16874271"/>
          <a:ext cx="889000" cy="20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171104</xdr:rowOff>
    </xdr:from>
    <xdr:to>
      <xdr:col>20</xdr:col>
      <xdr:colOff>9525</xdr:colOff>
      <xdr:row>98</xdr:row>
      <xdr:rowOff>101254</xdr:rowOff>
    </xdr:to>
    <xdr:sp macro="" textlink="">
      <xdr:nvSpPr>
        <xdr:cNvPr id="675" name="フローチャート : 判断 674"/>
        <xdr:cNvSpPr/>
      </xdr:nvSpPr>
      <xdr:spPr>
        <a:xfrm>
          <a:off x="13652500" y="16801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117781</xdr:rowOff>
    </xdr:from>
    <xdr:ext cx="534377" cy="259045"/>
    <xdr:sp macro="" textlink="">
      <xdr:nvSpPr>
        <xdr:cNvPr id="676" name="テキスト ボックス 675"/>
        <xdr:cNvSpPr txBox="1"/>
      </xdr:nvSpPr>
      <xdr:spPr>
        <a:xfrm>
          <a:off x="13436111" y="16576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19,520</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10920</xdr:rowOff>
    </xdr:from>
    <xdr:to>
      <xdr:col>18</xdr:col>
      <xdr:colOff>492125</xdr:colOff>
      <xdr:row>98</xdr:row>
      <xdr:rowOff>112520</xdr:rowOff>
    </xdr:to>
    <xdr:sp macro="" textlink="">
      <xdr:nvSpPr>
        <xdr:cNvPr id="677" name="フローチャート : 判断 676"/>
        <xdr:cNvSpPr/>
      </xdr:nvSpPr>
      <xdr:spPr>
        <a:xfrm>
          <a:off x="12763500" y="16813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129047</xdr:rowOff>
    </xdr:from>
    <xdr:ext cx="534377" cy="259045"/>
    <xdr:sp macro="" textlink="">
      <xdr:nvSpPr>
        <xdr:cNvPr id="678" name="テキスト ボックス 677"/>
        <xdr:cNvSpPr txBox="1"/>
      </xdr:nvSpPr>
      <xdr:spPr>
        <a:xfrm>
          <a:off x="12547111" y="16588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9" name="テキスト ボックス 67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0" name="テキスト ボックス 67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1" name="テキスト ボックス 68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2" name="テキスト ボックス 68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3" name="テキスト ボックス 68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163159</xdr:rowOff>
    </xdr:from>
    <xdr:to>
      <xdr:col>23</xdr:col>
      <xdr:colOff>568325</xdr:colOff>
      <xdr:row>98</xdr:row>
      <xdr:rowOff>93309</xdr:rowOff>
    </xdr:to>
    <xdr:sp macro="" textlink="">
      <xdr:nvSpPr>
        <xdr:cNvPr id="684" name="円/楕円 683"/>
        <xdr:cNvSpPr/>
      </xdr:nvSpPr>
      <xdr:spPr>
        <a:xfrm>
          <a:off x="16268700" y="1679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122536</xdr:rowOff>
    </xdr:from>
    <xdr:ext cx="534377" cy="259045"/>
    <xdr:sp macro="" textlink="">
      <xdr:nvSpPr>
        <xdr:cNvPr id="685" name="積立金該当値テキスト"/>
        <xdr:cNvSpPr txBox="1"/>
      </xdr:nvSpPr>
      <xdr:spPr>
        <a:xfrm>
          <a:off x="16370300" y="16581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21,258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5187</xdr:rowOff>
    </xdr:from>
    <xdr:to>
      <xdr:col>22</xdr:col>
      <xdr:colOff>415925</xdr:colOff>
      <xdr:row>98</xdr:row>
      <xdr:rowOff>106787</xdr:rowOff>
    </xdr:to>
    <xdr:sp macro="" textlink="">
      <xdr:nvSpPr>
        <xdr:cNvPr id="686" name="円/楕円 685"/>
        <xdr:cNvSpPr/>
      </xdr:nvSpPr>
      <xdr:spPr>
        <a:xfrm>
          <a:off x="15430500" y="168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123314</xdr:rowOff>
    </xdr:from>
    <xdr:ext cx="534377" cy="259045"/>
    <xdr:sp macro="" textlink="">
      <xdr:nvSpPr>
        <xdr:cNvPr id="687" name="テキスト ボックス 686"/>
        <xdr:cNvSpPr txBox="1"/>
      </xdr:nvSpPr>
      <xdr:spPr>
        <a:xfrm>
          <a:off x="15214111" y="16582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18,310</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160525</xdr:rowOff>
    </xdr:from>
    <xdr:to>
      <xdr:col>21</xdr:col>
      <xdr:colOff>212725</xdr:colOff>
      <xdr:row>98</xdr:row>
      <xdr:rowOff>90675</xdr:rowOff>
    </xdr:to>
    <xdr:sp macro="" textlink="">
      <xdr:nvSpPr>
        <xdr:cNvPr id="688" name="円/楕円 687"/>
        <xdr:cNvSpPr/>
      </xdr:nvSpPr>
      <xdr:spPr>
        <a:xfrm>
          <a:off x="14541500" y="16791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107202</xdr:rowOff>
    </xdr:from>
    <xdr:ext cx="534377" cy="259045"/>
    <xdr:sp macro="" textlink="">
      <xdr:nvSpPr>
        <xdr:cNvPr id="689" name="テキスト ボックス 688"/>
        <xdr:cNvSpPr txBox="1"/>
      </xdr:nvSpPr>
      <xdr:spPr>
        <a:xfrm>
          <a:off x="14325111" y="16566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21,834</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21371</xdr:rowOff>
    </xdr:from>
    <xdr:to>
      <xdr:col>20</xdr:col>
      <xdr:colOff>9525</xdr:colOff>
      <xdr:row>98</xdr:row>
      <xdr:rowOff>122971</xdr:rowOff>
    </xdr:to>
    <xdr:sp macro="" textlink="">
      <xdr:nvSpPr>
        <xdr:cNvPr id="690" name="円/楕円 689"/>
        <xdr:cNvSpPr/>
      </xdr:nvSpPr>
      <xdr:spPr>
        <a:xfrm>
          <a:off x="13652500" y="1682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114098</xdr:rowOff>
    </xdr:from>
    <xdr:ext cx="534377" cy="259045"/>
    <xdr:sp macro="" textlink="">
      <xdr:nvSpPr>
        <xdr:cNvPr id="691" name="テキスト ボックス 690"/>
        <xdr:cNvSpPr txBox="1"/>
      </xdr:nvSpPr>
      <xdr:spPr>
        <a:xfrm>
          <a:off x="13436111" y="16916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14,770</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41566</xdr:rowOff>
    </xdr:from>
    <xdr:to>
      <xdr:col>18</xdr:col>
      <xdr:colOff>492125</xdr:colOff>
      <xdr:row>98</xdr:row>
      <xdr:rowOff>143166</xdr:rowOff>
    </xdr:to>
    <xdr:sp macro="" textlink="">
      <xdr:nvSpPr>
        <xdr:cNvPr id="692" name="円/楕円 691"/>
        <xdr:cNvSpPr/>
      </xdr:nvSpPr>
      <xdr:spPr>
        <a:xfrm>
          <a:off x="12763500" y="1684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134293</xdr:rowOff>
    </xdr:from>
    <xdr:ext cx="534377" cy="259045"/>
    <xdr:sp macro="" textlink="">
      <xdr:nvSpPr>
        <xdr:cNvPr id="693" name="テキスト ボックス 692"/>
        <xdr:cNvSpPr txBox="1"/>
      </xdr:nvSpPr>
      <xdr:spPr>
        <a:xfrm>
          <a:off x="12547111" y="1693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4" name="正方形/長方形 69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5" name="正方形/長方形 69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6" name="正方形/長方形 69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7" name="正方形/長方形 69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8" name="正方形/長方形 69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9" name="正方形/長方形 69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0" name="正方形/長方形 69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1" name="正方形/長方形 70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2" name="テキスト ボックス 70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3" name="直線コネクタ 70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4" name="直線コネクタ 70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5" name="テキスト ボックス 70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6" name="直線コネクタ 70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7" name="テキスト ボックス 706"/>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8" name="直線コネクタ 70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9" name="テキスト ボックス 708"/>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0" name="直線コネクタ 70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11" name="テキスト ボックス 710"/>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2" name="直線コネクタ 71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3" name="テキスト ボックス 71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137231</xdr:rowOff>
    </xdr:from>
    <xdr:to>
      <xdr:col>32</xdr:col>
      <xdr:colOff>186689</xdr:colOff>
      <xdr:row>38</xdr:row>
      <xdr:rowOff>139700</xdr:rowOff>
    </xdr:to>
    <xdr:cxnSp macro="">
      <xdr:nvCxnSpPr>
        <xdr:cNvPr id="715" name="直線コネクタ 714"/>
        <xdr:cNvCxnSpPr/>
      </xdr:nvCxnSpPr>
      <xdr:spPr>
        <a:xfrm flipV="1">
          <a:off x="22159595" y="5452181"/>
          <a:ext cx="1269" cy="12026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6"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7" name="直線コネクタ 71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83908</xdr:rowOff>
    </xdr:from>
    <xdr:ext cx="534377" cy="259045"/>
    <xdr:sp macro="" textlink="">
      <xdr:nvSpPr>
        <xdr:cNvPr id="718" name="投資及び出資金最大値テキスト"/>
        <xdr:cNvSpPr txBox="1"/>
      </xdr:nvSpPr>
      <xdr:spPr>
        <a:xfrm>
          <a:off x="22212300" y="5227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26,304</a:t>
          </a:r>
          <a:endParaRPr kumimoji="1" lang="ja-JP" altLang="en-US" sz="1000" b="1">
            <a:latin typeface="ＭＳ Ｐゴシック"/>
          </a:endParaRPr>
        </a:p>
      </xdr:txBody>
    </xdr:sp>
    <xdr:clientData/>
  </xdr:oneCellAnchor>
  <xdr:twoCellAnchor>
    <xdr:from>
      <xdr:col>32</xdr:col>
      <xdr:colOff>98425</xdr:colOff>
      <xdr:row>31</xdr:row>
      <xdr:rowOff>137231</xdr:rowOff>
    </xdr:from>
    <xdr:to>
      <xdr:col>32</xdr:col>
      <xdr:colOff>276225</xdr:colOff>
      <xdr:row>31</xdr:row>
      <xdr:rowOff>137231</xdr:rowOff>
    </xdr:to>
    <xdr:cxnSp macro="">
      <xdr:nvCxnSpPr>
        <xdr:cNvPr id="719" name="直線コネクタ 718"/>
        <xdr:cNvCxnSpPr/>
      </xdr:nvCxnSpPr>
      <xdr:spPr>
        <a:xfrm>
          <a:off x="22072600" y="5452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105135</xdr:rowOff>
    </xdr:from>
    <xdr:to>
      <xdr:col>32</xdr:col>
      <xdr:colOff>187325</xdr:colOff>
      <xdr:row>38</xdr:row>
      <xdr:rowOff>106736</xdr:rowOff>
    </xdr:to>
    <xdr:cxnSp macro="">
      <xdr:nvCxnSpPr>
        <xdr:cNvPr id="720" name="直線コネクタ 719"/>
        <xdr:cNvCxnSpPr/>
      </xdr:nvCxnSpPr>
      <xdr:spPr>
        <a:xfrm>
          <a:off x="21323300" y="6620235"/>
          <a:ext cx="838200" cy="1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162115</xdr:rowOff>
    </xdr:from>
    <xdr:ext cx="469744" cy="259045"/>
    <xdr:sp macro="" textlink="">
      <xdr:nvSpPr>
        <xdr:cNvPr id="721" name="投資及び出資金平均値テキスト"/>
        <xdr:cNvSpPr txBox="1"/>
      </xdr:nvSpPr>
      <xdr:spPr>
        <a:xfrm>
          <a:off x="22212300" y="63343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2,649</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139238</xdr:rowOff>
    </xdr:from>
    <xdr:to>
      <xdr:col>32</xdr:col>
      <xdr:colOff>238125</xdr:colOff>
      <xdr:row>38</xdr:row>
      <xdr:rowOff>69388</xdr:rowOff>
    </xdr:to>
    <xdr:sp macro="" textlink="">
      <xdr:nvSpPr>
        <xdr:cNvPr id="722" name="フローチャート : 判断 721"/>
        <xdr:cNvSpPr/>
      </xdr:nvSpPr>
      <xdr:spPr>
        <a:xfrm>
          <a:off x="22110700" y="6482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105135</xdr:rowOff>
    </xdr:from>
    <xdr:to>
      <xdr:col>31</xdr:col>
      <xdr:colOff>34925</xdr:colOff>
      <xdr:row>38</xdr:row>
      <xdr:rowOff>106279</xdr:rowOff>
    </xdr:to>
    <xdr:cxnSp macro="">
      <xdr:nvCxnSpPr>
        <xdr:cNvPr id="723" name="直線コネクタ 722"/>
        <xdr:cNvCxnSpPr/>
      </xdr:nvCxnSpPr>
      <xdr:spPr>
        <a:xfrm flipV="1">
          <a:off x="20434300" y="6620235"/>
          <a:ext cx="889000" cy="1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161823</xdr:rowOff>
    </xdr:from>
    <xdr:to>
      <xdr:col>31</xdr:col>
      <xdr:colOff>85725</xdr:colOff>
      <xdr:row>38</xdr:row>
      <xdr:rowOff>91973</xdr:rowOff>
    </xdr:to>
    <xdr:sp macro="" textlink="">
      <xdr:nvSpPr>
        <xdr:cNvPr id="724" name="フローチャート : 判断 723"/>
        <xdr:cNvSpPr/>
      </xdr:nvSpPr>
      <xdr:spPr>
        <a:xfrm>
          <a:off x="21272500" y="65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108500</xdr:rowOff>
    </xdr:from>
    <xdr:ext cx="469744" cy="259045"/>
    <xdr:sp macro="" textlink="">
      <xdr:nvSpPr>
        <xdr:cNvPr id="725" name="テキスト ボックス 724"/>
        <xdr:cNvSpPr txBox="1"/>
      </xdr:nvSpPr>
      <xdr:spPr>
        <a:xfrm>
          <a:off x="21088427" y="6280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106279</xdr:rowOff>
    </xdr:from>
    <xdr:to>
      <xdr:col>29</xdr:col>
      <xdr:colOff>517525</xdr:colOff>
      <xdr:row>38</xdr:row>
      <xdr:rowOff>108427</xdr:rowOff>
    </xdr:to>
    <xdr:cxnSp macro="">
      <xdr:nvCxnSpPr>
        <xdr:cNvPr id="726" name="直線コネクタ 725"/>
        <xdr:cNvCxnSpPr/>
      </xdr:nvCxnSpPr>
      <xdr:spPr>
        <a:xfrm flipV="1">
          <a:off x="19545300" y="6621379"/>
          <a:ext cx="889000" cy="2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3129</xdr:rowOff>
    </xdr:from>
    <xdr:to>
      <xdr:col>29</xdr:col>
      <xdr:colOff>568325</xdr:colOff>
      <xdr:row>38</xdr:row>
      <xdr:rowOff>104729</xdr:rowOff>
    </xdr:to>
    <xdr:sp macro="" textlink="">
      <xdr:nvSpPr>
        <xdr:cNvPr id="727" name="フローチャート : 判断 726"/>
        <xdr:cNvSpPr/>
      </xdr:nvSpPr>
      <xdr:spPr>
        <a:xfrm>
          <a:off x="20383500" y="651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121256</xdr:rowOff>
    </xdr:from>
    <xdr:ext cx="469744" cy="259045"/>
    <xdr:sp macro="" textlink="">
      <xdr:nvSpPr>
        <xdr:cNvPr id="728" name="テキスト ボックス 727"/>
        <xdr:cNvSpPr txBox="1"/>
      </xdr:nvSpPr>
      <xdr:spPr>
        <a:xfrm>
          <a:off x="20199427" y="6293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1,876</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108427</xdr:rowOff>
    </xdr:from>
    <xdr:to>
      <xdr:col>28</xdr:col>
      <xdr:colOff>314325</xdr:colOff>
      <xdr:row>38</xdr:row>
      <xdr:rowOff>108793</xdr:rowOff>
    </xdr:to>
    <xdr:cxnSp macro="">
      <xdr:nvCxnSpPr>
        <xdr:cNvPr id="729" name="直線コネクタ 728"/>
        <xdr:cNvCxnSpPr/>
      </xdr:nvCxnSpPr>
      <xdr:spPr>
        <a:xfrm flipV="1">
          <a:off x="18656300" y="6623527"/>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32482</xdr:rowOff>
    </xdr:from>
    <xdr:to>
      <xdr:col>28</xdr:col>
      <xdr:colOff>365125</xdr:colOff>
      <xdr:row>38</xdr:row>
      <xdr:rowOff>134082</xdr:rowOff>
    </xdr:to>
    <xdr:sp macro="" textlink="">
      <xdr:nvSpPr>
        <xdr:cNvPr id="730" name="フローチャート : 判断 729"/>
        <xdr:cNvSpPr/>
      </xdr:nvSpPr>
      <xdr:spPr>
        <a:xfrm>
          <a:off x="19494500" y="654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150608</xdr:rowOff>
    </xdr:from>
    <xdr:ext cx="469744" cy="259045"/>
    <xdr:sp macro="" textlink="">
      <xdr:nvSpPr>
        <xdr:cNvPr id="731" name="テキスト ボックス 730"/>
        <xdr:cNvSpPr txBox="1"/>
      </xdr:nvSpPr>
      <xdr:spPr>
        <a:xfrm>
          <a:off x="19310427" y="6322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1,234</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110663</xdr:rowOff>
    </xdr:from>
    <xdr:to>
      <xdr:col>27</xdr:col>
      <xdr:colOff>161925</xdr:colOff>
      <xdr:row>38</xdr:row>
      <xdr:rowOff>40813</xdr:rowOff>
    </xdr:to>
    <xdr:sp macro="" textlink="">
      <xdr:nvSpPr>
        <xdr:cNvPr id="732" name="フローチャート : 判断 731"/>
        <xdr:cNvSpPr/>
      </xdr:nvSpPr>
      <xdr:spPr>
        <a:xfrm>
          <a:off x="18605500" y="6454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57340</xdr:rowOff>
    </xdr:from>
    <xdr:ext cx="469744" cy="259045"/>
    <xdr:sp macro="" textlink="">
      <xdr:nvSpPr>
        <xdr:cNvPr id="733" name="テキスト ボックス 732"/>
        <xdr:cNvSpPr txBox="1"/>
      </xdr:nvSpPr>
      <xdr:spPr>
        <a:xfrm>
          <a:off x="18421427" y="6229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4" name="テキスト ボックス 73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5" name="テキスト ボックス 73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6" name="テキスト ボックス 73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7" name="テキスト ボックス 73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8" name="テキスト ボックス 73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55936</xdr:rowOff>
    </xdr:from>
    <xdr:to>
      <xdr:col>32</xdr:col>
      <xdr:colOff>238125</xdr:colOff>
      <xdr:row>38</xdr:row>
      <xdr:rowOff>157536</xdr:rowOff>
    </xdr:to>
    <xdr:sp macro="" textlink="">
      <xdr:nvSpPr>
        <xdr:cNvPr id="739" name="円/楕円 738"/>
        <xdr:cNvSpPr/>
      </xdr:nvSpPr>
      <xdr:spPr>
        <a:xfrm>
          <a:off x="22110700" y="6571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142313</xdr:rowOff>
    </xdr:from>
    <xdr:ext cx="378565" cy="259045"/>
    <xdr:sp macro="" textlink="">
      <xdr:nvSpPr>
        <xdr:cNvPr id="740" name="投資及び出資金該当値テキスト"/>
        <xdr:cNvSpPr txBox="1"/>
      </xdr:nvSpPr>
      <xdr:spPr>
        <a:xfrm>
          <a:off x="22212300" y="64859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54335</xdr:rowOff>
    </xdr:from>
    <xdr:to>
      <xdr:col>31</xdr:col>
      <xdr:colOff>85725</xdr:colOff>
      <xdr:row>38</xdr:row>
      <xdr:rowOff>155935</xdr:rowOff>
    </xdr:to>
    <xdr:sp macro="" textlink="">
      <xdr:nvSpPr>
        <xdr:cNvPr id="741" name="円/楕円 740"/>
        <xdr:cNvSpPr/>
      </xdr:nvSpPr>
      <xdr:spPr>
        <a:xfrm>
          <a:off x="21272500" y="656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147062</xdr:rowOff>
    </xdr:from>
    <xdr:ext cx="378565" cy="259045"/>
    <xdr:sp macro="" textlink="">
      <xdr:nvSpPr>
        <xdr:cNvPr id="742" name="テキスト ボックス 741"/>
        <xdr:cNvSpPr txBox="1"/>
      </xdr:nvSpPr>
      <xdr:spPr>
        <a:xfrm>
          <a:off x="21134017" y="66621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55479</xdr:rowOff>
    </xdr:from>
    <xdr:to>
      <xdr:col>29</xdr:col>
      <xdr:colOff>568325</xdr:colOff>
      <xdr:row>38</xdr:row>
      <xdr:rowOff>157079</xdr:rowOff>
    </xdr:to>
    <xdr:sp macro="" textlink="">
      <xdr:nvSpPr>
        <xdr:cNvPr id="743" name="円/楕円 742"/>
        <xdr:cNvSpPr/>
      </xdr:nvSpPr>
      <xdr:spPr>
        <a:xfrm>
          <a:off x="20383500" y="657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148206</xdr:rowOff>
    </xdr:from>
    <xdr:ext cx="378565" cy="259045"/>
    <xdr:sp macro="" textlink="">
      <xdr:nvSpPr>
        <xdr:cNvPr id="744" name="テキスト ボックス 743"/>
        <xdr:cNvSpPr txBox="1"/>
      </xdr:nvSpPr>
      <xdr:spPr>
        <a:xfrm>
          <a:off x="20245017" y="6663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57627</xdr:rowOff>
    </xdr:from>
    <xdr:to>
      <xdr:col>28</xdr:col>
      <xdr:colOff>365125</xdr:colOff>
      <xdr:row>38</xdr:row>
      <xdr:rowOff>159227</xdr:rowOff>
    </xdr:to>
    <xdr:sp macro="" textlink="">
      <xdr:nvSpPr>
        <xdr:cNvPr id="745" name="円/楕円 744"/>
        <xdr:cNvSpPr/>
      </xdr:nvSpPr>
      <xdr:spPr>
        <a:xfrm>
          <a:off x="19494500" y="657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150354</xdr:rowOff>
    </xdr:from>
    <xdr:ext cx="378565" cy="259045"/>
    <xdr:sp macro="" textlink="">
      <xdr:nvSpPr>
        <xdr:cNvPr id="746" name="テキスト ボックス 745"/>
        <xdr:cNvSpPr txBox="1"/>
      </xdr:nvSpPr>
      <xdr:spPr>
        <a:xfrm>
          <a:off x="19356017" y="66654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57993</xdr:rowOff>
    </xdr:from>
    <xdr:to>
      <xdr:col>27</xdr:col>
      <xdr:colOff>161925</xdr:colOff>
      <xdr:row>38</xdr:row>
      <xdr:rowOff>159593</xdr:rowOff>
    </xdr:to>
    <xdr:sp macro="" textlink="">
      <xdr:nvSpPr>
        <xdr:cNvPr id="747" name="円/楕円 746"/>
        <xdr:cNvSpPr/>
      </xdr:nvSpPr>
      <xdr:spPr>
        <a:xfrm>
          <a:off x="18605500" y="6573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150720</xdr:rowOff>
    </xdr:from>
    <xdr:ext cx="378565" cy="259045"/>
    <xdr:sp macro="" textlink="">
      <xdr:nvSpPr>
        <xdr:cNvPr id="748" name="テキスト ボックス 747"/>
        <xdr:cNvSpPr txBox="1"/>
      </xdr:nvSpPr>
      <xdr:spPr>
        <a:xfrm>
          <a:off x="18467017" y="66658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9" name="正方形/長方形 74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0" name="正方形/長方形 74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1" name="正方形/長方形 75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2" name="正方形/長方形 75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3" name="正方形/長方形 75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4" name="正方形/長方形 75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5" name="正方形/長方形 75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6" name="正方形/長方形 75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7" name="テキスト ボックス 75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8" name="直線コネクタ 75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9" name="直線コネクタ 758"/>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60" name="テキスト ボックス 759"/>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1" name="直線コネクタ 760"/>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62" name="テキスト ボックス 761"/>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3" name="直線コネクタ 76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64" name="テキスト ボックス 763"/>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5" name="直線コネクタ 764"/>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6" name="テキスト ボックス 765"/>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7" name="直線コネクタ 766"/>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8" name="テキスト ボックス 767"/>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9" name="直線コネクタ 76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0" name="テキスト ボックス 769"/>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1"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124117</xdr:rowOff>
    </xdr:from>
    <xdr:to>
      <xdr:col>32</xdr:col>
      <xdr:colOff>186689</xdr:colOff>
      <xdr:row>59</xdr:row>
      <xdr:rowOff>44450</xdr:rowOff>
    </xdr:to>
    <xdr:cxnSp macro="">
      <xdr:nvCxnSpPr>
        <xdr:cNvPr id="772" name="直線コネクタ 771"/>
        <xdr:cNvCxnSpPr/>
      </xdr:nvCxnSpPr>
      <xdr:spPr>
        <a:xfrm flipV="1">
          <a:off x="22159595" y="8868067"/>
          <a:ext cx="1269" cy="12919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73"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4" name="直線コネクタ 773"/>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70794</xdr:rowOff>
    </xdr:from>
    <xdr:ext cx="534377" cy="259045"/>
    <xdr:sp macro="" textlink="">
      <xdr:nvSpPr>
        <xdr:cNvPr id="775" name="貸付金最大値テキスト"/>
        <xdr:cNvSpPr txBox="1"/>
      </xdr:nvSpPr>
      <xdr:spPr>
        <a:xfrm>
          <a:off x="22212300" y="8643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33,909</a:t>
          </a:r>
          <a:endParaRPr kumimoji="1" lang="ja-JP" altLang="en-US" sz="1000" b="1">
            <a:latin typeface="ＭＳ Ｐゴシック"/>
          </a:endParaRPr>
        </a:p>
      </xdr:txBody>
    </xdr:sp>
    <xdr:clientData/>
  </xdr:oneCellAnchor>
  <xdr:twoCellAnchor>
    <xdr:from>
      <xdr:col>32</xdr:col>
      <xdr:colOff>98425</xdr:colOff>
      <xdr:row>51</xdr:row>
      <xdr:rowOff>124117</xdr:rowOff>
    </xdr:from>
    <xdr:to>
      <xdr:col>32</xdr:col>
      <xdr:colOff>276225</xdr:colOff>
      <xdr:row>51</xdr:row>
      <xdr:rowOff>124117</xdr:rowOff>
    </xdr:to>
    <xdr:cxnSp macro="">
      <xdr:nvCxnSpPr>
        <xdr:cNvPr id="776" name="直線コネクタ 775"/>
        <xdr:cNvCxnSpPr/>
      </xdr:nvCxnSpPr>
      <xdr:spPr>
        <a:xfrm>
          <a:off x="22072600" y="886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14427</xdr:rowOff>
    </xdr:from>
    <xdr:to>
      <xdr:col>32</xdr:col>
      <xdr:colOff>187325</xdr:colOff>
      <xdr:row>59</xdr:row>
      <xdr:rowOff>18009</xdr:rowOff>
    </xdr:to>
    <xdr:cxnSp macro="">
      <xdr:nvCxnSpPr>
        <xdr:cNvPr id="777" name="直線コネクタ 776"/>
        <xdr:cNvCxnSpPr/>
      </xdr:nvCxnSpPr>
      <xdr:spPr>
        <a:xfrm>
          <a:off x="21323300" y="10129977"/>
          <a:ext cx="838200" cy="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102709</xdr:rowOff>
    </xdr:from>
    <xdr:ext cx="469744" cy="259045"/>
    <xdr:sp macro="" textlink="">
      <xdr:nvSpPr>
        <xdr:cNvPr id="778" name="貸付金平均値テキスト"/>
        <xdr:cNvSpPr txBox="1"/>
      </xdr:nvSpPr>
      <xdr:spPr>
        <a:xfrm>
          <a:off x="22212300" y="97039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6,738</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79832</xdr:rowOff>
    </xdr:from>
    <xdr:to>
      <xdr:col>32</xdr:col>
      <xdr:colOff>238125</xdr:colOff>
      <xdr:row>58</xdr:row>
      <xdr:rowOff>9982</xdr:rowOff>
    </xdr:to>
    <xdr:sp macro="" textlink="">
      <xdr:nvSpPr>
        <xdr:cNvPr id="779" name="フローチャート : 判断 778"/>
        <xdr:cNvSpPr/>
      </xdr:nvSpPr>
      <xdr:spPr>
        <a:xfrm>
          <a:off x="22110700" y="985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7188</xdr:rowOff>
    </xdr:from>
    <xdr:to>
      <xdr:col>31</xdr:col>
      <xdr:colOff>34925</xdr:colOff>
      <xdr:row>59</xdr:row>
      <xdr:rowOff>14427</xdr:rowOff>
    </xdr:to>
    <xdr:cxnSp macro="">
      <xdr:nvCxnSpPr>
        <xdr:cNvPr id="780" name="直線コネクタ 779"/>
        <xdr:cNvCxnSpPr/>
      </xdr:nvCxnSpPr>
      <xdr:spPr>
        <a:xfrm>
          <a:off x="20434300" y="10122738"/>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71945</xdr:rowOff>
    </xdr:from>
    <xdr:to>
      <xdr:col>31</xdr:col>
      <xdr:colOff>85725</xdr:colOff>
      <xdr:row>58</xdr:row>
      <xdr:rowOff>2095</xdr:rowOff>
    </xdr:to>
    <xdr:sp macro="" textlink="">
      <xdr:nvSpPr>
        <xdr:cNvPr id="781" name="フローチャート : 判断 780"/>
        <xdr:cNvSpPr/>
      </xdr:nvSpPr>
      <xdr:spPr>
        <a:xfrm>
          <a:off x="21272500" y="9844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18622</xdr:rowOff>
    </xdr:from>
    <xdr:ext cx="469744" cy="259045"/>
    <xdr:sp macro="" textlink="">
      <xdr:nvSpPr>
        <xdr:cNvPr id="782" name="テキスト ボックス 781"/>
        <xdr:cNvSpPr txBox="1"/>
      </xdr:nvSpPr>
      <xdr:spPr>
        <a:xfrm>
          <a:off x="21088427" y="9619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6,945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1321</xdr:rowOff>
    </xdr:from>
    <xdr:to>
      <xdr:col>29</xdr:col>
      <xdr:colOff>517525</xdr:colOff>
      <xdr:row>59</xdr:row>
      <xdr:rowOff>7188</xdr:rowOff>
    </xdr:to>
    <xdr:cxnSp macro="">
      <xdr:nvCxnSpPr>
        <xdr:cNvPr id="783" name="直線コネクタ 782"/>
        <xdr:cNvCxnSpPr/>
      </xdr:nvCxnSpPr>
      <xdr:spPr>
        <a:xfrm>
          <a:off x="19545300" y="10116871"/>
          <a:ext cx="889000" cy="5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16243</xdr:rowOff>
    </xdr:from>
    <xdr:to>
      <xdr:col>29</xdr:col>
      <xdr:colOff>568325</xdr:colOff>
      <xdr:row>58</xdr:row>
      <xdr:rowOff>117843</xdr:rowOff>
    </xdr:to>
    <xdr:sp macro="" textlink="">
      <xdr:nvSpPr>
        <xdr:cNvPr id="784" name="フローチャート : 判断 783"/>
        <xdr:cNvSpPr/>
      </xdr:nvSpPr>
      <xdr:spPr>
        <a:xfrm>
          <a:off x="20383500" y="9960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134370</xdr:rowOff>
    </xdr:from>
    <xdr:ext cx="469744" cy="259045"/>
    <xdr:sp macro="" textlink="">
      <xdr:nvSpPr>
        <xdr:cNvPr id="785" name="テキスト ボックス 784"/>
        <xdr:cNvSpPr txBox="1"/>
      </xdr:nvSpPr>
      <xdr:spPr>
        <a:xfrm>
          <a:off x="20199427" y="9735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165608</xdr:rowOff>
    </xdr:from>
    <xdr:to>
      <xdr:col>28</xdr:col>
      <xdr:colOff>314325</xdr:colOff>
      <xdr:row>59</xdr:row>
      <xdr:rowOff>1321</xdr:rowOff>
    </xdr:to>
    <xdr:cxnSp macro="">
      <xdr:nvCxnSpPr>
        <xdr:cNvPr id="786" name="直線コネクタ 785"/>
        <xdr:cNvCxnSpPr/>
      </xdr:nvCxnSpPr>
      <xdr:spPr>
        <a:xfrm>
          <a:off x="18656300" y="10109708"/>
          <a:ext cx="889000" cy="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8395</xdr:rowOff>
    </xdr:from>
    <xdr:to>
      <xdr:col>28</xdr:col>
      <xdr:colOff>365125</xdr:colOff>
      <xdr:row>58</xdr:row>
      <xdr:rowOff>109995</xdr:rowOff>
    </xdr:to>
    <xdr:sp macro="" textlink="">
      <xdr:nvSpPr>
        <xdr:cNvPr id="787" name="フローチャート : 判断 786"/>
        <xdr:cNvSpPr/>
      </xdr:nvSpPr>
      <xdr:spPr>
        <a:xfrm>
          <a:off x="19494500" y="995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126522</xdr:rowOff>
    </xdr:from>
    <xdr:ext cx="469744" cy="259045"/>
    <xdr:sp macro="" textlink="">
      <xdr:nvSpPr>
        <xdr:cNvPr id="788" name="テキスト ボックス 787"/>
        <xdr:cNvSpPr txBox="1"/>
      </xdr:nvSpPr>
      <xdr:spPr>
        <a:xfrm>
          <a:off x="19310427" y="9727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4,113</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51</xdr:rowOff>
    </xdr:from>
    <xdr:to>
      <xdr:col>27</xdr:col>
      <xdr:colOff>161925</xdr:colOff>
      <xdr:row>58</xdr:row>
      <xdr:rowOff>101651</xdr:rowOff>
    </xdr:to>
    <xdr:sp macro="" textlink="">
      <xdr:nvSpPr>
        <xdr:cNvPr id="789" name="フローチャート : 判断 788"/>
        <xdr:cNvSpPr/>
      </xdr:nvSpPr>
      <xdr:spPr>
        <a:xfrm>
          <a:off x="18605500" y="994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118178</xdr:rowOff>
    </xdr:from>
    <xdr:ext cx="469744" cy="259045"/>
    <xdr:sp macro="" textlink="">
      <xdr:nvSpPr>
        <xdr:cNvPr id="790" name="テキスト ボックス 789"/>
        <xdr:cNvSpPr txBox="1"/>
      </xdr:nvSpPr>
      <xdr:spPr>
        <a:xfrm>
          <a:off x="18421427" y="9719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4,332</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1" name="テキスト ボックス 79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2" name="テキスト ボックス 79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3" name="テキスト ボックス 79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4" name="テキスト ボックス 79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5" name="テキスト ボックス 79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138659</xdr:rowOff>
    </xdr:from>
    <xdr:to>
      <xdr:col>32</xdr:col>
      <xdr:colOff>238125</xdr:colOff>
      <xdr:row>59</xdr:row>
      <xdr:rowOff>68809</xdr:rowOff>
    </xdr:to>
    <xdr:sp macro="" textlink="">
      <xdr:nvSpPr>
        <xdr:cNvPr id="796" name="円/楕円 795"/>
        <xdr:cNvSpPr/>
      </xdr:nvSpPr>
      <xdr:spPr>
        <a:xfrm>
          <a:off x="22110700" y="10082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53586</xdr:rowOff>
    </xdr:from>
    <xdr:ext cx="378565" cy="259045"/>
    <xdr:sp macro="" textlink="">
      <xdr:nvSpPr>
        <xdr:cNvPr id="797" name="貸付金該当値テキスト"/>
        <xdr:cNvSpPr txBox="1"/>
      </xdr:nvSpPr>
      <xdr:spPr>
        <a:xfrm>
          <a:off x="22212300" y="99976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135077</xdr:rowOff>
    </xdr:from>
    <xdr:to>
      <xdr:col>31</xdr:col>
      <xdr:colOff>85725</xdr:colOff>
      <xdr:row>59</xdr:row>
      <xdr:rowOff>65227</xdr:rowOff>
    </xdr:to>
    <xdr:sp macro="" textlink="">
      <xdr:nvSpPr>
        <xdr:cNvPr id="798" name="円/楕円 797"/>
        <xdr:cNvSpPr/>
      </xdr:nvSpPr>
      <xdr:spPr>
        <a:xfrm>
          <a:off x="21272500" y="1007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56354</xdr:rowOff>
    </xdr:from>
    <xdr:ext cx="378565" cy="259045"/>
    <xdr:sp macro="" textlink="">
      <xdr:nvSpPr>
        <xdr:cNvPr id="799" name="テキスト ボックス 798"/>
        <xdr:cNvSpPr txBox="1"/>
      </xdr:nvSpPr>
      <xdr:spPr>
        <a:xfrm>
          <a:off x="21134017" y="101719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127838</xdr:rowOff>
    </xdr:from>
    <xdr:to>
      <xdr:col>29</xdr:col>
      <xdr:colOff>568325</xdr:colOff>
      <xdr:row>59</xdr:row>
      <xdr:rowOff>57988</xdr:rowOff>
    </xdr:to>
    <xdr:sp macro="" textlink="">
      <xdr:nvSpPr>
        <xdr:cNvPr id="800" name="円/楕円 799"/>
        <xdr:cNvSpPr/>
      </xdr:nvSpPr>
      <xdr:spPr>
        <a:xfrm>
          <a:off x="20383500" y="10071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49115</xdr:rowOff>
    </xdr:from>
    <xdr:ext cx="378565" cy="259045"/>
    <xdr:sp macro="" textlink="">
      <xdr:nvSpPr>
        <xdr:cNvPr id="801" name="テキスト ボックス 800"/>
        <xdr:cNvSpPr txBox="1"/>
      </xdr:nvSpPr>
      <xdr:spPr>
        <a:xfrm>
          <a:off x="20245017" y="101646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121971</xdr:rowOff>
    </xdr:from>
    <xdr:to>
      <xdr:col>28</xdr:col>
      <xdr:colOff>365125</xdr:colOff>
      <xdr:row>59</xdr:row>
      <xdr:rowOff>52121</xdr:rowOff>
    </xdr:to>
    <xdr:sp macro="" textlink="">
      <xdr:nvSpPr>
        <xdr:cNvPr id="802" name="円/楕円 801"/>
        <xdr:cNvSpPr/>
      </xdr:nvSpPr>
      <xdr:spPr>
        <a:xfrm>
          <a:off x="19494500" y="1006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43248</xdr:rowOff>
    </xdr:from>
    <xdr:ext cx="469744" cy="259045"/>
    <xdr:sp macro="" textlink="">
      <xdr:nvSpPr>
        <xdr:cNvPr id="803" name="テキスト ボックス 802"/>
        <xdr:cNvSpPr txBox="1"/>
      </xdr:nvSpPr>
      <xdr:spPr>
        <a:xfrm>
          <a:off x="19310427" y="10158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1,132</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114808</xdr:rowOff>
    </xdr:from>
    <xdr:to>
      <xdr:col>27</xdr:col>
      <xdr:colOff>161925</xdr:colOff>
      <xdr:row>59</xdr:row>
      <xdr:rowOff>44958</xdr:rowOff>
    </xdr:to>
    <xdr:sp macro="" textlink="">
      <xdr:nvSpPr>
        <xdr:cNvPr id="804" name="円/楕円 803"/>
        <xdr:cNvSpPr/>
      </xdr:nvSpPr>
      <xdr:spPr>
        <a:xfrm>
          <a:off x="18605500" y="1005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36085</xdr:rowOff>
    </xdr:from>
    <xdr:ext cx="469744" cy="259045"/>
    <xdr:sp macro="" textlink="">
      <xdr:nvSpPr>
        <xdr:cNvPr id="805" name="テキスト ボックス 804"/>
        <xdr:cNvSpPr txBox="1"/>
      </xdr:nvSpPr>
      <xdr:spPr>
        <a:xfrm>
          <a:off x="18421427" y="10151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6" name="正方形/長方形 80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7" name="正方形/長方形 806"/>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8" name="正方形/長方形 807"/>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9" name="正方形/長方形 808"/>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0" name="正方形/長方形 809"/>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1" name="正方形/長方形 810"/>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2" name="正方形/長方形 811"/>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40,019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3" name="正方形/長方形 812"/>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4" name="テキスト ボックス 813"/>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5" name="直線コネクタ 814"/>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6" name="テキスト ボックス 815"/>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7" name="直線コネクタ 816"/>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8" name="テキスト ボックス 817"/>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9" name="直線コネクタ 818"/>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20" name="テキスト ボックス 819"/>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21" name="直線コネクタ 820"/>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22" name="テキスト ボックス 821"/>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3" name="直線コネクタ 822"/>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4" name="テキスト ボックス 823"/>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5" name="直線コネクタ 824"/>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6" name="テキスト ボックス 825"/>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7" name="直線コネクタ 826"/>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8" name="テキスト ボックス 827"/>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9"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5683</xdr:rowOff>
    </xdr:from>
    <xdr:to>
      <xdr:col>32</xdr:col>
      <xdr:colOff>186689</xdr:colOff>
      <xdr:row>79</xdr:row>
      <xdr:rowOff>15875</xdr:rowOff>
    </xdr:to>
    <xdr:cxnSp macro="">
      <xdr:nvCxnSpPr>
        <xdr:cNvPr id="830" name="直線コネクタ 829"/>
        <xdr:cNvCxnSpPr/>
      </xdr:nvCxnSpPr>
      <xdr:spPr>
        <a:xfrm flipV="1">
          <a:off x="22159595" y="12007183"/>
          <a:ext cx="1269" cy="15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19702</xdr:rowOff>
    </xdr:from>
    <xdr:ext cx="534377" cy="259045"/>
    <xdr:sp macro="" textlink="">
      <xdr:nvSpPr>
        <xdr:cNvPr id="831" name="繰出金最小値テキスト"/>
        <xdr:cNvSpPr txBox="1"/>
      </xdr:nvSpPr>
      <xdr:spPr>
        <a:xfrm>
          <a:off x="22212300" y="13564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21,500</a:t>
          </a:r>
          <a:endParaRPr kumimoji="1" lang="ja-JP" altLang="en-US" sz="1000" b="1">
            <a:latin typeface="ＭＳ Ｐゴシック"/>
          </a:endParaRPr>
        </a:p>
      </xdr:txBody>
    </xdr:sp>
    <xdr:clientData/>
  </xdr:oneCellAnchor>
  <xdr:twoCellAnchor>
    <xdr:from>
      <xdr:col>32</xdr:col>
      <xdr:colOff>98425</xdr:colOff>
      <xdr:row>79</xdr:row>
      <xdr:rowOff>15875</xdr:rowOff>
    </xdr:from>
    <xdr:to>
      <xdr:col>32</xdr:col>
      <xdr:colOff>276225</xdr:colOff>
      <xdr:row>79</xdr:row>
      <xdr:rowOff>15875</xdr:rowOff>
    </xdr:to>
    <xdr:cxnSp macro="">
      <xdr:nvCxnSpPr>
        <xdr:cNvPr id="832" name="直線コネクタ 831"/>
        <xdr:cNvCxnSpPr/>
      </xdr:nvCxnSpPr>
      <xdr:spPr>
        <a:xfrm>
          <a:off x="22072600" y="1356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123810</xdr:rowOff>
    </xdr:from>
    <xdr:ext cx="599010" cy="259045"/>
    <xdr:sp macro="" textlink="">
      <xdr:nvSpPr>
        <xdr:cNvPr id="833" name="繰出金最大値テキスト"/>
        <xdr:cNvSpPr txBox="1"/>
      </xdr:nvSpPr>
      <xdr:spPr>
        <a:xfrm>
          <a:off x="22212300" y="11782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103,035</a:t>
          </a:r>
          <a:endParaRPr kumimoji="1" lang="ja-JP" altLang="en-US" sz="1000" b="1">
            <a:latin typeface="ＭＳ Ｐゴシック"/>
          </a:endParaRPr>
        </a:p>
      </xdr:txBody>
    </xdr:sp>
    <xdr:clientData/>
  </xdr:oneCellAnchor>
  <xdr:twoCellAnchor>
    <xdr:from>
      <xdr:col>32</xdr:col>
      <xdr:colOff>98425</xdr:colOff>
      <xdr:row>70</xdr:row>
      <xdr:rowOff>5683</xdr:rowOff>
    </xdr:from>
    <xdr:to>
      <xdr:col>32</xdr:col>
      <xdr:colOff>276225</xdr:colOff>
      <xdr:row>70</xdr:row>
      <xdr:rowOff>5683</xdr:rowOff>
    </xdr:to>
    <xdr:cxnSp macro="">
      <xdr:nvCxnSpPr>
        <xdr:cNvPr id="834" name="直線コネクタ 833"/>
        <xdr:cNvCxnSpPr/>
      </xdr:nvCxnSpPr>
      <xdr:spPr>
        <a:xfrm>
          <a:off x="22072600" y="12007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72</xdr:row>
      <xdr:rowOff>30125</xdr:rowOff>
    </xdr:from>
    <xdr:to>
      <xdr:col>32</xdr:col>
      <xdr:colOff>187325</xdr:colOff>
      <xdr:row>72</xdr:row>
      <xdr:rowOff>45079</xdr:rowOff>
    </xdr:to>
    <xdr:cxnSp macro="">
      <xdr:nvCxnSpPr>
        <xdr:cNvPr id="835" name="直線コネクタ 834"/>
        <xdr:cNvCxnSpPr/>
      </xdr:nvCxnSpPr>
      <xdr:spPr>
        <a:xfrm flipV="1">
          <a:off x="21323300" y="12374525"/>
          <a:ext cx="838200" cy="1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21169</xdr:rowOff>
    </xdr:from>
    <xdr:ext cx="534377" cy="259045"/>
    <xdr:sp macro="" textlink="">
      <xdr:nvSpPr>
        <xdr:cNvPr id="836" name="繰出金平均値テキスト"/>
        <xdr:cNvSpPr txBox="1"/>
      </xdr:nvSpPr>
      <xdr:spPr>
        <a:xfrm>
          <a:off x="22212300" y="128799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53,423</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42742</xdr:rowOff>
    </xdr:from>
    <xdr:to>
      <xdr:col>32</xdr:col>
      <xdr:colOff>238125</xdr:colOff>
      <xdr:row>75</xdr:row>
      <xdr:rowOff>144342</xdr:rowOff>
    </xdr:to>
    <xdr:sp macro="" textlink="">
      <xdr:nvSpPr>
        <xdr:cNvPr id="837" name="フローチャート : 判断 836"/>
        <xdr:cNvSpPr/>
      </xdr:nvSpPr>
      <xdr:spPr>
        <a:xfrm>
          <a:off x="22110700" y="12901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72</xdr:row>
      <xdr:rowOff>42431</xdr:rowOff>
    </xdr:from>
    <xdr:to>
      <xdr:col>31</xdr:col>
      <xdr:colOff>34925</xdr:colOff>
      <xdr:row>72</xdr:row>
      <xdr:rowOff>45079</xdr:rowOff>
    </xdr:to>
    <xdr:cxnSp macro="">
      <xdr:nvCxnSpPr>
        <xdr:cNvPr id="838" name="直線コネクタ 837"/>
        <xdr:cNvCxnSpPr/>
      </xdr:nvCxnSpPr>
      <xdr:spPr>
        <a:xfrm>
          <a:off x="20434300" y="12386831"/>
          <a:ext cx="889000" cy="2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45104</xdr:rowOff>
    </xdr:from>
    <xdr:to>
      <xdr:col>31</xdr:col>
      <xdr:colOff>85725</xdr:colOff>
      <xdr:row>75</xdr:row>
      <xdr:rowOff>146704</xdr:rowOff>
    </xdr:to>
    <xdr:sp macro="" textlink="">
      <xdr:nvSpPr>
        <xdr:cNvPr id="839" name="フローチャート : 判断 838"/>
        <xdr:cNvSpPr/>
      </xdr:nvSpPr>
      <xdr:spPr>
        <a:xfrm>
          <a:off x="21272500" y="12903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137831</xdr:rowOff>
    </xdr:from>
    <xdr:ext cx="534377" cy="259045"/>
    <xdr:sp macro="" textlink="">
      <xdr:nvSpPr>
        <xdr:cNvPr id="840" name="テキスト ボックス 839"/>
        <xdr:cNvSpPr txBox="1"/>
      </xdr:nvSpPr>
      <xdr:spPr>
        <a:xfrm>
          <a:off x="21056111" y="1299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53,299</a:t>
          </a:r>
          <a:endParaRPr kumimoji="1" lang="ja-JP" altLang="en-US" sz="1000" b="1">
            <a:solidFill>
              <a:srgbClr val="000080"/>
            </a:solidFill>
            <a:latin typeface="ＭＳ Ｐゴシック"/>
          </a:endParaRPr>
        </a:p>
      </xdr:txBody>
    </xdr:sp>
    <xdr:clientData/>
  </xdr:oneCellAnchor>
  <xdr:twoCellAnchor>
    <xdr:from>
      <xdr:col>28</xdr:col>
      <xdr:colOff>314325</xdr:colOff>
      <xdr:row>72</xdr:row>
      <xdr:rowOff>42431</xdr:rowOff>
    </xdr:from>
    <xdr:to>
      <xdr:col>29</xdr:col>
      <xdr:colOff>517525</xdr:colOff>
      <xdr:row>72</xdr:row>
      <xdr:rowOff>132576</xdr:rowOff>
    </xdr:to>
    <xdr:cxnSp macro="">
      <xdr:nvCxnSpPr>
        <xdr:cNvPr id="841" name="直線コネクタ 840"/>
        <xdr:cNvCxnSpPr/>
      </xdr:nvCxnSpPr>
      <xdr:spPr>
        <a:xfrm flipV="1">
          <a:off x="19545300" y="12386831"/>
          <a:ext cx="889000" cy="90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28435</xdr:rowOff>
    </xdr:from>
    <xdr:to>
      <xdr:col>29</xdr:col>
      <xdr:colOff>568325</xdr:colOff>
      <xdr:row>76</xdr:row>
      <xdr:rowOff>130035</xdr:rowOff>
    </xdr:to>
    <xdr:sp macro="" textlink="">
      <xdr:nvSpPr>
        <xdr:cNvPr id="842" name="フローチャート : 判断 841"/>
        <xdr:cNvSpPr/>
      </xdr:nvSpPr>
      <xdr:spPr>
        <a:xfrm>
          <a:off x="20383500" y="1305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121162</xdr:rowOff>
    </xdr:from>
    <xdr:ext cx="534377" cy="259045"/>
    <xdr:sp macro="" textlink="">
      <xdr:nvSpPr>
        <xdr:cNvPr id="843" name="テキスト ボックス 842"/>
        <xdr:cNvSpPr txBox="1"/>
      </xdr:nvSpPr>
      <xdr:spPr>
        <a:xfrm>
          <a:off x="20167111" y="13151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45,174</a:t>
          </a:r>
          <a:endParaRPr kumimoji="1" lang="ja-JP" altLang="en-US" sz="1000" b="1">
            <a:solidFill>
              <a:srgbClr val="000080"/>
            </a:solidFill>
            <a:latin typeface="ＭＳ Ｐゴシック"/>
          </a:endParaRPr>
        </a:p>
      </xdr:txBody>
    </xdr:sp>
    <xdr:clientData/>
  </xdr:oneCellAnchor>
  <xdr:twoCellAnchor>
    <xdr:from>
      <xdr:col>27</xdr:col>
      <xdr:colOff>111125</xdr:colOff>
      <xdr:row>72</xdr:row>
      <xdr:rowOff>132576</xdr:rowOff>
    </xdr:from>
    <xdr:to>
      <xdr:col>28</xdr:col>
      <xdr:colOff>314325</xdr:colOff>
      <xdr:row>72</xdr:row>
      <xdr:rowOff>154636</xdr:rowOff>
    </xdr:to>
    <xdr:cxnSp macro="">
      <xdr:nvCxnSpPr>
        <xdr:cNvPr id="844" name="直線コネクタ 843"/>
        <xdr:cNvCxnSpPr/>
      </xdr:nvCxnSpPr>
      <xdr:spPr>
        <a:xfrm flipV="1">
          <a:off x="18656300" y="12476976"/>
          <a:ext cx="889000" cy="22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77260</xdr:rowOff>
    </xdr:from>
    <xdr:to>
      <xdr:col>28</xdr:col>
      <xdr:colOff>365125</xdr:colOff>
      <xdr:row>77</xdr:row>
      <xdr:rowOff>7410</xdr:rowOff>
    </xdr:to>
    <xdr:sp macro="" textlink="">
      <xdr:nvSpPr>
        <xdr:cNvPr id="845" name="フローチャート : 判断 844"/>
        <xdr:cNvSpPr/>
      </xdr:nvSpPr>
      <xdr:spPr>
        <a:xfrm>
          <a:off x="19494500" y="1310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169987</xdr:rowOff>
    </xdr:from>
    <xdr:ext cx="534377" cy="259045"/>
    <xdr:sp macro="" textlink="">
      <xdr:nvSpPr>
        <xdr:cNvPr id="846" name="テキスト ボックス 845"/>
        <xdr:cNvSpPr txBox="1"/>
      </xdr:nvSpPr>
      <xdr:spPr>
        <a:xfrm>
          <a:off x="19278111" y="13200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42,611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67317</xdr:rowOff>
    </xdr:from>
    <xdr:to>
      <xdr:col>27</xdr:col>
      <xdr:colOff>161925</xdr:colOff>
      <xdr:row>76</xdr:row>
      <xdr:rowOff>168917</xdr:rowOff>
    </xdr:to>
    <xdr:sp macro="" textlink="">
      <xdr:nvSpPr>
        <xdr:cNvPr id="847" name="フローチャート : 判断 846"/>
        <xdr:cNvSpPr/>
      </xdr:nvSpPr>
      <xdr:spPr>
        <a:xfrm>
          <a:off x="18605500" y="13097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160044</xdr:rowOff>
    </xdr:from>
    <xdr:ext cx="534377" cy="259045"/>
    <xdr:sp macro="" textlink="">
      <xdr:nvSpPr>
        <xdr:cNvPr id="848" name="テキスト ボックス 847"/>
        <xdr:cNvSpPr txBox="1"/>
      </xdr:nvSpPr>
      <xdr:spPr>
        <a:xfrm>
          <a:off x="18389111" y="13190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43,133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9" name="テキスト ボックス 848"/>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0" name="テキスト ボックス 849"/>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1" name="テキスト ボックス 850"/>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2" name="テキスト ボックス 851"/>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3" name="テキスト ボックス 852"/>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71</xdr:row>
      <xdr:rowOff>150775</xdr:rowOff>
    </xdr:from>
    <xdr:to>
      <xdr:col>32</xdr:col>
      <xdr:colOff>238125</xdr:colOff>
      <xdr:row>72</xdr:row>
      <xdr:rowOff>80925</xdr:rowOff>
    </xdr:to>
    <xdr:sp macro="" textlink="">
      <xdr:nvSpPr>
        <xdr:cNvPr id="854" name="円/楕円 853"/>
        <xdr:cNvSpPr/>
      </xdr:nvSpPr>
      <xdr:spPr>
        <a:xfrm>
          <a:off x="22110700" y="1232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71</xdr:row>
      <xdr:rowOff>2202</xdr:rowOff>
    </xdr:from>
    <xdr:ext cx="534377" cy="259045"/>
    <xdr:sp macro="" textlink="">
      <xdr:nvSpPr>
        <xdr:cNvPr id="855" name="繰出金該当値テキスト"/>
        <xdr:cNvSpPr txBox="1"/>
      </xdr:nvSpPr>
      <xdr:spPr>
        <a:xfrm>
          <a:off x="22212300" y="1217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83,752</a:t>
          </a:r>
          <a:endParaRPr kumimoji="1" lang="ja-JP" altLang="en-US" sz="1000" b="1">
            <a:solidFill>
              <a:srgbClr val="FF0000"/>
            </a:solidFill>
            <a:latin typeface="ＭＳ Ｐゴシック"/>
          </a:endParaRPr>
        </a:p>
      </xdr:txBody>
    </xdr:sp>
    <xdr:clientData/>
  </xdr:oneCellAnchor>
  <xdr:twoCellAnchor>
    <xdr:from>
      <xdr:col>30</xdr:col>
      <xdr:colOff>669925</xdr:colOff>
      <xdr:row>71</xdr:row>
      <xdr:rowOff>165729</xdr:rowOff>
    </xdr:from>
    <xdr:to>
      <xdr:col>31</xdr:col>
      <xdr:colOff>85725</xdr:colOff>
      <xdr:row>72</xdr:row>
      <xdr:rowOff>95879</xdr:rowOff>
    </xdr:to>
    <xdr:sp macro="" textlink="">
      <xdr:nvSpPr>
        <xdr:cNvPr id="856" name="円/楕円 855"/>
        <xdr:cNvSpPr/>
      </xdr:nvSpPr>
      <xdr:spPr>
        <a:xfrm>
          <a:off x="21272500" y="12338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70</xdr:row>
      <xdr:rowOff>112406</xdr:rowOff>
    </xdr:from>
    <xdr:ext cx="534377" cy="259045"/>
    <xdr:sp macro="" textlink="">
      <xdr:nvSpPr>
        <xdr:cNvPr id="857" name="テキスト ボックス 856"/>
        <xdr:cNvSpPr txBox="1"/>
      </xdr:nvSpPr>
      <xdr:spPr>
        <a:xfrm>
          <a:off x="21056111" y="12113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82,967</a:t>
          </a:r>
          <a:endParaRPr kumimoji="1" lang="ja-JP" altLang="en-US" sz="1000" b="1">
            <a:solidFill>
              <a:srgbClr val="FF0000"/>
            </a:solidFill>
            <a:latin typeface="ＭＳ Ｐゴシック"/>
          </a:endParaRPr>
        </a:p>
      </xdr:txBody>
    </xdr:sp>
    <xdr:clientData/>
  </xdr:oneCellAnchor>
  <xdr:twoCellAnchor>
    <xdr:from>
      <xdr:col>29</xdr:col>
      <xdr:colOff>466725</xdr:colOff>
      <xdr:row>71</xdr:row>
      <xdr:rowOff>163081</xdr:rowOff>
    </xdr:from>
    <xdr:to>
      <xdr:col>29</xdr:col>
      <xdr:colOff>568325</xdr:colOff>
      <xdr:row>72</xdr:row>
      <xdr:rowOff>93231</xdr:rowOff>
    </xdr:to>
    <xdr:sp macro="" textlink="">
      <xdr:nvSpPr>
        <xdr:cNvPr id="858" name="円/楕円 857"/>
        <xdr:cNvSpPr/>
      </xdr:nvSpPr>
      <xdr:spPr>
        <a:xfrm>
          <a:off x="20383500" y="12336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70</xdr:row>
      <xdr:rowOff>109758</xdr:rowOff>
    </xdr:from>
    <xdr:ext cx="534377" cy="259045"/>
    <xdr:sp macro="" textlink="">
      <xdr:nvSpPr>
        <xdr:cNvPr id="859" name="テキスト ボックス 858"/>
        <xdr:cNvSpPr txBox="1"/>
      </xdr:nvSpPr>
      <xdr:spPr>
        <a:xfrm>
          <a:off x="20167111" y="12111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83,106</a:t>
          </a:r>
          <a:endParaRPr kumimoji="1" lang="ja-JP" altLang="en-US" sz="1000" b="1">
            <a:solidFill>
              <a:srgbClr val="FF0000"/>
            </a:solidFill>
            <a:latin typeface="ＭＳ Ｐゴシック"/>
          </a:endParaRPr>
        </a:p>
      </xdr:txBody>
    </xdr:sp>
    <xdr:clientData/>
  </xdr:oneCellAnchor>
  <xdr:twoCellAnchor>
    <xdr:from>
      <xdr:col>28</xdr:col>
      <xdr:colOff>263525</xdr:colOff>
      <xdr:row>72</xdr:row>
      <xdr:rowOff>81776</xdr:rowOff>
    </xdr:from>
    <xdr:to>
      <xdr:col>28</xdr:col>
      <xdr:colOff>365125</xdr:colOff>
      <xdr:row>73</xdr:row>
      <xdr:rowOff>11926</xdr:rowOff>
    </xdr:to>
    <xdr:sp macro="" textlink="">
      <xdr:nvSpPr>
        <xdr:cNvPr id="860" name="円/楕円 859"/>
        <xdr:cNvSpPr/>
      </xdr:nvSpPr>
      <xdr:spPr>
        <a:xfrm>
          <a:off x="19494500" y="1242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71</xdr:row>
      <xdr:rowOff>28453</xdr:rowOff>
    </xdr:from>
    <xdr:ext cx="534377" cy="259045"/>
    <xdr:sp macro="" textlink="">
      <xdr:nvSpPr>
        <xdr:cNvPr id="861" name="テキスト ボックス 860"/>
        <xdr:cNvSpPr txBox="1"/>
      </xdr:nvSpPr>
      <xdr:spPr>
        <a:xfrm>
          <a:off x="19278111" y="12201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78,374</a:t>
          </a:r>
          <a:endParaRPr kumimoji="1" lang="ja-JP" altLang="en-US" sz="1000" b="1">
            <a:solidFill>
              <a:srgbClr val="FF0000"/>
            </a:solidFill>
            <a:latin typeface="ＭＳ Ｐゴシック"/>
          </a:endParaRPr>
        </a:p>
      </xdr:txBody>
    </xdr:sp>
    <xdr:clientData/>
  </xdr:oneCellAnchor>
  <xdr:twoCellAnchor>
    <xdr:from>
      <xdr:col>27</xdr:col>
      <xdr:colOff>60325</xdr:colOff>
      <xdr:row>72</xdr:row>
      <xdr:rowOff>103836</xdr:rowOff>
    </xdr:from>
    <xdr:to>
      <xdr:col>27</xdr:col>
      <xdr:colOff>161925</xdr:colOff>
      <xdr:row>73</xdr:row>
      <xdr:rowOff>33986</xdr:rowOff>
    </xdr:to>
    <xdr:sp macro="" textlink="">
      <xdr:nvSpPr>
        <xdr:cNvPr id="862" name="円/楕円 861"/>
        <xdr:cNvSpPr/>
      </xdr:nvSpPr>
      <xdr:spPr>
        <a:xfrm>
          <a:off x="18605500" y="1244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71</xdr:row>
      <xdr:rowOff>50513</xdr:rowOff>
    </xdr:from>
    <xdr:ext cx="534377" cy="259045"/>
    <xdr:sp macro="" textlink="">
      <xdr:nvSpPr>
        <xdr:cNvPr id="863" name="テキスト ボックス 862"/>
        <xdr:cNvSpPr txBox="1"/>
      </xdr:nvSpPr>
      <xdr:spPr>
        <a:xfrm>
          <a:off x="18389111" y="12223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77,216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4" name="正方形/長方形 86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5" name="正方形/長方形 864"/>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6" name="正方形/長方形 865"/>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7" name="正方形/長方形 866"/>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8" name="正方形/長方形 867"/>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9" name="正方形/長方形 868"/>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0" name="正方形/長方形 869"/>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1" name="正方形/長方形 870"/>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2" name="テキスト ボックス 871"/>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3" name="直線コネクタ 872"/>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74" name="直線コネクタ 873"/>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75" name="テキスト ボックス 874"/>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76" name="直線コネクタ 875"/>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95</xdr:row>
      <xdr:rowOff>54627</xdr:rowOff>
    </xdr:from>
    <xdr:ext cx="377026" cy="259045"/>
    <xdr:sp macro="" textlink="">
      <xdr:nvSpPr>
        <xdr:cNvPr id="877" name="テキスト ボックス 876"/>
        <xdr:cNvSpPr txBox="1"/>
      </xdr:nvSpPr>
      <xdr:spPr>
        <a:xfrm>
          <a:off x="17910974" y="16342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78" name="直線コネクタ 877"/>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92</xdr:row>
      <xdr:rowOff>111777</xdr:rowOff>
    </xdr:from>
    <xdr:ext cx="377026" cy="259045"/>
    <xdr:sp macro="" textlink="">
      <xdr:nvSpPr>
        <xdr:cNvPr id="879" name="テキスト ボックス 878"/>
        <xdr:cNvSpPr txBox="1"/>
      </xdr:nvSpPr>
      <xdr:spPr>
        <a:xfrm>
          <a:off x="17910974" y="15885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80" name="直線コネクタ 879"/>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89</xdr:row>
      <xdr:rowOff>168927</xdr:rowOff>
    </xdr:from>
    <xdr:ext cx="377026" cy="259045"/>
    <xdr:sp macro="" textlink="">
      <xdr:nvSpPr>
        <xdr:cNvPr id="881" name="テキスト ボックス 880"/>
        <xdr:cNvSpPr txBox="1"/>
      </xdr:nvSpPr>
      <xdr:spPr>
        <a:xfrm>
          <a:off x="17910974" y="15427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2" name="直線コネクタ 88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87</xdr:row>
      <xdr:rowOff>54627</xdr:rowOff>
    </xdr:from>
    <xdr:ext cx="377026" cy="259045"/>
    <xdr:sp macro="" textlink="">
      <xdr:nvSpPr>
        <xdr:cNvPr id="883" name="テキスト ボックス 882"/>
        <xdr:cNvSpPr txBox="1"/>
      </xdr:nvSpPr>
      <xdr:spPr>
        <a:xfrm>
          <a:off x="17910974" y="14970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92</xdr:row>
      <xdr:rowOff>75692</xdr:rowOff>
    </xdr:from>
    <xdr:to>
      <xdr:col>32</xdr:col>
      <xdr:colOff>186689</xdr:colOff>
      <xdr:row>98</xdr:row>
      <xdr:rowOff>139700</xdr:rowOff>
    </xdr:to>
    <xdr:cxnSp macro="">
      <xdr:nvCxnSpPr>
        <xdr:cNvPr id="885" name="直線コネクタ 884"/>
        <xdr:cNvCxnSpPr/>
      </xdr:nvCxnSpPr>
      <xdr:spPr>
        <a:xfrm flipV="1">
          <a:off x="22159595" y="15849092"/>
          <a:ext cx="1269"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162323</xdr:rowOff>
    </xdr:from>
    <xdr:ext cx="249299" cy="259045"/>
    <xdr:sp macro="" textlink="">
      <xdr:nvSpPr>
        <xdr:cNvPr id="886" name="前年度繰上充用金最小値テキスト"/>
        <xdr:cNvSpPr txBox="1"/>
      </xdr:nvSpPr>
      <xdr:spPr>
        <a:xfrm>
          <a:off x="22212300" y="169644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7" name="直線コネクタ 886"/>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91</xdr:row>
      <xdr:rowOff>22369</xdr:rowOff>
    </xdr:from>
    <xdr:ext cx="378565" cy="259045"/>
    <xdr:sp macro="" textlink="">
      <xdr:nvSpPr>
        <xdr:cNvPr id="888" name="前年度繰上充用金最大値テキスト"/>
        <xdr:cNvSpPr txBox="1"/>
      </xdr:nvSpPr>
      <xdr:spPr>
        <a:xfrm>
          <a:off x="22212300" y="15624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32</xdr:col>
      <xdr:colOff>98425</xdr:colOff>
      <xdr:row>92</xdr:row>
      <xdr:rowOff>75692</xdr:rowOff>
    </xdr:from>
    <xdr:to>
      <xdr:col>32</xdr:col>
      <xdr:colOff>276225</xdr:colOff>
      <xdr:row>92</xdr:row>
      <xdr:rowOff>75692</xdr:rowOff>
    </xdr:to>
    <xdr:cxnSp macro="">
      <xdr:nvCxnSpPr>
        <xdr:cNvPr id="889" name="直線コネクタ 888"/>
        <xdr:cNvCxnSpPr/>
      </xdr:nvCxnSpPr>
      <xdr:spPr>
        <a:xfrm>
          <a:off x="22072600" y="15849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90" name="直線コネクタ 889"/>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79773</xdr:rowOff>
    </xdr:from>
    <xdr:ext cx="249299" cy="259045"/>
    <xdr:sp macro="" textlink="">
      <xdr:nvSpPr>
        <xdr:cNvPr id="891" name="前年度繰上充用金平均値テキスト"/>
        <xdr:cNvSpPr txBox="1"/>
      </xdr:nvSpPr>
      <xdr:spPr>
        <a:xfrm>
          <a:off x="22212300" y="16710423"/>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56896</xdr:rowOff>
    </xdr:from>
    <xdr:to>
      <xdr:col>32</xdr:col>
      <xdr:colOff>238125</xdr:colOff>
      <xdr:row>98</xdr:row>
      <xdr:rowOff>158496</xdr:rowOff>
    </xdr:to>
    <xdr:sp macro="" textlink="">
      <xdr:nvSpPr>
        <xdr:cNvPr id="892" name="フローチャート : 判断 891"/>
        <xdr:cNvSpPr/>
      </xdr:nvSpPr>
      <xdr:spPr>
        <a:xfrm>
          <a:off x="22110700" y="16858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93" name="直線コネクタ 892"/>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94" name="フローチャート : 判断 893"/>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95" name="テキスト ボックス 894"/>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96" name="直線コネクタ 895"/>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97" name="フローチャート : 判断 896"/>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98" name="テキスト ボックス 897"/>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99" name="直線コネクタ 898"/>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88900</xdr:rowOff>
    </xdr:from>
    <xdr:to>
      <xdr:col>28</xdr:col>
      <xdr:colOff>365125</xdr:colOff>
      <xdr:row>99</xdr:row>
      <xdr:rowOff>19050</xdr:rowOff>
    </xdr:to>
    <xdr:sp macro="" textlink="">
      <xdr:nvSpPr>
        <xdr:cNvPr id="900" name="フローチャート : 判断 899"/>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901" name="テキスト ボックス 900"/>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02" name="フローチャート : 判断 901"/>
        <xdr:cNvSpPr/>
      </xdr:nvSpPr>
      <xdr:spPr>
        <a:xfrm>
          <a:off x="18605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903" name="テキスト ボックス 902"/>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4" name="テキスト ボックス 90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5" name="テキスト ボックス 90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6" name="テキスト ボックス 90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7" name="テキスト ボックス 90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8" name="テキスト ボックス 90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909" name="円/楕円 908"/>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35323</xdr:rowOff>
    </xdr:from>
    <xdr:ext cx="249299" cy="259045"/>
    <xdr:sp macro="" textlink="">
      <xdr:nvSpPr>
        <xdr:cNvPr id="910" name="前年度繰上充用金該当値テキスト"/>
        <xdr:cNvSpPr txBox="1"/>
      </xdr:nvSpPr>
      <xdr:spPr>
        <a:xfrm>
          <a:off x="22212300" y="168374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911" name="円/楕円 910"/>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912" name="テキスト ボックス 911"/>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913" name="円/楕円 912"/>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914" name="テキスト ボックス 913"/>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915" name="円/楕円 914"/>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35577</xdr:rowOff>
    </xdr:from>
    <xdr:ext cx="249299" cy="259045"/>
    <xdr:sp macro="" textlink="">
      <xdr:nvSpPr>
        <xdr:cNvPr id="916" name="テキスト ボックス 915"/>
        <xdr:cNvSpPr txBox="1"/>
      </xdr:nvSpPr>
      <xdr:spPr>
        <a:xfrm>
          <a:off x="19420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17" name="円/楕円 916"/>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97</xdr:row>
      <xdr:rowOff>35577</xdr:rowOff>
    </xdr:from>
    <xdr:ext cx="249299" cy="259045"/>
    <xdr:sp macro="" textlink="">
      <xdr:nvSpPr>
        <xdr:cNvPr id="918" name="テキスト ボックス 917"/>
        <xdr:cNvSpPr txBox="1"/>
      </xdr:nvSpPr>
      <xdr:spPr>
        <a:xfrm>
          <a:off x="18531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9" name="正方形/長方形 91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0" name="正方形/長方形 91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1" name="テキスト ボックス 92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物件費については、</a:t>
          </a:r>
          <a:r>
            <a:rPr kumimoji="1" lang="ja-JP" altLang="en-US" sz="1100">
              <a:solidFill>
                <a:schemeClr val="dk1"/>
              </a:solidFill>
              <a:effectLst/>
              <a:latin typeface="+mn-lt"/>
              <a:ea typeface="+mn-ea"/>
              <a:cs typeface="+mn-cs"/>
            </a:rPr>
            <a:t>平成２８年度</a:t>
          </a:r>
          <a:r>
            <a:rPr kumimoji="1" lang="ja-JP" altLang="ja-JP" sz="1100">
              <a:solidFill>
                <a:schemeClr val="dk1"/>
              </a:solidFill>
              <a:effectLst/>
              <a:latin typeface="+mn-lt"/>
              <a:ea typeface="+mn-ea"/>
              <a:cs typeface="+mn-cs"/>
            </a:rPr>
            <a:t>より相生市文化会館のオープンに伴う委託料等の増加により数値が悪化した</a:t>
          </a:r>
          <a:r>
            <a:rPr kumimoji="1" lang="ja-JP" altLang="en-US" sz="1100">
              <a:solidFill>
                <a:schemeClr val="dk1"/>
              </a:solidFill>
              <a:effectLst/>
              <a:latin typeface="+mn-lt"/>
              <a:ea typeface="+mn-ea"/>
              <a:cs typeface="+mn-cs"/>
            </a:rPr>
            <a:t>ものの、</a:t>
          </a:r>
          <a:r>
            <a:rPr kumimoji="1" lang="ja-JP" altLang="ja-JP" sz="1100">
              <a:solidFill>
                <a:schemeClr val="dk1"/>
              </a:solidFill>
              <a:effectLst/>
              <a:latin typeface="+mn-lt"/>
              <a:ea typeface="+mn-ea"/>
              <a:cs typeface="+mn-cs"/>
            </a:rPr>
            <a:t>「第１期相生市行財政健全化計画」に基づく歳出削減により、類似団体との比較で低い数値となって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今後も、「第３期相生市行財政健全化計画」に基づき、各事業について事業内容をゼロベースで見直しを図り、更なるコスト削減に努める。</a:t>
          </a:r>
          <a:endParaRPr lang="ja-JP" altLang="ja-JP" sz="1400">
            <a:effectLst/>
          </a:endParaRPr>
        </a:p>
        <a:p>
          <a:r>
            <a:rPr kumimoji="1" lang="ja-JP" altLang="ja-JP" sz="1100">
              <a:solidFill>
                <a:schemeClr val="dk1"/>
              </a:solidFill>
              <a:effectLst/>
              <a:latin typeface="+mn-lt"/>
              <a:ea typeface="+mn-ea"/>
              <a:cs typeface="+mn-cs"/>
            </a:rPr>
            <a:t>　扶助費については、生活保護費が類似団体よりも人口１人当たり決算額で</a:t>
          </a:r>
          <a:r>
            <a:rPr kumimoji="1" lang="en-US" altLang="ja-JP" sz="1100">
              <a:solidFill>
                <a:schemeClr val="dk1"/>
              </a:solidFill>
              <a:effectLst/>
              <a:latin typeface="+mn-lt"/>
              <a:ea typeface="+mn-ea"/>
              <a:cs typeface="+mn-cs"/>
            </a:rPr>
            <a:t>72.1</a:t>
          </a:r>
          <a:r>
            <a:rPr kumimoji="1" lang="ja-JP" altLang="ja-JP" sz="1100">
              <a:solidFill>
                <a:schemeClr val="dk1"/>
              </a:solidFill>
              <a:effectLst/>
              <a:latin typeface="+mn-lt"/>
              <a:ea typeface="+mn-ea"/>
              <a:cs typeface="+mn-cs"/>
            </a:rPr>
            <a:t>％も高くなっているため、類似団体平均を上回っている。生活保護費の上昇が、数値の上昇の原因となっているため、今後、資格審査の適正化や各種手当への特別加算等の見直しを進めていくことで抑制に努める。</a:t>
          </a:r>
          <a:endParaRPr lang="ja-JP" altLang="ja-JP" sz="1400">
            <a:effectLst/>
          </a:endParaRPr>
        </a:p>
        <a:p>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繰出金については、類似団体の平均を大幅に上回っているのは、下水道事業会計において過去に整備費に多額の起債を発行し、その元利償還金が膨らんでいるからである。今後、下水道事業会計では独立採算の原則に立ち返って徹底した経費の抑制を行うとともに、定期的に使用料の見直しを行うなど健全化に努め、繰出金の抑制を図っていく。</a:t>
          </a:r>
          <a:endParaRPr lang="ja-JP" altLang="ja-JP" sz="1400">
            <a:effectLst/>
          </a:endParaRPr>
        </a:p>
        <a:p>
          <a:r>
            <a:rPr lang="ja-JP" altLang="ja-JP" sz="1100">
              <a:solidFill>
                <a:schemeClr val="dk1"/>
              </a:solidFill>
              <a:effectLst/>
              <a:latin typeface="+mn-lt"/>
              <a:ea typeface="+mn-ea"/>
              <a:cs typeface="+mn-cs"/>
            </a:rPr>
            <a:t>　普通建設事業費については、</a:t>
          </a:r>
          <a:r>
            <a:rPr lang="ja-JP" altLang="en-US" sz="1100">
              <a:solidFill>
                <a:schemeClr val="dk1"/>
              </a:solidFill>
              <a:effectLst/>
              <a:latin typeface="+mn-lt"/>
              <a:ea typeface="+mn-ea"/>
              <a:cs typeface="+mn-cs"/>
            </a:rPr>
            <a:t>防災行政無線整備や</a:t>
          </a:r>
          <a:r>
            <a:rPr lang="ja-JP" altLang="ja-JP" sz="1100">
              <a:solidFill>
                <a:schemeClr val="dk1"/>
              </a:solidFill>
              <a:effectLst/>
              <a:latin typeface="+mn-lt"/>
              <a:ea typeface="+mn-ea"/>
              <a:cs typeface="+mn-cs"/>
            </a:rPr>
            <a:t>相生市文化会館建設事業等の大型工事の</a:t>
          </a:r>
          <a:r>
            <a:rPr lang="ja-JP" altLang="en-US" sz="1100">
              <a:solidFill>
                <a:schemeClr val="dk1"/>
              </a:solidFill>
              <a:effectLst/>
              <a:latin typeface="+mn-lt"/>
              <a:ea typeface="+mn-ea"/>
              <a:cs typeface="+mn-cs"/>
            </a:rPr>
            <a:t>完了</a:t>
          </a:r>
          <a:r>
            <a:rPr lang="ja-JP" altLang="ja-JP" sz="1100">
              <a:solidFill>
                <a:schemeClr val="dk1"/>
              </a:solidFill>
              <a:effectLst/>
              <a:latin typeface="+mn-lt"/>
              <a:ea typeface="+mn-ea"/>
              <a:cs typeface="+mn-cs"/>
            </a:rPr>
            <a:t>により、数値が大幅に</a:t>
          </a:r>
          <a:r>
            <a:rPr lang="ja-JP" altLang="en-US" sz="1100">
              <a:solidFill>
                <a:schemeClr val="dk1"/>
              </a:solidFill>
              <a:effectLst/>
              <a:latin typeface="+mn-lt"/>
              <a:ea typeface="+mn-ea"/>
              <a:cs typeface="+mn-cs"/>
            </a:rPr>
            <a:t>改善</a:t>
          </a:r>
          <a:r>
            <a:rPr lang="ja-JP" altLang="ja-JP" sz="1100">
              <a:solidFill>
                <a:schemeClr val="dk1"/>
              </a:solidFill>
              <a:effectLst/>
              <a:latin typeface="+mn-lt"/>
              <a:ea typeface="+mn-ea"/>
              <a:cs typeface="+mn-cs"/>
            </a:rPr>
            <a:t>した。今後は、事業内容について必要性や緊急性等十分に検討し、普通建設事業費の削減および平準化を図る。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30,264
29,841
90.40
13,781,384
13,362,207
389,973
8,134,781
15,239,566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137.7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76672</xdr:rowOff>
    </xdr:from>
    <xdr:to>
      <xdr:col>6</xdr:col>
      <xdr:colOff>510540</xdr:colOff>
      <xdr:row>39</xdr:row>
      <xdr:rowOff>7438</xdr:rowOff>
    </xdr:to>
    <xdr:cxnSp macro="">
      <xdr:nvCxnSpPr>
        <xdr:cNvPr id="58" name="直線コネクタ 57"/>
        <xdr:cNvCxnSpPr/>
      </xdr:nvCxnSpPr>
      <xdr:spPr>
        <a:xfrm flipV="1">
          <a:off x="4633595" y="5220172"/>
          <a:ext cx="1270" cy="14738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11265</xdr:rowOff>
    </xdr:from>
    <xdr:ext cx="469744" cy="259045"/>
    <xdr:sp macro="" textlink="">
      <xdr:nvSpPr>
        <xdr:cNvPr id="59" name="議会費最小値テキスト"/>
        <xdr:cNvSpPr txBox="1"/>
      </xdr:nvSpPr>
      <xdr:spPr>
        <a:xfrm>
          <a:off x="4686300" y="6697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3,280</a:t>
          </a:r>
          <a:endParaRPr kumimoji="1" lang="ja-JP" altLang="en-US" sz="1000" b="1">
            <a:latin typeface="ＭＳ Ｐゴシック"/>
          </a:endParaRPr>
        </a:p>
      </xdr:txBody>
    </xdr:sp>
    <xdr:clientData/>
  </xdr:oneCellAnchor>
  <xdr:twoCellAnchor>
    <xdr:from>
      <xdr:col>6</xdr:col>
      <xdr:colOff>422275</xdr:colOff>
      <xdr:row>39</xdr:row>
      <xdr:rowOff>7438</xdr:rowOff>
    </xdr:from>
    <xdr:to>
      <xdr:col>6</xdr:col>
      <xdr:colOff>600075</xdr:colOff>
      <xdr:row>39</xdr:row>
      <xdr:rowOff>7438</xdr:rowOff>
    </xdr:to>
    <xdr:cxnSp macro="">
      <xdr:nvCxnSpPr>
        <xdr:cNvPr id="60" name="直線コネクタ 59"/>
        <xdr:cNvCxnSpPr/>
      </xdr:nvCxnSpPr>
      <xdr:spPr>
        <a:xfrm>
          <a:off x="4546600" y="669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23349</xdr:rowOff>
    </xdr:from>
    <xdr:ext cx="469744" cy="259045"/>
    <xdr:sp macro="" textlink="">
      <xdr:nvSpPr>
        <xdr:cNvPr id="61" name="議会費最大値テキスト"/>
        <xdr:cNvSpPr txBox="1"/>
      </xdr:nvSpPr>
      <xdr:spPr>
        <a:xfrm>
          <a:off x="4686300" y="4995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7,793</a:t>
          </a:r>
          <a:endParaRPr kumimoji="1" lang="ja-JP" altLang="en-US" sz="1000" b="1">
            <a:latin typeface="ＭＳ Ｐゴシック"/>
          </a:endParaRPr>
        </a:p>
      </xdr:txBody>
    </xdr:sp>
    <xdr:clientData/>
  </xdr:oneCellAnchor>
  <xdr:twoCellAnchor>
    <xdr:from>
      <xdr:col>6</xdr:col>
      <xdr:colOff>422275</xdr:colOff>
      <xdr:row>30</xdr:row>
      <xdr:rowOff>76672</xdr:rowOff>
    </xdr:from>
    <xdr:to>
      <xdr:col>6</xdr:col>
      <xdr:colOff>600075</xdr:colOff>
      <xdr:row>30</xdr:row>
      <xdr:rowOff>76672</xdr:rowOff>
    </xdr:to>
    <xdr:cxnSp macro="">
      <xdr:nvCxnSpPr>
        <xdr:cNvPr id="62" name="直線コネクタ 61"/>
        <xdr:cNvCxnSpPr/>
      </xdr:nvCxnSpPr>
      <xdr:spPr>
        <a:xfrm>
          <a:off x="4546600" y="5220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31931</xdr:rowOff>
    </xdr:from>
    <xdr:to>
      <xdr:col>6</xdr:col>
      <xdr:colOff>511175</xdr:colOff>
      <xdr:row>35</xdr:row>
      <xdr:rowOff>44668</xdr:rowOff>
    </xdr:to>
    <xdr:cxnSp macro="">
      <xdr:nvCxnSpPr>
        <xdr:cNvPr id="63" name="直線コネクタ 62"/>
        <xdr:cNvCxnSpPr/>
      </xdr:nvCxnSpPr>
      <xdr:spPr>
        <a:xfrm>
          <a:off x="3797300" y="5861231"/>
          <a:ext cx="838200" cy="184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145378</xdr:rowOff>
    </xdr:from>
    <xdr:ext cx="469744" cy="259045"/>
    <xdr:sp macro="" textlink="">
      <xdr:nvSpPr>
        <xdr:cNvPr id="64" name="議会費平均値テキスト"/>
        <xdr:cNvSpPr txBox="1"/>
      </xdr:nvSpPr>
      <xdr:spPr>
        <a:xfrm>
          <a:off x="4686300" y="61461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4,736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166951</xdr:rowOff>
    </xdr:from>
    <xdr:to>
      <xdr:col>6</xdr:col>
      <xdr:colOff>561975</xdr:colOff>
      <xdr:row>36</xdr:row>
      <xdr:rowOff>97101</xdr:rowOff>
    </xdr:to>
    <xdr:sp macro="" textlink="">
      <xdr:nvSpPr>
        <xdr:cNvPr id="65" name="フローチャート : 判断 64"/>
        <xdr:cNvSpPr/>
      </xdr:nvSpPr>
      <xdr:spPr>
        <a:xfrm>
          <a:off x="4584700" y="616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118146</xdr:rowOff>
    </xdr:from>
    <xdr:to>
      <xdr:col>5</xdr:col>
      <xdr:colOff>358775</xdr:colOff>
      <xdr:row>34</xdr:row>
      <xdr:rowOff>31931</xdr:rowOff>
    </xdr:to>
    <xdr:cxnSp macro="">
      <xdr:nvCxnSpPr>
        <xdr:cNvPr id="66" name="直線コネクタ 65"/>
        <xdr:cNvCxnSpPr/>
      </xdr:nvCxnSpPr>
      <xdr:spPr>
        <a:xfrm>
          <a:off x="2908300" y="5775996"/>
          <a:ext cx="889000" cy="85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53957</xdr:rowOff>
    </xdr:from>
    <xdr:to>
      <xdr:col>5</xdr:col>
      <xdr:colOff>409575</xdr:colOff>
      <xdr:row>35</xdr:row>
      <xdr:rowOff>155557</xdr:rowOff>
    </xdr:to>
    <xdr:sp macro="" textlink="">
      <xdr:nvSpPr>
        <xdr:cNvPr id="67" name="フローチャート : 判断 66"/>
        <xdr:cNvSpPr/>
      </xdr:nvSpPr>
      <xdr:spPr>
        <a:xfrm>
          <a:off x="3746500" y="605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146684</xdr:rowOff>
    </xdr:from>
    <xdr:ext cx="469744" cy="259045"/>
    <xdr:sp macro="" textlink="">
      <xdr:nvSpPr>
        <xdr:cNvPr id="68" name="テキスト ボックス 67"/>
        <xdr:cNvSpPr txBox="1"/>
      </xdr:nvSpPr>
      <xdr:spPr>
        <a:xfrm>
          <a:off x="3562427" y="6147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5,082</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118146</xdr:rowOff>
    </xdr:from>
    <xdr:to>
      <xdr:col>4</xdr:col>
      <xdr:colOff>155575</xdr:colOff>
      <xdr:row>33</xdr:row>
      <xdr:rowOff>170071</xdr:rowOff>
    </xdr:to>
    <xdr:cxnSp macro="">
      <xdr:nvCxnSpPr>
        <xdr:cNvPr id="69" name="直線コネクタ 68"/>
        <xdr:cNvCxnSpPr/>
      </xdr:nvCxnSpPr>
      <xdr:spPr>
        <a:xfrm flipV="1">
          <a:off x="2019300" y="5775996"/>
          <a:ext cx="889000" cy="5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7257</xdr:rowOff>
    </xdr:from>
    <xdr:to>
      <xdr:col>4</xdr:col>
      <xdr:colOff>206375</xdr:colOff>
      <xdr:row>35</xdr:row>
      <xdr:rowOff>108857</xdr:rowOff>
    </xdr:to>
    <xdr:sp macro="" textlink="">
      <xdr:nvSpPr>
        <xdr:cNvPr id="70" name="フローチャート : 判断 69"/>
        <xdr:cNvSpPr/>
      </xdr:nvSpPr>
      <xdr:spPr>
        <a:xfrm>
          <a:off x="2857500" y="600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99984</xdr:rowOff>
    </xdr:from>
    <xdr:ext cx="469744" cy="259045"/>
    <xdr:sp macro="" textlink="">
      <xdr:nvSpPr>
        <xdr:cNvPr id="71" name="テキスト ボックス 70"/>
        <xdr:cNvSpPr txBox="1"/>
      </xdr:nvSpPr>
      <xdr:spPr>
        <a:xfrm>
          <a:off x="2673427" y="6100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5,225</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123698</xdr:rowOff>
    </xdr:from>
    <xdr:to>
      <xdr:col>2</xdr:col>
      <xdr:colOff>638175</xdr:colOff>
      <xdr:row>33</xdr:row>
      <xdr:rowOff>170071</xdr:rowOff>
    </xdr:to>
    <xdr:cxnSp macro="">
      <xdr:nvCxnSpPr>
        <xdr:cNvPr id="72" name="直線コネクタ 71"/>
        <xdr:cNvCxnSpPr/>
      </xdr:nvCxnSpPr>
      <xdr:spPr>
        <a:xfrm>
          <a:off x="1130300" y="5781548"/>
          <a:ext cx="889000" cy="4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48078</xdr:rowOff>
    </xdr:from>
    <xdr:to>
      <xdr:col>3</xdr:col>
      <xdr:colOff>3175</xdr:colOff>
      <xdr:row>35</xdr:row>
      <xdr:rowOff>149678</xdr:rowOff>
    </xdr:to>
    <xdr:sp macro="" textlink="">
      <xdr:nvSpPr>
        <xdr:cNvPr id="73" name="フローチャート : 判断 72"/>
        <xdr:cNvSpPr/>
      </xdr:nvSpPr>
      <xdr:spPr>
        <a:xfrm>
          <a:off x="1968500" y="604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140805</xdr:rowOff>
    </xdr:from>
    <xdr:ext cx="469744" cy="259045"/>
    <xdr:sp macro="" textlink="">
      <xdr:nvSpPr>
        <xdr:cNvPr id="74" name="テキスト ボックス 73"/>
        <xdr:cNvSpPr txBox="1"/>
      </xdr:nvSpPr>
      <xdr:spPr>
        <a:xfrm>
          <a:off x="1784427" y="6141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5,100</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26525</xdr:rowOff>
    </xdr:from>
    <xdr:to>
      <xdr:col>1</xdr:col>
      <xdr:colOff>485775</xdr:colOff>
      <xdr:row>35</xdr:row>
      <xdr:rowOff>128125</xdr:rowOff>
    </xdr:to>
    <xdr:sp macro="" textlink="">
      <xdr:nvSpPr>
        <xdr:cNvPr id="75" name="フローチャート : 判断 74"/>
        <xdr:cNvSpPr/>
      </xdr:nvSpPr>
      <xdr:spPr>
        <a:xfrm>
          <a:off x="1079500" y="602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119252</xdr:rowOff>
    </xdr:from>
    <xdr:ext cx="469744" cy="259045"/>
    <xdr:sp macro="" textlink="">
      <xdr:nvSpPr>
        <xdr:cNvPr id="76" name="テキスト ボックス 75"/>
        <xdr:cNvSpPr txBox="1"/>
      </xdr:nvSpPr>
      <xdr:spPr>
        <a:xfrm>
          <a:off x="895427" y="612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34</xdr:row>
      <xdr:rowOff>165318</xdr:rowOff>
    </xdr:from>
    <xdr:to>
      <xdr:col>6</xdr:col>
      <xdr:colOff>561975</xdr:colOff>
      <xdr:row>35</xdr:row>
      <xdr:rowOff>95468</xdr:rowOff>
    </xdr:to>
    <xdr:sp macro="" textlink="">
      <xdr:nvSpPr>
        <xdr:cNvPr id="82" name="円/楕円 81"/>
        <xdr:cNvSpPr/>
      </xdr:nvSpPr>
      <xdr:spPr>
        <a:xfrm>
          <a:off x="4584700" y="599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16745</xdr:rowOff>
    </xdr:from>
    <xdr:ext cx="469744" cy="259045"/>
    <xdr:sp macro="" textlink="">
      <xdr:nvSpPr>
        <xdr:cNvPr id="83" name="議会費該当値テキスト"/>
        <xdr:cNvSpPr txBox="1"/>
      </xdr:nvSpPr>
      <xdr:spPr>
        <a:xfrm>
          <a:off x="4686300" y="5846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5,266</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152581</xdr:rowOff>
    </xdr:from>
    <xdr:to>
      <xdr:col>5</xdr:col>
      <xdr:colOff>409575</xdr:colOff>
      <xdr:row>34</xdr:row>
      <xdr:rowOff>82731</xdr:rowOff>
    </xdr:to>
    <xdr:sp macro="" textlink="">
      <xdr:nvSpPr>
        <xdr:cNvPr id="84" name="円/楕円 83"/>
        <xdr:cNvSpPr/>
      </xdr:nvSpPr>
      <xdr:spPr>
        <a:xfrm>
          <a:off x="3746500" y="5810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99258</xdr:rowOff>
    </xdr:from>
    <xdr:ext cx="469744" cy="259045"/>
    <xdr:sp macro="" textlink="">
      <xdr:nvSpPr>
        <xdr:cNvPr id="85" name="テキスト ボックス 84"/>
        <xdr:cNvSpPr txBox="1"/>
      </xdr:nvSpPr>
      <xdr:spPr>
        <a:xfrm>
          <a:off x="3562427" y="5585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5,830</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67346</xdr:rowOff>
    </xdr:from>
    <xdr:to>
      <xdr:col>4</xdr:col>
      <xdr:colOff>206375</xdr:colOff>
      <xdr:row>33</xdr:row>
      <xdr:rowOff>168946</xdr:rowOff>
    </xdr:to>
    <xdr:sp macro="" textlink="">
      <xdr:nvSpPr>
        <xdr:cNvPr id="86" name="円/楕円 85"/>
        <xdr:cNvSpPr/>
      </xdr:nvSpPr>
      <xdr:spPr>
        <a:xfrm>
          <a:off x="2857500" y="5725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14023</xdr:rowOff>
    </xdr:from>
    <xdr:ext cx="469744" cy="259045"/>
    <xdr:sp macro="" textlink="">
      <xdr:nvSpPr>
        <xdr:cNvPr id="87" name="テキスト ボックス 86"/>
        <xdr:cNvSpPr txBox="1"/>
      </xdr:nvSpPr>
      <xdr:spPr>
        <a:xfrm>
          <a:off x="2673427" y="5500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6,091</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119271</xdr:rowOff>
    </xdr:from>
    <xdr:to>
      <xdr:col>3</xdr:col>
      <xdr:colOff>3175</xdr:colOff>
      <xdr:row>34</xdr:row>
      <xdr:rowOff>49421</xdr:rowOff>
    </xdr:to>
    <xdr:sp macro="" textlink="">
      <xdr:nvSpPr>
        <xdr:cNvPr id="88" name="円/楕円 87"/>
        <xdr:cNvSpPr/>
      </xdr:nvSpPr>
      <xdr:spPr>
        <a:xfrm>
          <a:off x="1968500" y="5777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65948</xdr:rowOff>
    </xdr:from>
    <xdr:ext cx="469744" cy="259045"/>
    <xdr:sp macro="" textlink="">
      <xdr:nvSpPr>
        <xdr:cNvPr id="89" name="テキスト ボックス 88"/>
        <xdr:cNvSpPr txBox="1"/>
      </xdr:nvSpPr>
      <xdr:spPr>
        <a:xfrm>
          <a:off x="1784427" y="5552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5,932</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72898</xdr:rowOff>
    </xdr:from>
    <xdr:to>
      <xdr:col>1</xdr:col>
      <xdr:colOff>485775</xdr:colOff>
      <xdr:row>34</xdr:row>
      <xdr:rowOff>3048</xdr:rowOff>
    </xdr:to>
    <xdr:sp macro="" textlink="">
      <xdr:nvSpPr>
        <xdr:cNvPr id="90" name="円/楕円 89"/>
        <xdr:cNvSpPr/>
      </xdr:nvSpPr>
      <xdr:spPr>
        <a:xfrm>
          <a:off x="1079500" y="5730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19575</xdr:rowOff>
    </xdr:from>
    <xdr:ext cx="469744" cy="259045"/>
    <xdr:sp macro="" textlink="">
      <xdr:nvSpPr>
        <xdr:cNvPr id="91" name="テキスト ボックス 90"/>
        <xdr:cNvSpPr txBox="1"/>
      </xdr:nvSpPr>
      <xdr:spPr>
        <a:xfrm>
          <a:off x="895427" y="5505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6,074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77753</xdr:rowOff>
    </xdr:from>
    <xdr:to>
      <xdr:col>6</xdr:col>
      <xdr:colOff>510540</xdr:colOff>
      <xdr:row>58</xdr:row>
      <xdr:rowOff>64250</xdr:rowOff>
    </xdr:to>
    <xdr:cxnSp macro="">
      <xdr:nvCxnSpPr>
        <xdr:cNvPr id="115" name="直線コネクタ 114"/>
        <xdr:cNvCxnSpPr/>
      </xdr:nvCxnSpPr>
      <xdr:spPr>
        <a:xfrm flipV="1">
          <a:off x="4633595" y="8821703"/>
          <a:ext cx="1270" cy="1186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68077</xdr:rowOff>
    </xdr:from>
    <xdr:ext cx="534377" cy="259045"/>
    <xdr:sp macro="" textlink="">
      <xdr:nvSpPr>
        <xdr:cNvPr id="116" name="総務費最小値テキスト"/>
        <xdr:cNvSpPr txBox="1"/>
      </xdr:nvSpPr>
      <xdr:spPr>
        <a:xfrm>
          <a:off x="4686300" y="1001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39,803</a:t>
          </a:r>
          <a:endParaRPr kumimoji="1" lang="ja-JP" altLang="en-US" sz="1000" b="1">
            <a:latin typeface="ＭＳ Ｐゴシック"/>
          </a:endParaRPr>
        </a:p>
      </xdr:txBody>
    </xdr:sp>
    <xdr:clientData/>
  </xdr:oneCellAnchor>
  <xdr:twoCellAnchor>
    <xdr:from>
      <xdr:col>6</xdr:col>
      <xdr:colOff>422275</xdr:colOff>
      <xdr:row>58</xdr:row>
      <xdr:rowOff>64250</xdr:rowOff>
    </xdr:from>
    <xdr:to>
      <xdr:col>6</xdr:col>
      <xdr:colOff>600075</xdr:colOff>
      <xdr:row>58</xdr:row>
      <xdr:rowOff>64250</xdr:rowOff>
    </xdr:to>
    <xdr:cxnSp macro="">
      <xdr:nvCxnSpPr>
        <xdr:cNvPr id="117" name="直線コネクタ 116"/>
        <xdr:cNvCxnSpPr/>
      </xdr:nvCxnSpPr>
      <xdr:spPr>
        <a:xfrm>
          <a:off x="4546600" y="1000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24430</xdr:rowOff>
    </xdr:from>
    <xdr:ext cx="599010" cy="259045"/>
    <xdr:sp macro="" textlink="">
      <xdr:nvSpPr>
        <xdr:cNvPr id="118" name="総務費最大値テキスト"/>
        <xdr:cNvSpPr txBox="1"/>
      </xdr:nvSpPr>
      <xdr:spPr>
        <a:xfrm>
          <a:off x="4686300" y="8596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351,259</a:t>
          </a:r>
          <a:endParaRPr kumimoji="1" lang="ja-JP" altLang="en-US" sz="1000" b="1">
            <a:latin typeface="ＭＳ Ｐゴシック"/>
          </a:endParaRPr>
        </a:p>
      </xdr:txBody>
    </xdr:sp>
    <xdr:clientData/>
  </xdr:oneCellAnchor>
  <xdr:twoCellAnchor>
    <xdr:from>
      <xdr:col>6</xdr:col>
      <xdr:colOff>422275</xdr:colOff>
      <xdr:row>51</xdr:row>
      <xdr:rowOff>77753</xdr:rowOff>
    </xdr:from>
    <xdr:to>
      <xdr:col>6</xdr:col>
      <xdr:colOff>600075</xdr:colOff>
      <xdr:row>51</xdr:row>
      <xdr:rowOff>77753</xdr:rowOff>
    </xdr:to>
    <xdr:cxnSp macro="">
      <xdr:nvCxnSpPr>
        <xdr:cNvPr id="119" name="直線コネクタ 118"/>
        <xdr:cNvCxnSpPr/>
      </xdr:nvCxnSpPr>
      <xdr:spPr>
        <a:xfrm>
          <a:off x="4546600" y="8821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137494</xdr:rowOff>
    </xdr:from>
    <xdr:to>
      <xdr:col>6</xdr:col>
      <xdr:colOff>511175</xdr:colOff>
      <xdr:row>57</xdr:row>
      <xdr:rowOff>168466</xdr:rowOff>
    </xdr:to>
    <xdr:cxnSp macro="">
      <xdr:nvCxnSpPr>
        <xdr:cNvPr id="120" name="直線コネクタ 119"/>
        <xdr:cNvCxnSpPr/>
      </xdr:nvCxnSpPr>
      <xdr:spPr>
        <a:xfrm flipV="1">
          <a:off x="3797300" y="9910144"/>
          <a:ext cx="838200" cy="30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108295</xdr:rowOff>
    </xdr:from>
    <xdr:ext cx="534377" cy="259045"/>
    <xdr:sp macro="" textlink="">
      <xdr:nvSpPr>
        <xdr:cNvPr id="121" name="総務費平均値テキスト"/>
        <xdr:cNvSpPr txBox="1"/>
      </xdr:nvSpPr>
      <xdr:spPr>
        <a:xfrm>
          <a:off x="4686300" y="97094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65,914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85418</xdr:rowOff>
    </xdr:from>
    <xdr:to>
      <xdr:col>6</xdr:col>
      <xdr:colOff>561975</xdr:colOff>
      <xdr:row>58</xdr:row>
      <xdr:rowOff>15568</xdr:rowOff>
    </xdr:to>
    <xdr:sp macro="" textlink="">
      <xdr:nvSpPr>
        <xdr:cNvPr id="122" name="フローチャート : 判断 121"/>
        <xdr:cNvSpPr/>
      </xdr:nvSpPr>
      <xdr:spPr>
        <a:xfrm>
          <a:off x="4584700" y="9858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140363</xdr:rowOff>
    </xdr:from>
    <xdr:to>
      <xdr:col>5</xdr:col>
      <xdr:colOff>358775</xdr:colOff>
      <xdr:row>57</xdr:row>
      <xdr:rowOff>168466</xdr:rowOff>
    </xdr:to>
    <xdr:cxnSp macro="">
      <xdr:nvCxnSpPr>
        <xdr:cNvPr id="123" name="直線コネクタ 122"/>
        <xdr:cNvCxnSpPr/>
      </xdr:nvCxnSpPr>
      <xdr:spPr>
        <a:xfrm>
          <a:off x="2908300" y="9913013"/>
          <a:ext cx="889000" cy="2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81734</xdr:rowOff>
    </xdr:from>
    <xdr:to>
      <xdr:col>5</xdr:col>
      <xdr:colOff>409575</xdr:colOff>
      <xdr:row>58</xdr:row>
      <xdr:rowOff>11884</xdr:rowOff>
    </xdr:to>
    <xdr:sp macro="" textlink="">
      <xdr:nvSpPr>
        <xdr:cNvPr id="124" name="フローチャート : 判断 123"/>
        <xdr:cNvSpPr/>
      </xdr:nvSpPr>
      <xdr:spPr>
        <a:xfrm>
          <a:off x="3746500" y="985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28411</xdr:rowOff>
    </xdr:from>
    <xdr:ext cx="534377" cy="259045"/>
    <xdr:sp macro="" textlink="">
      <xdr:nvSpPr>
        <xdr:cNvPr id="125" name="テキスト ボックス 124"/>
        <xdr:cNvSpPr txBox="1"/>
      </xdr:nvSpPr>
      <xdr:spPr>
        <a:xfrm>
          <a:off x="3530111" y="962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66,881</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129485</xdr:rowOff>
    </xdr:from>
    <xdr:to>
      <xdr:col>4</xdr:col>
      <xdr:colOff>155575</xdr:colOff>
      <xdr:row>57</xdr:row>
      <xdr:rowOff>140363</xdr:rowOff>
    </xdr:to>
    <xdr:cxnSp macro="">
      <xdr:nvCxnSpPr>
        <xdr:cNvPr id="126" name="直線コネクタ 125"/>
        <xdr:cNvCxnSpPr/>
      </xdr:nvCxnSpPr>
      <xdr:spPr>
        <a:xfrm>
          <a:off x="2019300" y="9902135"/>
          <a:ext cx="889000" cy="10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102304</xdr:rowOff>
    </xdr:from>
    <xdr:to>
      <xdr:col>4</xdr:col>
      <xdr:colOff>206375</xdr:colOff>
      <xdr:row>58</xdr:row>
      <xdr:rowOff>32454</xdr:rowOff>
    </xdr:to>
    <xdr:sp macro="" textlink="">
      <xdr:nvSpPr>
        <xdr:cNvPr id="127" name="フローチャート : 判断 126"/>
        <xdr:cNvSpPr/>
      </xdr:nvSpPr>
      <xdr:spPr>
        <a:xfrm>
          <a:off x="2857500" y="987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23581</xdr:rowOff>
    </xdr:from>
    <xdr:ext cx="534377" cy="259045"/>
    <xdr:sp macro="" textlink="">
      <xdr:nvSpPr>
        <xdr:cNvPr id="128" name="テキスト ボックス 127"/>
        <xdr:cNvSpPr txBox="1"/>
      </xdr:nvSpPr>
      <xdr:spPr>
        <a:xfrm>
          <a:off x="2641111" y="9967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61,482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129485</xdr:rowOff>
    </xdr:from>
    <xdr:to>
      <xdr:col>2</xdr:col>
      <xdr:colOff>638175</xdr:colOff>
      <xdr:row>57</xdr:row>
      <xdr:rowOff>169521</xdr:rowOff>
    </xdr:to>
    <xdr:cxnSp macro="">
      <xdr:nvCxnSpPr>
        <xdr:cNvPr id="129" name="直線コネクタ 128"/>
        <xdr:cNvCxnSpPr/>
      </xdr:nvCxnSpPr>
      <xdr:spPr>
        <a:xfrm flipV="1">
          <a:off x="1130300" y="9902135"/>
          <a:ext cx="889000" cy="40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7503</xdr:rowOff>
    </xdr:from>
    <xdr:to>
      <xdr:col>3</xdr:col>
      <xdr:colOff>3175</xdr:colOff>
      <xdr:row>57</xdr:row>
      <xdr:rowOff>109103</xdr:rowOff>
    </xdr:to>
    <xdr:sp macro="" textlink="">
      <xdr:nvSpPr>
        <xdr:cNvPr id="130" name="フローチャート : 判断 129"/>
        <xdr:cNvSpPr/>
      </xdr:nvSpPr>
      <xdr:spPr>
        <a:xfrm>
          <a:off x="1968500" y="9780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125630</xdr:rowOff>
    </xdr:from>
    <xdr:ext cx="534377" cy="259045"/>
    <xdr:sp macro="" textlink="">
      <xdr:nvSpPr>
        <xdr:cNvPr id="131" name="テキスト ボックス 130"/>
        <xdr:cNvSpPr txBox="1"/>
      </xdr:nvSpPr>
      <xdr:spPr>
        <a:xfrm>
          <a:off x="1752111" y="9555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86,364</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104170</xdr:rowOff>
    </xdr:from>
    <xdr:to>
      <xdr:col>1</xdr:col>
      <xdr:colOff>485775</xdr:colOff>
      <xdr:row>58</xdr:row>
      <xdr:rowOff>34320</xdr:rowOff>
    </xdr:to>
    <xdr:sp macro="" textlink="">
      <xdr:nvSpPr>
        <xdr:cNvPr id="132" name="フローチャート : 判断 131"/>
        <xdr:cNvSpPr/>
      </xdr:nvSpPr>
      <xdr:spPr>
        <a:xfrm>
          <a:off x="1079500" y="987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50847</xdr:rowOff>
    </xdr:from>
    <xdr:ext cx="534377" cy="259045"/>
    <xdr:sp macro="" textlink="">
      <xdr:nvSpPr>
        <xdr:cNvPr id="133" name="テキスト ボックス 132"/>
        <xdr:cNvSpPr txBox="1"/>
      </xdr:nvSpPr>
      <xdr:spPr>
        <a:xfrm>
          <a:off x="863111" y="9652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60,992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86694</xdr:rowOff>
    </xdr:from>
    <xdr:to>
      <xdr:col>6</xdr:col>
      <xdr:colOff>561975</xdr:colOff>
      <xdr:row>58</xdr:row>
      <xdr:rowOff>16844</xdr:rowOff>
    </xdr:to>
    <xdr:sp macro="" textlink="">
      <xdr:nvSpPr>
        <xdr:cNvPr id="139" name="円/楕円 138"/>
        <xdr:cNvSpPr/>
      </xdr:nvSpPr>
      <xdr:spPr>
        <a:xfrm>
          <a:off x="4584700" y="9859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63845</xdr:rowOff>
    </xdr:from>
    <xdr:ext cx="534377" cy="259045"/>
    <xdr:sp macro="" textlink="">
      <xdr:nvSpPr>
        <xdr:cNvPr id="140" name="総務費該当値テキスト"/>
        <xdr:cNvSpPr txBox="1"/>
      </xdr:nvSpPr>
      <xdr:spPr>
        <a:xfrm>
          <a:off x="4686300" y="9836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65,579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117666</xdr:rowOff>
    </xdr:from>
    <xdr:to>
      <xdr:col>5</xdr:col>
      <xdr:colOff>409575</xdr:colOff>
      <xdr:row>58</xdr:row>
      <xdr:rowOff>47816</xdr:rowOff>
    </xdr:to>
    <xdr:sp macro="" textlink="">
      <xdr:nvSpPr>
        <xdr:cNvPr id="141" name="円/楕円 140"/>
        <xdr:cNvSpPr/>
      </xdr:nvSpPr>
      <xdr:spPr>
        <a:xfrm>
          <a:off x="3746500" y="989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38943</xdr:rowOff>
    </xdr:from>
    <xdr:ext cx="534377" cy="259045"/>
    <xdr:sp macro="" textlink="">
      <xdr:nvSpPr>
        <xdr:cNvPr id="142" name="テキスト ボックス 141"/>
        <xdr:cNvSpPr txBox="1"/>
      </xdr:nvSpPr>
      <xdr:spPr>
        <a:xfrm>
          <a:off x="3530111" y="998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57,450</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89563</xdr:rowOff>
    </xdr:from>
    <xdr:to>
      <xdr:col>4</xdr:col>
      <xdr:colOff>206375</xdr:colOff>
      <xdr:row>58</xdr:row>
      <xdr:rowOff>19713</xdr:rowOff>
    </xdr:to>
    <xdr:sp macro="" textlink="">
      <xdr:nvSpPr>
        <xdr:cNvPr id="143" name="円/楕円 142"/>
        <xdr:cNvSpPr/>
      </xdr:nvSpPr>
      <xdr:spPr>
        <a:xfrm>
          <a:off x="2857500" y="9862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36240</xdr:rowOff>
    </xdr:from>
    <xdr:ext cx="534377" cy="259045"/>
    <xdr:sp macro="" textlink="">
      <xdr:nvSpPr>
        <xdr:cNvPr id="144" name="テキスト ボックス 143"/>
        <xdr:cNvSpPr txBox="1"/>
      </xdr:nvSpPr>
      <xdr:spPr>
        <a:xfrm>
          <a:off x="2641111" y="963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64,826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78685</xdr:rowOff>
    </xdr:from>
    <xdr:to>
      <xdr:col>3</xdr:col>
      <xdr:colOff>3175</xdr:colOff>
      <xdr:row>58</xdr:row>
      <xdr:rowOff>8835</xdr:rowOff>
    </xdr:to>
    <xdr:sp macro="" textlink="">
      <xdr:nvSpPr>
        <xdr:cNvPr id="145" name="円/楕円 144"/>
        <xdr:cNvSpPr/>
      </xdr:nvSpPr>
      <xdr:spPr>
        <a:xfrm>
          <a:off x="1968500" y="985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171412</xdr:rowOff>
    </xdr:from>
    <xdr:ext cx="534377" cy="259045"/>
    <xdr:sp macro="" textlink="">
      <xdr:nvSpPr>
        <xdr:cNvPr id="146" name="テキスト ボックス 145"/>
        <xdr:cNvSpPr txBox="1"/>
      </xdr:nvSpPr>
      <xdr:spPr>
        <a:xfrm>
          <a:off x="1752111" y="9944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67,681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118721</xdr:rowOff>
    </xdr:from>
    <xdr:to>
      <xdr:col>1</xdr:col>
      <xdr:colOff>485775</xdr:colOff>
      <xdr:row>58</xdr:row>
      <xdr:rowOff>48871</xdr:rowOff>
    </xdr:to>
    <xdr:sp macro="" textlink="">
      <xdr:nvSpPr>
        <xdr:cNvPr id="147" name="円/楕円 146"/>
        <xdr:cNvSpPr/>
      </xdr:nvSpPr>
      <xdr:spPr>
        <a:xfrm>
          <a:off x="1079500" y="989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39998</xdr:rowOff>
    </xdr:from>
    <xdr:ext cx="534377" cy="259045"/>
    <xdr:sp macro="" textlink="">
      <xdr:nvSpPr>
        <xdr:cNvPr id="148" name="テキスト ボックス 147"/>
        <xdr:cNvSpPr txBox="1"/>
      </xdr:nvSpPr>
      <xdr:spPr>
        <a:xfrm>
          <a:off x="863111" y="9984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57,173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136892</xdr:rowOff>
    </xdr:from>
    <xdr:to>
      <xdr:col>6</xdr:col>
      <xdr:colOff>510540</xdr:colOff>
      <xdr:row>78</xdr:row>
      <xdr:rowOff>158826</xdr:rowOff>
    </xdr:to>
    <xdr:cxnSp macro="">
      <xdr:nvCxnSpPr>
        <xdr:cNvPr id="173" name="直線コネクタ 172"/>
        <xdr:cNvCxnSpPr/>
      </xdr:nvCxnSpPr>
      <xdr:spPr>
        <a:xfrm flipV="1">
          <a:off x="4633595" y="12138392"/>
          <a:ext cx="1270" cy="1393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162653</xdr:rowOff>
    </xdr:from>
    <xdr:ext cx="599010" cy="259045"/>
    <xdr:sp macro="" textlink="">
      <xdr:nvSpPr>
        <xdr:cNvPr id="174" name="民生費最小値テキスト"/>
        <xdr:cNvSpPr txBox="1"/>
      </xdr:nvSpPr>
      <xdr:spPr>
        <a:xfrm>
          <a:off x="4686300" y="13535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114,980</a:t>
          </a:r>
          <a:endParaRPr kumimoji="1" lang="ja-JP" altLang="en-US" sz="1000" b="1">
            <a:latin typeface="ＭＳ Ｐゴシック"/>
          </a:endParaRPr>
        </a:p>
      </xdr:txBody>
    </xdr:sp>
    <xdr:clientData/>
  </xdr:oneCellAnchor>
  <xdr:twoCellAnchor>
    <xdr:from>
      <xdr:col>6</xdr:col>
      <xdr:colOff>422275</xdr:colOff>
      <xdr:row>78</xdr:row>
      <xdr:rowOff>158826</xdr:rowOff>
    </xdr:from>
    <xdr:to>
      <xdr:col>6</xdr:col>
      <xdr:colOff>600075</xdr:colOff>
      <xdr:row>78</xdr:row>
      <xdr:rowOff>158826</xdr:rowOff>
    </xdr:to>
    <xdr:cxnSp macro="">
      <xdr:nvCxnSpPr>
        <xdr:cNvPr id="175" name="直線コネクタ 174"/>
        <xdr:cNvCxnSpPr/>
      </xdr:nvCxnSpPr>
      <xdr:spPr>
        <a:xfrm>
          <a:off x="4546600" y="13531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83569</xdr:rowOff>
    </xdr:from>
    <xdr:ext cx="599010" cy="259045"/>
    <xdr:sp macro="" textlink="">
      <xdr:nvSpPr>
        <xdr:cNvPr id="176" name="民生費最大値テキスト"/>
        <xdr:cNvSpPr txBox="1"/>
      </xdr:nvSpPr>
      <xdr:spPr>
        <a:xfrm>
          <a:off x="4686300" y="11913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480,737</a:t>
          </a:r>
          <a:endParaRPr kumimoji="1" lang="ja-JP" altLang="en-US" sz="1000" b="1">
            <a:latin typeface="ＭＳ Ｐゴシック"/>
          </a:endParaRPr>
        </a:p>
      </xdr:txBody>
    </xdr:sp>
    <xdr:clientData/>
  </xdr:oneCellAnchor>
  <xdr:twoCellAnchor>
    <xdr:from>
      <xdr:col>6</xdr:col>
      <xdr:colOff>422275</xdr:colOff>
      <xdr:row>70</xdr:row>
      <xdr:rowOff>136892</xdr:rowOff>
    </xdr:from>
    <xdr:to>
      <xdr:col>6</xdr:col>
      <xdr:colOff>600075</xdr:colOff>
      <xdr:row>70</xdr:row>
      <xdr:rowOff>136892</xdr:rowOff>
    </xdr:to>
    <xdr:cxnSp macro="">
      <xdr:nvCxnSpPr>
        <xdr:cNvPr id="177" name="直線コネクタ 176"/>
        <xdr:cNvCxnSpPr/>
      </xdr:nvCxnSpPr>
      <xdr:spPr>
        <a:xfrm>
          <a:off x="4546600" y="12138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63503</xdr:rowOff>
    </xdr:from>
    <xdr:to>
      <xdr:col>6</xdr:col>
      <xdr:colOff>511175</xdr:colOff>
      <xdr:row>78</xdr:row>
      <xdr:rowOff>85026</xdr:rowOff>
    </xdr:to>
    <xdr:cxnSp macro="">
      <xdr:nvCxnSpPr>
        <xdr:cNvPr id="178" name="直線コネクタ 177"/>
        <xdr:cNvCxnSpPr/>
      </xdr:nvCxnSpPr>
      <xdr:spPr>
        <a:xfrm flipV="1">
          <a:off x="3797300" y="13436603"/>
          <a:ext cx="838200" cy="21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1790</xdr:rowOff>
    </xdr:from>
    <xdr:ext cx="599010" cy="259045"/>
    <xdr:sp macro="" textlink="">
      <xdr:nvSpPr>
        <xdr:cNvPr id="179" name="民生費平均値テキスト"/>
        <xdr:cNvSpPr txBox="1"/>
      </xdr:nvSpPr>
      <xdr:spPr>
        <a:xfrm>
          <a:off x="4686300" y="132034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148,868</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150363</xdr:rowOff>
    </xdr:from>
    <xdr:to>
      <xdr:col>6</xdr:col>
      <xdr:colOff>561975</xdr:colOff>
      <xdr:row>78</xdr:row>
      <xdr:rowOff>80513</xdr:rowOff>
    </xdr:to>
    <xdr:sp macro="" textlink="">
      <xdr:nvSpPr>
        <xdr:cNvPr id="180" name="フローチャート : 判断 179"/>
        <xdr:cNvSpPr/>
      </xdr:nvSpPr>
      <xdr:spPr>
        <a:xfrm>
          <a:off x="4584700" y="13352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85026</xdr:rowOff>
    </xdr:from>
    <xdr:to>
      <xdr:col>5</xdr:col>
      <xdr:colOff>358775</xdr:colOff>
      <xdr:row>78</xdr:row>
      <xdr:rowOff>103268</xdr:rowOff>
    </xdr:to>
    <xdr:cxnSp macro="">
      <xdr:nvCxnSpPr>
        <xdr:cNvPr id="181" name="直線コネクタ 180"/>
        <xdr:cNvCxnSpPr/>
      </xdr:nvCxnSpPr>
      <xdr:spPr>
        <a:xfrm flipV="1">
          <a:off x="2908300" y="13458126"/>
          <a:ext cx="889000" cy="18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165515</xdr:rowOff>
    </xdr:from>
    <xdr:to>
      <xdr:col>5</xdr:col>
      <xdr:colOff>409575</xdr:colOff>
      <xdr:row>78</xdr:row>
      <xdr:rowOff>95665</xdr:rowOff>
    </xdr:to>
    <xdr:sp macro="" textlink="">
      <xdr:nvSpPr>
        <xdr:cNvPr id="182" name="フローチャート : 判断 181"/>
        <xdr:cNvSpPr/>
      </xdr:nvSpPr>
      <xdr:spPr>
        <a:xfrm>
          <a:off x="3746500" y="1336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112192</xdr:rowOff>
    </xdr:from>
    <xdr:ext cx="599010" cy="259045"/>
    <xdr:sp macro="" textlink="">
      <xdr:nvSpPr>
        <xdr:cNvPr id="183" name="テキスト ボックス 182"/>
        <xdr:cNvSpPr txBox="1"/>
      </xdr:nvSpPr>
      <xdr:spPr>
        <a:xfrm>
          <a:off x="3497794" y="13142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144,891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103268</xdr:rowOff>
    </xdr:from>
    <xdr:to>
      <xdr:col>4</xdr:col>
      <xdr:colOff>155575</xdr:colOff>
      <xdr:row>78</xdr:row>
      <xdr:rowOff>137589</xdr:rowOff>
    </xdr:to>
    <xdr:cxnSp macro="">
      <xdr:nvCxnSpPr>
        <xdr:cNvPr id="184" name="直線コネクタ 183"/>
        <xdr:cNvCxnSpPr/>
      </xdr:nvCxnSpPr>
      <xdr:spPr>
        <a:xfrm flipV="1">
          <a:off x="2019300" y="13476368"/>
          <a:ext cx="889000" cy="34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43748</xdr:rowOff>
    </xdr:from>
    <xdr:to>
      <xdr:col>4</xdr:col>
      <xdr:colOff>206375</xdr:colOff>
      <xdr:row>78</xdr:row>
      <xdr:rowOff>145348</xdr:rowOff>
    </xdr:to>
    <xdr:sp macro="" textlink="">
      <xdr:nvSpPr>
        <xdr:cNvPr id="185" name="フローチャート : 判断 184"/>
        <xdr:cNvSpPr/>
      </xdr:nvSpPr>
      <xdr:spPr>
        <a:xfrm>
          <a:off x="2857500" y="13416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161875</xdr:rowOff>
    </xdr:from>
    <xdr:ext cx="599010" cy="259045"/>
    <xdr:sp macro="" textlink="">
      <xdr:nvSpPr>
        <xdr:cNvPr id="186" name="テキスト ボックス 185"/>
        <xdr:cNvSpPr txBox="1"/>
      </xdr:nvSpPr>
      <xdr:spPr>
        <a:xfrm>
          <a:off x="2608794" y="13192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131,851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137589</xdr:rowOff>
    </xdr:from>
    <xdr:to>
      <xdr:col>2</xdr:col>
      <xdr:colOff>638175</xdr:colOff>
      <xdr:row>78</xdr:row>
      <xdr:rowOff>155595</xdr:rowOff>
    </xdr:to>
    <xdr:cxnSp macro="">
      <xdr:nvCxnSpPr>
        <xdr:cNvPr id="187" name="直線コネクタ 186"/>
        <xdr:cNvCxnSpPr/>
      </xdr:nvCxnSpPr>
      <xdr:spPr>
        <a:xfrm flipV="1">
          <a:off x="1130300" y="13510689"/>
          <a:ext cx="889000" cy="1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82465</xdr:rowOff>
    </xdr:from>
    <xdr:to>
      <xdr:col>3</xdr:col>
      <xdr:colOff>3175</xdr:colOff>
      <xdr:row>79</xdr:row>
      <xdr:rowOff>12615</xdr:rowOff>
    </xdr:to>
    <xdr:sp macro="" textlink="">
      <xdr:nvSpPr>
        <xdr:cNvPr id="188" name="フローチャート : 判断 187"/>
        <xdr:cNvSpPr/>
      </xdr:nvSpPr>
      <xdr:spPr>
        <a:xfrm>
          <a:off x="1968500" y="13455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29142</xdr:rowOff>
    </xdr:from>
    <xdr:ext cx="599010" cy="259045"/>
    <xdr:sp macro="" textlink="">
      <xdr:nvSpPr>
        <xdr:cNvPr id="189" name="テキスト ボックス 188"/>
        <xdr:cNvSpPr txBox="1"/>
      </xdr:nvSpPr>
      <xdr:spPr>
        <a:xfrm>
          <a:off x="1719794" y="13230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121,689</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95808</xdr:rowOff>
    </xdr:from>
    <xdr:to>
      <xdr:col>1</xdr:col>
      <xdr:colOff>485775</xdr:colOff>
      <xdr:row>79</xdr:row>
      <xdr:rowOff>25958</xdr:rowOff>
    </xdr:to>
    <xdr:sp macro="" textlink="">
      <xdr:nvSpPr>
        <xdr:cNvPr id="190" name="フローチャート : 判断 189"/>
        <xdr:cNvSpPr/>
      </xdr:nvSpPr>
      <xdr:spPr>
        <a:xfrm>
          <a:off x="1079500" y="13468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42485</xdr:rowOff>
    </xdr:from>
    <xdr:ext cx="599010" cy="259045"/>
    <xdr:sp macro="" textlink="">
      <xdr:nvSpPr>
        <xdr:cNvPr id="191" name="テキスト ボックス 190"/>
        <xdr:cNvSpPr txBox="1"/>
      </xdr:nvSpPr>
      <xdr:spPr>
        <a:xfrm>
          <a:off x="830794" y="1324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118,187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12703</xdr:rowOff>
    </xdr:from>
    <xdr:to>
      <xdr:col>6</xdr:col>
      <xdr:colOff>561975</xdr:colOff>
      <xdr:row>78</xdr:row>
      <xdr:rowOff>114303</xdr:rowOff>
    </xdr:to>
    <xdr:sp macro="" textlink="">
      <xdr:nvSpPr>
        <xdr:cNvPr id="197" name="円/楕円 196"/>
        <xdr:cNvSpPr/>
      </xdr:nvSpPr>
      <xdr:spPr>
        <a:xfrm>
          <a:off x="4584700" y="1338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128789</xdr:rowOff>
    </xdr:from>
    <xdr:ext cx="599010" cy="259045"/>
    <xdr:sp macro="" textlink="">
      <xdr:nvSpPr>
        <xdr:cNvPr id="198" name="民生費該当値テキスト"/>
        <xdr:cNvSpPr txBox="1"/>
      </xdr:nvSpPr>
      <xdr:spPr>
        <a:xfrm>
          <a:off x="4686300" y="13330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139,999</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34226</xdr:rowOff>
    </xdr:from>
    <xdr:to>
      <xdr:col>5</xdr:col>
      <xdr:colOff>409575</xdr:colOff>
      <xdr:row>78</xdr:row>
      <xdr:rowOff>135826</xdr:rowOff>
    </xdr:to>
    <xdr:sp macro="" textlink="">
      <xdr:nvSpPr>
        <xdr:cNvPr id="199" name="円/楕円 198"/>
        <xdr:cNvSpPr/>
      </xdr:nvSpPr>
      <xdr:spPr>
        <a:xfrm>
          <a:off x="3746500" y="13407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126953</xdr:rowOff>
    </xdr:from>
    <xdr:ext cx="599010" cy="259045"/>
    <xdr:sp macro="" textlink="">
      <xdr:nvSpPr>
        <xdr:cNvPr id="200" name="テキスト ボックス 199"/>
        <xdr:cNvSpPr txBox="1"/>
      </xdr:nvSpPr>
      <xdr:spPr>
        <a:xfrm>
          <a:off x="3497794" y="13500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134,350</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52468</xdr:rowOff>
    </xdr:from>
    <xdr:to>
      <xdr:col>4</xdr:col>
      <xdr:colOff>206375</xdr:colOff>
      <xdr:row>78</xdr:row>
      <xdr:rowOff>154068</xdr:rowOff>
    </xdr:to>
    <xdr:sp macro="" textlink="">
      <xdr:nvSpPr>
        <xdr:cNvPr id="201" name="円/楕円 200"/>
        <xdr:cNvSpPr/>
      </xdr:nvSpPr>
      <xdr:spPr>
        <a:xfrm>
          <a:off x="2857500" y="13425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145195</xdr:rowOff>
    </xdr:from>
    <xdr:ext cx="599010" cy="259045"/>
    <xdr:sp macro="" textlink="">
      <xdr:nvSpPr>
        <xdr:cNvPr id="202" name="テキスト ボックス 201"/>
        <xdr:cNvSpPr txBox="1"/>
      </xdr:nvSpPr>
      <xdr:spPr>
        <a:xfrm>
          <a:off x="2608794" y="13518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129,562</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86789</xdr:rowOff>
    </xdr:from>
    <xdr:to>
      <xdr:col>3</xdr:col>
      <xdr:colOff>3175</xdr:colOff>
      <xdr:row>79</xdr:row>
      <xdr:rowOff>16939</xdr:rowOff>
    </xdr:to>
    <xdr:sp macro="" textlink="">
      <xdr:nvSpPr>
        <xdr:cNvPr id="203" name="円/楕円 202"/>
        <xdr:cNvSpPr/>
      </xdr:nvSpPr>
      <xdr:spPr>
        <a:xfrm>
          <a:off x="1968500" y="13459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79</xdr:row>
      <xdr:rowOff>8066</xdr:rowOff>
    </xdr:from>
    <xdr:ext cx="599010" cy="259045"/>
    <xdr:sp macro="" textlink="">
      <xdr:nvSpPr>
        <xdr:cNvPr id="204" name="テキスト ボックス 203"/>
        <xdr:cNvSpPr txBox="1"/>
      </xdr:nvSpPr>
      <xdr:spPr>
        <a:xfrm>
          <a:off x="1719794" y="13552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120,554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104795</xdr:rowOff>
    </xdr:from>
    <xdr:to>
      <xdr:col>1</xdr:col>
      <xdr:colOff>485775</xdr:colOff>
      <xdr:row>79</xdr:row>
      <xdr:rowOff>34945</xdr:rowOff>
    </xdr:to>
    <xdr:sp macro="" textlink="">
      <xdr:nvSpPr>
        <xdr:cNvPr id="205" name="円/楕円 204"/>
        <xdr:cNvSpPr/>
      </xdr:nvSpPr>
      <xdr:spPr>
        <a:xfrm>
          <a:off x="1079500" y="1347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79</xdr:row>
      <xdr:rowOff>26072</xdr:rowOff>
    </xdr:from>
    <xdr:ext cx="599010" cy="259045"/>
    <xdr:sp macro="" textlink="">
      <xdr:nvSpPr>
        <xdr:cNvPr id="206" name="テキスト ボックス 205"/>
        <xdr:cNvSpPr txBox="1"/>
      </xdr:nvSpPr>
      <xdr:spPr>
        <a:xfrm>
          <a:off x="830794" y="13570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115,828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4" name="テキスト ボックス 223"/>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143320</xdr:rowOff>
    </xdr:from>
    <xdr:to>
      <xdr:col>6</xdr:col>
      <xdr:colOff>510540</xdr:colOff>
      <xdr:row>97</xdr:row>
      <xdr:rowOff>125349</xdr:rowOff>
    </xdr:to>
    <xdr:cxnSp macro="">
      <xdr:nvCxnSpPr>
        <xdr:cNvPr id="230" name="直線コネクタ 229"/>
        <xdr:cNvCxnSpPr/>
      </xdr:nvCxnSpPr>
      <xdr:spPr>
        <a:xfrm flipV="1">
          <a:off x="4633595" y="15402370"/>
          <a:ext cx="1270" cy="135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129176</xdr:rowOff>
    </xdr:from>
    <xdr:ext cx="534377" cy="259045"/>
    <xdr:sp macro="" textlink="">
      <xdr:nvSpPr>
        <xdr:cNvPr id="231" name="衛生費最小値テキスト"/>
        <xdr:cNvSpPr txBox="1"/>
      </xdr:nvSpPr>
      <xdr:spPr>
        <a:xfrm>
          <a:off x="4686300" y="16759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20,630</a:t>
          </a:r>
          <a:endParaRPr kumimoji="1" lang="ja-JP" altLang="en-US" sz="1000" b="1">
            <a:latin typeface="ＭＳ Ｐゴシック"/>
          </a:endParaRPr>
        </a:p>
      </xdr:txBody>
    </xdr:sp>
    <xdr:clientData/>
  </xdr:oneCellAnchor>
  <xdr:twoCellAnchor>
    <xdr:from>
      <xdr:col>6</xdr:col>
      <xdr:colOff>422275</xdr:colOff>
      <xdr:row>97</xdr:row>
      <xdr:rowOff>125349</xdr:rowOff>
    </xdr:from>
    <xdr:to>
      <xdr:col>6</xdr:col>
      <xdr:colOff>600075</xdr:colOff>
      <xdr:row>97</xdr:row>
      <xdr:rowOff>125349</xdr:rowOff>
    </xdr:to>
    <xdr:cxnSp macro="">
      <xdr:nvCxnSpPr>
        <xdr:cNvPr id="232" name="直線コネクタ 231"/>
        <xdr:cNvCxnSpPr/>
      </xdr:nvCxnSpPr>
      <xdr:spPr>
        <a:xfrm>
          <a:off x="4546600" y="16755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89997</xdr:rowOff>
    </xdr:from>
    <xdr:ext cx="599010" cy="259045"/>
    <xdr:sp macro="" textlink="">
      <xdr:nvSpPr>
        <xdr:cNvPr id="233" name="衛生費最大値テキスト"/>
        <xdr:cNvSpPr txBox="1"/>
      </xdr:nvSpPr>
      <xdr:spPr>
        <a:xfrm>
          <a:off x="4686300" y="15177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127,215</a:t>
          </a:r>
          <a:endParaRPr kumimoji="1" lang="ja-JP" altLang="en-US" sz="1000" b="1">
            <a:latin typeface="ＭＳ Ｐゴシック"/>
          </a:endParaRPr>
        </a:p>
      </xdr:txBody>
    </xdr:sp>
    <xdr:clientData/>
  </xdr:oneCellAnchor>
  <xdr:twoCellAnchor>
    <xdr:from>
      <xdr:col>6</xdr:col>
      <xdr:colOff>422275</xdr:colOff>
      <xdr:row>89</xdr:row>
      <xdr:rowOff>143320</xdr:rowOff>
    </xdr:from>
    <xdr:to>
      <xdr:col>6</xdr:col>
      <xdr:colOff>600075</xdr:colOff>
      <xdr:row>89</xdr:row>
      <xdr:rowOff>143320</xdr:rowOff>
    </xdr:to>
    <xdr:cxnSp macro="">
      <xdr:nvCxnSpPr>
        <xdr:cNvPr id="234" name="直線コネクタ 233"/>
        <xdr:cNvCxnSpPr/>
      </xdr:nvCxnSpPr>
      <xdr:spPr>
        <a:xfrm>
          <a:off x="4546600" y="15402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58128</xdr:rowOff>
    </xdr:from>
    <xdr:to>
      <xdr:col>6</xdr:col>
      <xdr:colOff>511175</xdr:colOff>
      <xdr:row>96</xdr:row>
      <xdr:rowOff>108369</xdr:rowOff>
    </xdr:to>
    <xdr:cxnSp macro="">
      <xdr:nvCxnSpPr>
        <xdr:cNvPr id="235" name="直線コネクタ 234"/>
        <xdr:cNvCxnSpPr/>
      </xdr:nvCxnSpPr>
      <xdr:spPr>
        <a:xfrm>
          <a:off x="3797300" y="16517328"/>
          <a:ext cx="838200" cy="50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10468</xdr:rowOff>
    </xdr:from>
    <xdr:ext cx="534377" cy="259045"/>
    <xdr:sp macro="" textlink="">
      <xdr:nvSpPr>
        <xdr:cNvPr id="236" name="衛生費平均値テキスト"/>
        <xdr:cNvSpPr txBox="1"/>
      </xdr:nvSpPr>
      <xdr:spPr>
        <a:xfrm>
          <a:off x="4686300" y="162982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40,977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159041</xdr:rowOff>
    </xdr:from>
    <xdr:to>
      <xdr:col>6</xdr:col>
      <xdr:colOff>561975</xdr:colOff>
      <xdr:row>96</xdr:row>
      <xdr:rowOff>89191</xdr:rowOff>
    </xdr:to>
    <xdr:sp macro="" textlink="">
      <xdr:nvSpPr>
        <xdr:cNvPr id="237" name="フローチャート : 判断 236"/>
        <xdr:cNvSpPr/>
      </xdr:nvSpPr>
      <xdr:spPr>
        <a:xfrm>
          <a:off x="4584700" y="16446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46952</xdr:rowOff>
    </xdr:from>
    <xdr:to>
      <xdr:col>5</xdr:col>
      <xdr:colOff>358775</xdr:colOff>
      <xdr:row>96</xdr:row>
      <xdr:rowOff>58128</xdr:rowOff>
    </xdr:to>
    <xdr:cxnSp macro="">
      <xdr:nvCxnSpPr>
        <xdr:cNvPr id="238" name="直線コネクタ 237"/>
        <xdr:cNvCxnSpPr/>
      </xdr:nvCxnSpPr>
      <xdr:spPr>
        <a:xfrm>
          <a:off x="2908300" y="16506152"/>
          <a:ext cx="889000" cy="1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116357</xdr:rowOff>
    </xdr:from>
    <xdr:to>
      <xdr:col>5</xdr:col>
      <xdr:colOff>409575</xdr:colOff>
      <xdr:row>96</xdr:row>
      <xdr:rowOff>46507</xdr:rowOff>
    </xdr:to>
    <xdr:sp macro="" textlink="">
      <xdr:nvSpPr>
        <xdr:cNvPr id="239" name="フローチャート : 判断 238"/>
        <xdr:cNvSpPr/>
      </xdr:nvSpPr>
      <xdr:spPr>
        <a:xfrm>
          <a:off x="3746500" y="1640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63034</xdr:rowOff>
    </xdr:from>
    <xdr:ext cx="534377" cy="259045"/>
    <xdr:sp macro="" textlink="">
      <xdr:nvSpPr>
        <xdr:cNvPr id="240" name="テキスト ボックス 239"/>
        <xdr:cNvSpPr txBox="1"/>
      </xdr:nvSpPr>
      <xdr:spPr>
        <a:xfrm>
          <a:off x="3530111" y="16179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44,338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46952</xdr:rowOff>
    </xdr:from>
    <xdr:to>
      <xdr:col>4</xdr:col>
      <xdr:colOff>155575</xdr:colOff>
      <xdr:row>96</xdr:row>
      <xdr:rowOff>74118</xdr:rowOff>
    </xdr:to>
    <xdr:cxnSp macro="">
      <xdr:nvCxnSpPr>
        <xdr:cNvPr id="241" name="直線コネクタ 240"/>
        <xdr:cNvCxnSpPr/>
      </xdr:nvCxnSpPr>
      <xdr:spPr>
        <a:xfrm flipV="1">
          <a:off x="2019300" y="16506152"/>
          <a:ext cx="889000" cy="27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170357</xdr:rowOff>
    </xdr:from>
    <xdr:to>
      <xdr:col>4</xdr:col>
      <xdr:colOff>206375</xdr:colOff>
      <xdr:row>96</xdr:row>
      <xdr:rowOff>100507</xdr:rowOff>
    </xdr:to>
    <xdr:sp macro="" textlink="">
      <xdr:nvSpPr>
        <xdr:cNvPr id="242" name="フローチャート : 判断 241"/>
        <xdr:cNvSpPr/>
      </xdr:nvSpPr>
      <xdr:spPr>
        <a:xfrm>
          <a:off x="2857500" y="1645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91634</xdr:rowOff>
    </xdr:from>
    <xdr:ext cx="534377" cy="259045"/>
    <xdr:sp macro="" textlink="">
      <xdr:nvSpPr>
        <xdr:cNvPr id="243" name="テキスト ボックス 242"/>
        <xdr:cNvSpPr txBox="1"/>
      </xdr:nvSpPr>
      <xdr:spPr>
        <a:xfrm>
          <a:off x="2641111" y="16550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40,086</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74118</xdr:rowOff>
    </xdr:from>
    <xdr:to>
      <xdr:col>2</xdr:col>
      <xdr:colOff>638175</xdr:colOff>
      <xdr:row>96</xdr:row>
      <xdr:rowOff>136271</xdr:rowOff>
    </xdr:to>
    <xdr:cxnSp macro="">
      <xdr:nvCxnSpPr>
        <xdr:cNvPr id="244" name="直線コネクタ 243"/>
        <xdr:cNvCxnSpPr/>
      </xdr:nvCxnSpPr>
      <xdr:spPr>
        <a:xfrm flipV="1">
          <a:off x="1130300" y="16533318"/>
          <a:ext cx="889000" cy="62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40842</xdr:rowOff>
    </xdr:from>
    <xdr:to>
      <xdr:col>3</xdr:col>
      <xdr:colOff>3175</xdr:colOff>
      <xdr:row>96</xdr:row>
      <xdr:rowOff>142442</xdr:rowOff>
    </xdr:to>
    <xdr:sp macro="" textlink="">
      <xdr:nvSpPr>
        <xdr:cNvPr id="245" name="フローチャート : 判断 244"/>
        <xdr:cNvSpPr/>
      </xdr:nvSpPr>
      <xdr:spPr>
        <a:xfrm>
          <a:off x="1968500" y="16500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133569</xdr:rowOff>
    </xdr:from>
    <xdr:ext cx="534377" cy="259045"/>
    <xdr:sp macro="" textlink="">
      <xdr:nvSpPr>
        <xdr:cNvPr id="246" name="テキスト ボックス 245"/>
        <xdr:cNvSpPr txBox="1"/>
      </xdr:nvSpPr>
      <xdr:spPr>
        <a:xfrm>
          <a:off x="1752111" y="1659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2921</xdr:rowOff>
    </xdr:from>
    <xdr:to>
      <xdr:col>1</xdr:col>
      <xdr:colOff>485775</xdr:colOff>
      <xdr:row>96</xdr:row>
      <xdr:rowOff>104521</xdr:rowOff>
    </xdr:to>
    <xdr:sp macro="" textlink="">
      <xdr:nvSpPr>
        <xdr:cNvPr id="247" name="フローチャート : 判断 246"/>
        <xdr:cNvSpPr/>
      </xdr:nvSpPr>
      <xdr:spPr>
        <a:xfrm>
          <a:off x="1079500" y="1646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121048</xdr:rowOff>
    </xdr:from>
    <xdr:ext cx="534377" cy="259045"/>
    <xdr:sp macro="" textlink="">
      <xdr:nvSpPr>
        <xdr:cNvPr id="248" name="テキスト ボックス 247"/>
        <xdr:cNvSpPr txBox="1"/>
      </xdr:nvSpPr>
      <xdr:spPr>
        <a:xfrm>
          <a:off x="863111" y="1623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39,770</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57569</xdr:rowOff>
    </xdr:from>
    <xdr:to>
      <xdr:col>6</xdr:col>
      <xdr:colOff>561975</xdr:colOff>
      <xdr:row>96</xdr:row>
      <xdr:rowOff>159169</xdr:rowOff>
    </xdr:to>
    <xdr:sp macro="" textlink="">
      <xdr:nvSpPr>
        <xdr:cNvPr id="254" name="円/楕円 253"/>
        <xdr:cNvSpPr/>
      </xdr:nvSpPr>
      <xdr:spPr>
        <a:xfrm>
          <a:off x="4584700" y="1651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35996</xdr:rowOff>
    </xdr:from>
    <xdr:ext cx="534377" cy="259045"/>
    <xdr:sp macro="" textlink="">
      <xdr:nvSpPr>
        <xdr:cNvPr id="255" name="衛生費該当値テキスト"/>
        <xdr:cNvSpPr txBox="1"/>
      </xdr:nvSpPr>
      <xdr:spPr>
        <a:xfrm>
          <a:off x="4686300" y="16495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35,467</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7328</xdr:rowOff>
    </xdr:from>
    <xdr:to>
      <xdr:col>5</xdr:col>
      <xdr:colOff>409575</xdr:colOff>
      <xdr:row>96</xdr:row>
      <xdr:rowOff>108928</xdr:rowOff>
    </xdr:to>
    <xdr:sp macro="" textlink="">
      <xdr:nvSpPr>
        <xdr:cNvPr id="256" name="円/楕円 255"/>
        <xdr:cNvSpPr/>
      </xdr:nvSpPr>
      <xdr:spPr>
        <a:xfrm>
          <a:off x="3746500" y="1646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100055</xdr:rowOff>
    </xdr:from>
    <xdr:ext cx="534377" cy="259045"/>
    <xdr:sp macro="" textlink="">
      <xdr:nvSpPr>
        <xdr:cNvPr id="257" name="テキスト ボックス 256"/>
        <xdr:cNvSpPr txBox="1"/>
      </xdr:nvSpPr>
      <xdr:spPr>
        <a:xfrm>
          <a:off x="3530111" y="16559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39,423</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167602</xdr:rowOff>
    </xdr:from>
    <xdr:to>
      <xdr:col>4</xdr:col>
      <xdr:colOff>206375</xdr:colOff>
      <xdr:row>96</xdr:row>
      <xdr:rowOff>97752</xdr:rowOff>
    </xdr:to>
    <xdr:sp macro="" textlink="">
      <xdr:nvSpPr>
        <xdr:cNvPr id="258" name="円/楕円 257"/>
        <xdr:cNvSpPr/>
      </xdr:nvSpPr>
      <xdr:spPr>
        <a:xfrm>
          <a:off x="2857500" y="1645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114279</xdr:rowOff>
    </xdr:from>
    <xdr:ext cx="534377" cy="259045"/>
    <xdr:sp macro="" textlink="">
      <xdr:nvSpPr>
        <xdr:cNvPr id="259" name="テキスト ボックス 258"/>
        <xdr:cNvSpPr txBox="1"/>
      </xdr:nvSpPr>
      <xdr:spPr>
        <a:xfrm>
          <a:off x="2641111" y="16230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40,303</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23318</xdr:rowOff>
    </xdr:from>
    <xdr:to>
      <xdr:col>3</xdr:col>
      <xdr:colOff>3175</xdr:colOff>
      <xdr:row>96</xdr:row>
      <xdr:rowOff>124918</xdr:rowOff>
    </xdr:to>
    <xdr:sp macro="" textlink="">
      <xdr:nvSpPr>
        <xdr:cNvPr id="260" name="円/楕円 259"/>
        <xdr:cNvSpPr/>
      </xdr:nvSpPr>
      <xdr:spPr>
        <a:xfrm>
          <a:off x="1968500" y="1648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141445</xdr:rowOff>
    </xdr:from>
    <xdr:ext cx="534377" cy="259045"/>
    <xdr:sp macro="" textlink="">
      <xdr:nvSpPr>
        <xdr:cNvPr id="261" name="テキスト ボックス 260"/>
        <xdr:cNvSpPr txBox="1"/>
      </xdr:nvSpPr>
      <xdr:spPr>
        <a:xfrm>
          <a:off x="1752111" y="1625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38,164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85471</xdr:rowOff>
    </xdr:from>
    <xdr:to>
      <xdr:col>1</xdr:col>
      <xdr:colOff>485775</xdr:colOff>
      <xdr:row>97</xdr:row>
      <xdr:rowOff>15621</xdr:rowOff>
    </xdr:to>
    <xdr:sp macro="" textlink="">
      <xdr:nvSpPr>
        <xdr:cNvPr id="262" name="円/楕円 261"/>
        <xdr:cNvSpPr/>
      </xdr:nvSpPr>
      <xdr:spPr>
        <a:xfrm>
          <a:off x="1079500" y="16544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6748</xdr:rowOff>
    </xdr:from>
    <xdr:ext cx="534377" cy="259045"/>
    <xdr:sp macro="" textlink="">
      <xdr:nvSpPr>
        <xdr:cNvPr id="263" name="テキスト ボックス 262"/>
        <xdr:cNvSpPr txBox="1"/>
      </xdr:nvSpPr>
      <xdr:spPr>
        <a:xfrm>
          <a:off x="863111" y="16637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33,270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3" name="テキスト ボックス 282"/>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116459</xdr:rowOff>
    </xdr:from>
    <xdr:to>
      <xdr:col>15</xdr:col>
      <xdr:colOff>180340</xdr:colOff>
      <xdr:row>39</xdr:row>
      <xdr:rowOff>44450</xdr:rowOff>
    </xdr:to>
    <xdr:cxnSp macro="">
      <xdr:nvCxnSpPr>
        <xdr:cNvPr id="287" name="直線コネクタ 286"/>
        <xdr:cNvCxnSpPr/>
      </xdr:nvCxnSpPr>
      <xdr:spPr>
        <a:xfrm flipV="1">
          <a:off x="10475595" y="5431409"/>
          <a:ext cx="1270" cy="1299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63136</xdr:rowOff>
    </xdr:from>
    <xdr:ext cx="469744" cy="259045"/>
    <xdr:sp macro="" textlink="">
      <xdr:nvSpPr>
        <xdr:cNvPr id="290" name="労働費最大値テキスト"/>
        <xdr:cNvSpPr txBox="1"/>
      </xdr:nvSpPr>
      <xdr:spPr>
        <a:xfrm>
          <a:off x="10528300" y="5206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6,822</a:t>
          </a:r>
          <a:endParaRPr kumimoji="1" lang="ja-JP" altLang="en-US" sz="1000" b="1">
            <a:latin typeface="ＭＳ Ｐゴシック"/>
          </a:endParaRPr>
        </a:p>
      </xdr:txBody>
    </xdr:sp>
    <xdr:clientData/>
  </xdr:oneCellAnchor>
  <xdr:twoCellAnchor>
    <xdr:from>
      <xdr:col>15</xdr:col>
      <xdr:colOff>92075</xdr:colOff>
      <xdr:row>31</xdr:row>
      <xdr:rowOff>116459</xdr:rowOff>
    </xdr:from>
    <xdr:to>
      <xdr:col>15</xdr:col>
      <xdr:colOff>269875</xdr:colOff>
      <xdr:row>31</xdr:row>
      <xdr:rowOff>116459</xdr:rowOff>
    </xdr:to>
    <xdr:cxnSp macro="">
      <xdr:nvCxnSpPr>
        <xdr:cNvPr id="291" name="直線コネクタ 290"/>
        <xdr:cNvCxnSpPr/>
      </xdr:nvCxnSpPr>
      <xdr:spPr>
        <a:xfrm>
          <a:off x="10388600" y="5431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72834</xdr:rowOff>
    </xdr:from>
    <xdr:to>
      <xdr:col>15</xdr:col>
      <xdr:colOff>180975</xdr:colOff>
      <xdr:row>37</xdr:row>
      <xdr:rowOff>148082</xdr:rowOff>
    </xdr:to>
    <xdr:cxnSp macro="">
      <xdr:nvCxnSpPr>
        <xdr:cNvPr id="292" name="直線コネクタ 291"/>
        <xdr:cNvCxnSpPr/>
      </xdr:nvCxnSpPr>
      <xdr:spPr>
        <a:xfrm flipV="1">
          <a:off x="9639300" y="6245034"/>
          <a:ext cx="838200" cy="246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85805</xdr:rowOff>
    </xdr:from>
    <xdr:ext cx="469744" cy="259045"/>
    <xdr:sp macro="" textlink="">
      <xdr:nvSpPr>
        <xdr:cNvPr id="293" name="労働費平均値テキスト"/>
        <xdr:cNvSpPr txBox="1"/>
      </xdr:nvSpPr>
      <xdr:spPr>
        <a:xfrm>
          <a:off x="10528300" y="64294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107378</xdr:rowOff>
    </xdr:from>
    <xdr:to>
      <xdr:col>15</xdr:col>
      <xdr:colOff>231775</xdr:colOff>
      <xdr:row>38</xdr:row>
      <xdr:rowOff>37528</xdr:rowOff>
    </xdr:to>
    <xdr:sp macro="" textlink="">
      <xdr:nvSpPr>
        <xdr:cNvPr id="294" name="フローチャート : 判断 293"/>
        <xdr:cNvSpPr/>
      </xdr:nvSpPr>
      <xdr:spPr>
        <a:xfrm>
          <a:off x="10426700" y="645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95885</xdr:rowOff>
    </xdr:from>
    <xdr:to>
      <xdr:col>14</xdr:col>
      <xdr:colOff>28575</xdr:colOff>
      <xdr:row>37</xdr:row>
      <xdr:rowOff>148082</xdr:rowOff>
    </xdr:to>
    <xdr:cxnSp macro="">
      <xdr:nvCxnSpPr>
        <xdr:cNvPr id="295" name="直線コネクタ 294"/>
        <xdr:cNvCxnSpPr/>
      </xdr:nvCxnSpPr>
      <xdr:spPr>
        <a:xfrm>
          <a:off x="8750300" y="6439535"/>
          <a:ext cx="889000" cy="52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71755</xdr:rowOff>
    </xdr:from>
    <xdr:to>
      <xdr:col>14</xdr:col>
      <xdr:colOff>79375</xdr:colOff>
      <xdr:row>38</xdr:row>
      <xdr:rowOff>1905</xdr:rowOff>
    </xdr:to>
    <xdr:sp macro="" textlink="">
      <xdr:nvSpPr>
        <xdr:cNvPr id="296" name="フローチャート : 判断 295"/>
        <xdr:cNvSpPr/>
      </xdr:nvSpPr>
      <xdr:spPr>
        <a:xfrm>
          <a:off x="9588500" y="641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18432</xdr:rowOff>
    </xdr:from>
    <xdr:ext cx="469744" cy="259045"/>
    <xdr:sp macro="" textlink="">
      <xdr:nvSpPr>
        <xdr:cNvPr id="297" name="テキスト ボックス 296"/>
        <xdr:cNvSpPr txBox="1"/>
      </xdr:nvSpPr>
      <xdr:spPr>
        <a:xfrm>
          <a:off x="9404427" y="6190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47308</xdr:rowOff>
    </xdr:from>
    <xdr:to>
      <xdr:col>12</xdr:col>
      <xdr:colOff>511175</xdr:colOff>
      <xdr:row>37</xdr:row>
      <xdr:rowOff>95885</xdr:rowOff>
    </xdr:to>
    <xdr:cxnSp macro="">
      <xdr:nvCxnSpPr>
        <xdr:cNvPr id="298" name="直線コネクタ 297"/>
        <xdr:cNvCxnSpPr/>
      </xdr:nvCxnSpPr>
      <xdr:spPr>
        <a:xfrm>
          <a:off x="7861300" y="6390958"/>
          <a:ext cx="889000" cy="48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72898</xdr:rowOff>
    </xdr:from>
    <xdr:to>
      <xdr:col>12</xdr:col>
      <xdr:colOff>561975</xdr:colOff>
      <xdr:row>38</xdr:row>
      <xdr:rowOff>3048</xdr:rowOff>
    </xdr:to>
    <xdr:sp macro="" textlink="">
      <xdr:nvSpPr>
        <xdr:cNvPr id="299" name="フローチャート : 判断 298"/>
        <xdr:cNvSpPr/>
      </xdr:nvSpPr>
      <xdr:spPr>
        <a:xfrm>
          <a:off x="8699500" y="6416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165625</xdr:rowOff>
    </xdr:from>
    <xdr:ext cx="469744" cy="259045"/>
    <xdr:sp macro="" textlink="">
      <xdr:nvSpPr>
        <xdr:cNvPr id="300" name="テキスト ボックス 299"/>
        <xdr:cNvSpPr txBox="1"/>
      </xdr:nvSpPr>
      <xdr:spPr>
        <a:xfrm>
          <a:off x="8515427" y="6509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1,384</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635</xdr:rowOff>
    </xdr:from>
    <xdr:to>
      <xdr:col>11</xdr:col>
      <xdr:colOff>307975</xdr:colOff>
      <xdr:row>37</xdr:row>
      <xdr:rowOff>47308</xdr:rowOff>
    </xdr:to>
    <xdr:cxnSp macro="">
      <xdr:nvCxnSpPr>
        <xdr:cNvPr id="301" name="直線コネクタ 300"/>
        <xdr:cNvCxnSpPr/>
      </xdr:nvCxnSpPr>
      <xdr:spPr>
        <a:xfrm>
          <a:off x="6972300" y="6344285"/>
          <a:ext cx="889000" cy="46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29083</xdr:rowOff>
    </xdr:from>
    <xdr:to>
      <xdr:col>11</xdr:col>
      <xdr:colOff>358775</xdr:colOff>
      <xdr:row>37</xdr:row>
      <xdr:rowOff>130683</xdr:rowOff>
    </xdr:to>
    <xdr:sp macro="" textlink="">
      <xdr:nvSpPr>
        <xdr:cNvPr id="302" name="フローチャート : 判断 301"/>
        <xdr:cNvSpPr/>
      </xdr:nvSpPr>
      <xdr:spPr>
        <a:xfrm>
          <a:off x="7810500" y="6372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121810</xdr:rowOff>
    </xdr:from>
    <xdr:ext cx="469744" cy="259045"/>
    <xdr:sp macro="" textlink="">
      <xdr:nvSpPr>
        <xdr:cNvPr id="303" name="テキスト ボックス 302"/>
        <xdr:cNvSpPr txBox="1"/>
      </xdr:nvSpPr>
      <xdr:spPr>
        <a:xfrm>
          <a:off x="7626427" y="6465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1,614</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12319</xdr:rowOff>
    </xdr:from>
    <xdr:to>
      <xdr:col>10</xdr:col>
      <xdr:colOff>155575</xdr:colOff>
      <xdr:row>37</xdr:row>
      <xdr:rowOff>113919</xdr:rowOff>
    </xdr:to>
    <xdr:sp macro="" textlink="">
      <xdr:nvSpPr>
        <xdr:cNvPr id="304" name="フローチャート : 判断 303"/>
        <xdr:cNvSpPr/>
      </xdr:nvSpPr>
      <xdr:spPr>
        <a:xfrm>
          <a:off x="6921500" y="635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105046</xdr:rowOff>
    </xdr:from>
    <xdr:ext cx="469744" cy="259045"/>
    <xdr:sp macro="" textlink="">
      <xdr:nvSpPr>
        <xdr:cNvPr id="305" name="テキスト ボックス 304"/>
        <xdr:cNvSpPr txBox="1"/>
      </xdr:nvSpPr>
      <xdr:spPr>
        <a:xfrm>
          <a:off x="6737427" y="6448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1,702</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22034</xdr:rowOff>
    </xdr:from>
    <xdr:to>
      <xdr:col>15</xdr:col>
      <xdr:colOff>231775</xdr:colOff>
      <xdr:row>36</xdr:row>
      <xdr:rowOff>123634</xdr:rowOff>
    </xdr:to>
    <xdr:sp macro="" textlink="">
      <xdr:nvSpPr>
        <xdr:cNvPr id="311" name="円/楕円 310"/>
        <xdr:cNvSpPr/>
      </xdr:nvSpPr>
      <xdr:spPr>
        <a:xfrm>
          <a:off x="10426700" y="619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44911</xdr:rowOff>
    </xdr:from>
    <xdr:ext cx="469744" cy="259045"/>
    <xdr:sp macro="" textlink="">
      <xdr:nvSpPr>
        <xdr:cNvPr id="312" name="労働費該当値テキスト"/>
        <xdr:cNvSpPr txBox="1"/>
      </xdr:nvSpPr>
      <xdr:spPr>
        <a:xfrm>
          <a:off x="10528300" y="6045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2,551</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97282</xdr:rowOff>
    </xdr:from>
    <xdr:to>
      <xdr:col>14</xdr:col>
      <xdr:colOff>79375</xdr:colOff>
      <xdr:row>38</xdr:row>
      <xdr:rowOff>27432</xdr:rowOff>
    </xdr:to>
    <xdr:sp macro="" textlink="">
      <xdr:nvSpPr>
        <xdr:cNvPr id="313" name="円/楕円 312"/>
        <xdr:cNvSpPr/>
      </xdr:nvSpPr>
      <xdr:spPr>
        <a:xfrm>
          <a:off x="9588500" y="644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18559</xdr:rowOff>
    </xdr:from>
    <xdr:ext cx="469744" cy="259045"/>
    <xdr:sp macro="" textlink="">
      <xdr:nvSpPr>
        <xdr:cNvPr id="314" name="テキスト ボックス 313"/>
        <xdr:cNvSpPr txBox="1"/>
      </xdr:nvSpPr>
      <xdr:spPr>
        <a:xfrm>
          <a:off x="9404427" y="6533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1,256</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45085</xdr:rowOff>
    </xdr:from>
    <xdr:to>
      <xdr:col>12</xdr:col>
      <xdr:colOff>561975</xdr:colOff>
      <xdr:row>37</xdr:row>
      <xdr:rowOff>146685</xdr:rowOff>
    </xdr:to>
    <xdr:sp macro="" textlink="">
      <xdr:nvSpPr>
        <xdr:cNvPr id="315" name="円/楕円 314"/>
        <xdr:cNvSpPr/>
      </xdr:nvSpPr>
      <xdr:spPr>
        <a:xfrm>
          <a:off x="8699500" y="638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163212</xdr:rowOff>
    </xdr:from>
    <xdr:ext cx="469744" cy="259045"/>
    <xdr:sp macro="" textlink="">
      <xdr:nvSpPr>
        <xdr:cNvPr id="316" name="テキスト ボックス 315"/>
        <xdr:cNvSpPr txBox="1"/>
      </xdr:nvSpPr>
      <xdr:spPr>
        <a:xfrm>
          <a:off x="8515427" y="6163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1,530</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167958</xdr:rowOff>
    </xdr:from>
    <xdr:to>
      <xdr:col>11</xdr:col>
      <xdr:colOff>358775</xdr:colOff>
      <xdr:row>37</xdr:row>
      <xdr:rowOff>98108</xdr:rowOff>
    </xdr:to>
    <xdr:sp macro="" textlink="">
      <xdr:nvSpPr>
        <xdr:cNvPr id="317" name="円/楕円 316"/>
        <xdr:cNvSpPr/>
      </xdr:nvSpPr>
      <xdr:spPr>
        <a:xfrm>
          <a:off x="7810500" y="6340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114635</xdr:rowOff>
    </xdr:from>
    <xdr:ext cx="469744" cy="259045"/>
    <xdr:sp macro="" textlink="">
      <xdr:nvSpPr>
        <xdr:cNvPr id="318" name="テキスト ボックス 317"/>
        <xdr:cNvSpPr txBox="1"/>
      </xdr:nvSpPr>
      <xdr:spPr>
        <a:xfrm>
          <a:off x="7626427" y="6115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121285</xdr:rowOff>
    </xdr:from>
    <xdr:to>
      <xdr:col>10</xdr:col>
      <xdr:colOff>155575</xdr:colOff>
      <xdr:row>37</xdr:row>
      <xdr:rowOff>51435</xdr:rowOff>
    </xdr:to>
    <xdr:sp macro="" textlink="">
      <xdr:nvSpPr>
        <xdr:cNvPr id="319" name="円/楕円 318"/>
        <xdr:cNvSpPr/>
      </xdr:nvSpPr>
      <xdr:spPr>
        <a:xfrm>
          <a:off x="6921500" y="629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67962</xdr:rowOff>
    </xdr:from>
    <xdr:ext cx="469744" cy="259045"/>
    <xdr:sp macro="" textlink="">
      <xdr:nvSpPr>
        <xdr:cNvPr id="320" name="テキスト ボックス 319"/>
        <xdr:cNvSpPr txBox="1"/>
      </xdr:nvSpPr>
      <xdr:spPr>
        <a:xfrm>
          <a:off x="6737427" y="6068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0" name="テキスト ボックス 339"/>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39586</xdr:rowOff>
    </xdr:from>
    <xdr:to>
      <xdr:col>15</xdr:col>
      <xdr:colOff>180340</xdr:colOff>
      <xdr:row>59</xdr:row>
      <xdr:rowOff>25832</xdr:rowOff>
    </xdr:to>
    <xdr:cxnSp macro="">
      <xdr:nvCxnSpPr>
        <xdr:cNvPr id="344" name="直線コネクタ 343"/>
        <xdr:cNvCxnSpPr/>
      </xdr:nvCxnSpPr>
      <xdr:spPr>
        <a:xfrm flipV="1">
          <a:off x="10475595" y="8612086"/>
          <a:ext cx="1270" cy="1529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29659</xdr:rowOff>
    </xdr:from>
    <xdr:ext cx="469744" cy="259045"/>
    <xdr:sp macro="" textlink="">
      <xdr:nvSpPr>
        <xdr:cNvPr id="345" name="農林水産業費最小値テキスト"/>
        <xdr:cNvSpPr txBox="1"/>
      </xdr:nvSpPr>
      <xdr:spPr>
        <a:xfrm>
          <a:off x="10528300" y="10145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1,466</a:t>
          </a:r>
          <a:endParaRPr kumimoji="1" lang="ja-JP" altLang="en-US" sz="1000" b="1">
            <a:latin typeface="ＭＳ Ｐゴシック"/>
          </a:endParaRPr>
        </a:p>
      </xdr:txBody>
    </xdr:sp>
    <xdr:clientData/>
  </xdr:oneCellAnchor>
  <xdr:twoCellAnchor>
    <xdr:from>
      <xdr:col>15</xdr:col>
      <xdr:colOff>92075</xdr:colOff>
      <xdr:row>59</xdr:row>
      <xdr:rowOff>25832</xdr:rowOff>
    </xdr:from>
    <xdr:to>
      <xdr:col>15</xdr:col>
      <xdr:colOff>269875</xdr:colOff>
      <xdr:row>59</xdr:row>
      <xdr:rowOff>25832</xdr:rowOff>
    </xdr:to>
    <xdr:cxnSp macro="">
      <xdr:nvCxnSpPr>
        <xdr:cNvPr id="346" name="直線コネクタ 345"/>
        <xdr:cNvCxnSpPr/>
      </xdr:nvCxnSpPr>
      <xdr:spPr>
        <a:xfrm>
          <a:off x="10388600" y="10141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157713</xdr:rowOff>
    </xdr:from>
    <xdr:ext cx="599010" cy="259045"/>
    <xdr:sp macro="" textlink="">
      <xdr:nvSpPr>
        <xdr:cNvPr id="347" name="農林水産業費最大値テキスト"/>
        <xdr:cNvSpPr txBox="1"/>
      </xdr:nvSpPr>
      <xdr:spPr>
        <a:xfrm>
          <a:off x="10528300" y="8387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121,883</a:t>
          </a:r>
          <a:endParaRPr kumimoji="1" lang="ja-JP" altLang="en-US" sz="1000" b="1">
            <a:latin typeface="ＭＳ Ｐゴシック"/>
          </a:endParaRPr>
        </a:p>
      </xdr:txBody>
    </xdr:sp>
    <xdr:clientData/>
  </xdr:oneCellAnchor>
  <xdr:twoCellAnchor>
    <xdr:from>
      <xdr:col>15</xdr:col>
      <xdr:colOff>92075</xdr:colOff>
      <xdr:row>50</xdr:row>
      <xdr:rowOff>39586</xdr:rowOff>
    </xdr:from>
    <xdr:to>
      <xdr:col>15</xdr:col>
      <xdr:colOff>269875</xdr:colOff>
      <xdr:row>50</xdr:row>
      <xdr:rowOff>39586</xdr:rowOff>
    </xdr:to>
    <xdr:cxnSp macro="">
      <xdr:nvCxnSpPr>
        <xdr:cNvPr id="348" name="直線コネクタ 347"/>
        <xdr:cNvCxnSpPr/>
      </xdr:nvCxnSpPr>
      <xdr:spPr>
        <a:xfrm>
          <a:off x="10388600" y="861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37287</xdr:rowOff>
    </xdr:from>
    <xdr:to>
      <xdr:col>15</xdr:col>
      <xdr:colOff>180975</xdr:colOff>
      <xdr:row>58</xdr:row>
      <xdr:rowOff>61519</xdr:rowOff>
    </xdr:to>
    <xdr:cxnSp macro="">
      <xdr:nvCxnSpPr>
        <xdr:cNvPr id="349" name="直線コネクタ 348"/>
        <xdr:cNvCxnSpPr/>
      </xdr:nvCxnSpPr>
      <xdr:spPr>
        <a:xfrm>
          <a:off x="9639300" y="9981387"/>
          <a:ext cx="838200" cy="2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108196</xdr:rowOff>
    </xdr:from>
    <xdr:ext cx="534377" cy="259045"/>
    <xdr:sp macro="" textlink="">
      <xdr:nvSpPr>
        <xdr:cNvPr id="350" name="農林水産業費平均値テキスト"/>
        <xdr:cNvSpPr txBox="1"/>
      </xdr:nvSpPr>
      <xdr:spPr>
        <a:xfrm>
          <a:off x="10528300" y="97093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19,782</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85319</xdr:rowOff>
    </xdr:from>
    <xdr:to>
      <xdr:col>15</xdr:col>
      <xdr:colOff>231775</xdr:colOff>
      <xdr:row>58</xdr:row>
      <xdr:rowOff>15469</xdr:rowOff>
    </xdr:to>
    <xdr:sp macro="" textlink="">
      <xdr:nvSpPr>
        <xdr:cNvPr id="351" name="フローチャート : 判断 350"/>
        <xdr:cNvSpPr/>
      </xdr:nvSpPr>
      <xdr:spPr>
        <a:xfrm>
          <a:off x="10426700" y="9857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4394</xdr:rowOff>
    </xdr:from>
    <xdr:to>
      <xdr:col>14</xdr:col>
      <xdr:colOff>28575</xdr:colOff>
      <xdr:row>58</xdr:row>
      <xdr:rowOff>37287</xdr:rowOff>
    </xdr:to>
    <xdr:cxnSp macro="">
      <xdr:nvCxnSpPr>
        <xdr:cNvPr id="352" name="直線コネクタ 351"/>
        <xdr:cNvCxnSpPr/>
      </xdr:nvCxnSpPr>
      <xdr:spPr>
        <a:xfrm>
          <a:off x="8750300" y="9948494"/>
          <a:ext cx="889000" cy="3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74905</xdr:rowOff>
    </xdr:from>
    <xdr:to>
      <xdr:col>14</xdr:col>
      <xdr:colOff>79375</xdr:colOff>
      <xdr:row>58</xdr:row>
      <xdr:rowOff>5055</xdr:rowOff>
    </xdr:to>
    <xdr:sp macro="" textlink="">
      <xdr:nvSpPr>
        <xdr:cNvPr id="353" name="フローチャート : 判断 352"/>
        <xdr:cNvSpPr/>
      </xdr:nvSpPr>
      <xdr:spPr>
        <a:xfrm>
          <a:off x="9588500" y="9847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21582</xdr:rowOff>
    </xdr:from>
    <xdr:ext cx="534377" cy="259045"/>
    <xdr:sp macro="" textlink="">
      <xdr:nvSpPr>
        <xdr:cNvPr id="354" name="テキスト ボックス 353"/>
        <xdr:cNvSpPr txBox="1"/>
      </xdr:nvSpPr>
      <xdr:spPr>
        <a:xfrm>
          <a:off x="9372111" y="9622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20,602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4394</xdr:rowOff>
    </xdr:from>
    <xdr:to>
      <xdr:col>12</xdr:col>
      <xdr:colOff>511175</xdr:colOff>
      <xdr:row>58</xdr:row>
      <xdr:rowOff>14694</xdr:rowOff>
    </xdr:to>
    <xdr:cxnSp macro="">
      <xdr:nvCxnSpPr>
        <xdr:cNvPr id="355" name="直線コネクタ 354"/>
        <xdr:cNvCxnSpPr/>
      </xdr:nvCxnSpPr>
      <xdr:spPr>
        <a:xfrm flipV="1">
          <a:off x="7861300" y="9948494"/>
          <a:ext cx="889000" cy="10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1727</xdr:rowOff>
    </xdr:from>
    <xdr:to>
      <xdr:col>12</xdr:col>
      <xdr:colOff>561975</xdr:colOff>
      <xdr:row>58</xdr:row>
      <xdr:rowOff>103327</xdr:rowOff>
    </xdr:to>
    <xdr:sp macro="" textlink="">
      <xdr:nvSpPr>
        <xdr:cNvPr id="356" name="フローチャート : 判断 355"/>
        <xdr:cNvSpPr/>
      </xdr:nvSpPr>
      <xdr:spPr>
        <a:xfrm>
          <a:off x="8699500" y="9945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94454</xdr:rowOff>
    </xdr:from>
    <xdr:ext cx="534377" cy="259045"/>
    <xdr:sp macro="" textlink="">
      <xdr:nvSpPr>
        <xdr:cNvPr id="357" name="テキスト ボックス 356"/>
        <xdr:cNvSpPr txBox="1"/>
      </xdr:nvSpPr>
      <xdr:spPr>
        <a:xfrm>
          <a:off x="8483111" y="10038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12,864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14694</xdr:rowOff>
    </xdr:from>
    <xdr:to>
      <xdr:col>11</xdr:col>
      <xdr:colOff>307975</xdr:colOff>
      <xdr:row>58</xdr:row>
      <xdr:rowOff>24968</xdr:rowOff>
    </xdr:to>
    <xdr:cxnSp macro="">
      <xdr:nvCxnSpPr>
        <xdr:cNvPr id="358" name="直線コネクタ 357"/>
        <xdr:cNvCxnSpPr/>
      </xdr:nvCxnSpPr>
      <xdr:spPr>
        <a:xfrm flipV="1">
          <a:off x="6972300" y="9958794"/>
          <a:ext cx="889000" cy="10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4661</xdr:rowOff>
    </xdr:from>
    <xdr:to>
      <xdr:col>11</xdr:col>
      <xdr:colOff>358775</xdr:colOff>
      <xdr:row>58</xdr:row>
      <xdr:rowOff>106261</xdr:rowOff>
    </xdr:to>
    <xdr:sp macro="" textlink="">
      <xdr:nvSpPr>
        <xdr:cNvPr id="359" name="フローチャート : 判断 358"/>
        <xdr:cNvSpPr/>
      </xdr:nvSpPr>
      <xdr:spPr>
        <a:xfrm>
          <a:off x="7810500" y="9948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97388</xdr:rowOff>
    </xdr:from>
    <xdr:ext cx="534377" cy="259045"/>
    <xdr:sp macro="" textlink="">
      <xdr:nvSpPr>
        <xdr:cNvPr id="360" name="テキスト ボックス 359"/>
        <xdr:cNvSpPr txBox="1"/>
      </xdr:nvSpPr>
      <xdr:spPr>
        <a:xfrm>
          <a:off x="7594111" y="10041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12,633</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163055</xdr:rowOff>
    </xdr:from>
    <xdr:to>
      <xdr:col>10</xdr:col>
      <xdr:colOff>155575</xdr:colOff>
      <xdr:row>58</xdr:row>
      <xdr:rowOff>93205</xdr:rowOff>
    </xdr:to>
    <xdr:sp macro="" textlink="">
      <xdr:nvSpPr>
        <xdr:cNvPr id="361" name="フローチャート : 判断 360"/>
        <xdr:cNvSpPr/>
      </xdr:nvSpPr>
      <xdr:spPr>
        <a:xfrm>
          <a:off x="6921500" y="993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84332</xdr:rowOff>
    </xdr:from>
    <xdr:ext cx="534377" cy="259045"/>
    <xdr:sp macro="" textlink="">
      <xdr:nvSpPr>
        <xdr:cNvPr id="362" name="テキスト ボックス 361"/>
        <xdr:cNvSpPr txBox="1"/>
      </xdr:nvSpPr>
      <xdr:spPr>
        <a:xfrm>
          <a:off x="6705111" y="10028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13,661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10719</xdr:rowOff>
    </xdr:from>
    <xdr:to>
      <xdr:col>15</xdr:col>
      <xdr:colOff>231775</xdr:colOff>
      <xdr:row>58</xdr:row>
      <xdr:rowOff>112319</xdr:rowOff>
    </xdr:to>
    <xdr:sp macro="" textlink="">
      <xdr:nvSpPr>
        <xdr:cNvPr id="368" name="円/楕円 367"/>
        <xdr:cNvSpPr/>
      </xdr:nvSpPr>
      <xdr:spPr>
        <a:xfrm>
          <a:off x="10426700" y="9954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160596</xdr:rowOff>
    </xdr:from>
    <xdr:ext cx="534377" cy="259045"/>
    <xdr:sp macro="" textlink="">
      <xdr:nvSpPr>
        <xdr:cNvPr id="369" name="農林水産業費該当値テキスト"/>
        <xdr:cNvSpPr txBox="1"/>
      </xdr:nvSpPr>
      <xdr:spPr>
        <a:xfrm>
          <a:off x="10528300" y="9933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12,156</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157937</xdr:rowOff>
    </xdr:from>
    <xdr:to>
      <xdr:col>14</xdr:col>
      <xdr:colOff>79375</xdr:colOff>
      <xdr:row>58</xdr:row>
      <xdr:rowOff>88087</xdr:rowOff>
    </xdr:to>
    <xdr:sp macro="" textlink="">
      <xdr:nvSpPr>
        <xdr:cNvPr id="370" name="円/楕円 369"/>
        <xdr:cNvSpPr/>
      </xdr:nvSpPr>
      <xdr:spPr>
        <a:xfrm>
          <a:off x="9588500" y="993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79214</xdr:rowOff>
    </xdr:from>
    <xdr:ext cx="534377" cy="259045"/>
    <xdr:sp macro="" textlink="">
      <xdr:nvSpPr>
        <xdr:cNvPr id="371" name="テキスト ボックス 370"/>
        <xdr:cNvSpPr txBox="1"/>
      </xdr:nvSpPr>
      <xdr:spPr>
        <a:xfrm>
          <a:off x="9372111" y="10023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14,064</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125044</xdr:rowOff>
    </xdr:from>
    <xdr:to>
      <xdr:col>12</xdr:col>
      <xdr:colOff>561975</xdr:colOff>
      <xdr:row>58</xdr:row>
      <xdr:rowOff>55194</xdr:rowOff>
    </xdr:to>
    <xdr:sp macro="" textlink="">
      <xdr:nvSpPr>
        <xdr:cNvPr id="372" name="円/楕円 371"/>
        <xdr:cNvSpPr/>
      </xdr:nvSpPr>
      <xdr:spPr>
        <a:xfrm>
          <a:off x="8699500" y="9897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71721</xdr:rowOff>
    </xdr:from>
    <xdr:ext cx="534377" cy="259045"/>
    <xdr:sp macro="" textlink="">
      <xdr:nvSpPr>
        <xdr:cNvPr id="373" name="テキスト ボックス 372"/>
        <xdr:cNvSpPr txBox="1"/>
      </xdr:nvSpPr>
      <xdr:spPr>
        <a:xfrm>
          <a:off x="8483111" y="9672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16,654</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135344</xdr:rowOff>
    </xdr:from>
    <xdr:to>
      <xdr:col>11</xdr:col>
      <xdr:colOff>358775</xdr:colOff>
      <xdr:row>58</xdr:row>
      <xdr:rowOff>65494</xdr:rowOff>
    </xdr:to>
    <xdr:sp macro="" textlink="">
      <xdr:nvSpPr>
        <xdr:cNvPr id="374" name="円/楕円 373"/>
        <xdr:cNvSpPr/>
      </xdr:nvSpPr>
      <xdr:spPr>
        <a:xfrm>
          <a:off x="7810500" y="990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82021</xdr:rowOff>
    </xdr:from>
    <xdr:ext cx="534377" cy="259045"/>
    <xdr:sp macro="" textlink="">
      <xdr:nvSpPr>
        <xdr:cNvPr id="375" name="テキスト ボックス 374"/>
        <xdr:cNvSpPr txBox="1"/>
      </xdr:nvSpPr>
      <xdr:spPr>
        <a:xfrm>
          <a:off x="7594111" y="9683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15,843</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145618</xdr:rowOff>
    </xdr:from>
    <xdr:to>
      <xdr:col>10</xdr:col>
      <xdr:colOff>155575</xdr:colOff>
      <xdr:row>58</xdr:row>
      <xdr:rowOff>75768</xdr:rowOff>
    </xdr:to>
    <xdr:sp macro="" textlink="">
      <xdr:nvSpPr>
        <xdr:cNvPr id="376" name="円/楕円 375"/>
        <xdr:cNvSpPr/>
      </xdr:nvSpPr>
      <xdr:spPr>
        <a:xfrm>
          <a:off x="6921500" y="991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92295</xdr:rowOff>
    </xdr:from>
    <xdr:ext cx="534377" cy="259045"/>
    <xdr:sp macro="" textlink="">
      <xdr:nvSpPr>
        <xdr:cNvPr id="377" name="テキスト ボックス 376"/>
        <xdr:cNvSpPr txBox="1"/>
      </xdr:nvSpPr>
      <xdr:spPr>
        <a:xfrm>
          <a:off x="6705111" y="9693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15,034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8" name="直線コネクタ 387"/>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9" name="テキスト ボックス 388"/>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0" name="直線コネクタ 389"/>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1" name="テキスト ボックス 390"/>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2" name="直線コネクタ 391"/>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3" name="テキスト ボックス 392"/>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4" name="直線コネクタ 393"/>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5" name="テキスト ボックス 394"/>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6" name="直線コネクタ 395"/>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7" name="テキスト ボックス 396"/>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8" name="直線コネクタ 397"/>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399" name="テキスト ボックス 398"/>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1" name="テキスト ボックス 40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27915</xdr:rowOff>
    </xdr:from>
    <xdr:to>
      <xdr:col>15</xdr:col>
      <xdr:colOff>180340</xdr:colOff>
      <xdr:row>79</xdr:row>
      <xdr:rowOff>30756</xdr:rowOff>
    </xdr:to>
    <xdr:cxnSp macro="">
      <xdr:nvCxnSpPr>
        <xdr:cNvPr id="403" name="直線コネクタ 402"/>
        <xdr:cNvCxnSpPr/>
      </xdr:nvCxnSpPr>
      <xdr:spPr>
        <a:xfrm flipV="1">
          <a:off x="10475595" y="12029415"/>
          <a:ext cx="1270" cy="1545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34583</xdr:rowOff>
    </xdr:from>
    <xdr:ext cx="469744" cy="259045"/>
    <xdr:sp macro="" textlink="">
      <xdr:nvSpPr>
        <xdr:cNvPr id="404" name="商工費最小値テキスト"/>
        <xdr:cNvSpPr txBox="1"/>
      </xdr:nvSpPr>
      <xdr:spPr>
        <a:xfrm>
          <a:off x="10528300" y="13579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2,086</a:t>
          </a:r>
          <a:endParaRPr kumimoji="1" lang="ja-JP" altLang="en-US" sz="1000" b="1">
            <a:latin typeface="ＭＳ Ｐゴシック"/>
          </a:endParaRPr>
        </a:p>
      </xdr:txBody>
    </xdr:sp>
    <xdr:clientData/>
  </xdr:oneCellAnchor>
  <xdr:twoCellAnchor>
    <xdr:from>
      <xdr:col>15</xdr:col>
      <xdr:colOff>92075</xdr:colOff>
      <xdr:row>79</xdr:row>
      <xdr:rowOff>30756</xdr:rowOff>
    </xdr:from>
    <xdr:to>
      <xdr:col>15</xdr:col>
      <xdr:colOff>269875</xdr:colOff>
      <xdr:row>79</xdr:row>
      <xdr:rowOff>30756</xdr:rowOff>
    </xdr:to>
    <xdr:cxnSp macro="">
      <xdr:nvCxnSpPr>
        <xdr:cNvPr id="405" name="直線コネクタ 404"/>
        <xdr:cNvCxnSpPr/>
      </xdr:nvCxnSpPr>
      <xdr:spPr>
        <a:xfrm>
          <a:off x="10388600" y="13575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146042</xdr:rowOff>
    </xdr:from>
    <xdr:ext cx="534377" cy="259045"/>
    <xdr:sp macro="" textlink="">
      <xdr:nvSpPr>
        <xdr:cNvPr id="406" name="商工費最大値テキスト"/>
        <xdr:cNvSpPr txBox="1"/>
      </xdr:nvSpPr>
      <xdr:spPr>
        <a:xfrm>
          <a:off x="10528300" y="11804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49,423</a:t>
          </a:r>
          <a:endParaRPr kumimoji="1" lang="ja-JP" altLang="en-US" sz="1000" b="1">
            <a:latin typeface="ＭＳ Ｐゴシック"/>
          </a:endParaRPr>
        </a:p>
      </xdr:txBody>
    </xdr:sp>
    <xdr:clientData/>
  </xdr:oneCellAnchor>
  <xdr:twoCellAnchor>
    <xdr:from>
      <xdr:col>15</xdr:col>
      <xdr:colOff>92075</xdr:colOff>
      <xdr:row>70</xdr:row>
      <xdr:rowOff>27915</xdr:rowOff>
    </xdr:from>
    <xdr:to>
      <xdr:col>15</xdr:col>
      <xdr:colOff>269875</xdr:colOff>
      <xdr:row>70</xdr:row>
      <xdr:rowOff>27915</xdr:rowOff>
    </xdr:to>
    <xdr:cxnSp macro="">
      <xdr:nvCxnSpPr>
        <xdr:cNvPr id="407" name="直線コネクタ 406"/>
        <xdr:cNvCxnSpPr/>
      </xdr:nvCxnSpPr>
      <xdr:spPr>
        <a:xfrm>
          <a:off x="10388600" y="12029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129837</xdr:rowOff>
    </xdr:from>
    <xdr:to>
      <xdr:col>15</xdr:col>
      <xdr:colOff>180975</xdr:colOff>
      <xdr:row>79</xdr:row>
      <xdr:rowOff>646</xdr:rowOff>
    </xdr:to>
    <xdr:cxnSp macro="">
      <xdr:nvCxnSpPr>
        <xdr:cNvPr id="408" name="直線コネクタ 407"/>
        <xdr:cNvCxnSpPr/>
      </xdr:nvCxnSpPr>
      <xdr:spPr>
        <a:xfrm>
          <a:off x="9639300" y="13502937"/>
          <a:ext cx="838200" cy="42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91333</xdr:rowOff>
    </xdr:from>
    <xdr:ext cx="534377" cy="259045"/>
    <xdr:sp macro="" textlink="">
      <xdr:nvSpPr>
        <xdr:cNvPr id="409" name="商工費平均値テキスト"/>
        <xdr:cNvSpPr txBox="1"/>
      </xdr:nvSpPr>
      <xdr:spPr>
        <a:xfrm>
          <a:off x="10528300" y="129500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15,126</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68456</xdr:rowOff>
    </xdr:from>
    <xdr:to>
      <xdr:col>15</xdr:col>
      <xdr:colOff>231775</xdr:colOff>
      <xdr:row>76</xdr:row>
      <xdr:rowOff>170056</xdr:rowOff>
    </xdr:to>
    <xdr:sp macro="" textlink="">
      <xdr:nvSpPr>
        <xdr:cNvPr id="410" name="フローチャート : 判断 409"/>
        <xdr:cNvSpPr/>
      </xdr:nvSpPr>
      <xdr:spPr>
        <a:xfrm>
          <a:off x="10426700" y="13098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129837</xdr:rowOff>
    </xdr:from>
    <xdr:to>
      <xdr:col>14</xdr:col>
      <xdr:colOff>28575</xdr:colOff>
      <xdr:row>78</xdr:row>
      <xdr:rowOff>165891</xdr:rowOff>
    </xdr:to>
    <xdr:cxnSp macro="">
      <xdr:nvCxnSpPr>
        <xdr:cNvPr id="411" name="直線コネクタ 410"/>
        <xdr:cNvCxnSpPr/>
      </xdr:nvCxnSpPr>
      <xdr:spPr>
        <a:xfrm flipV="1">
          <a:off x="8750300" y="13502937"/>
          <a:ext cx="889000" cy="36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38836</xdr:rowOff>
    </xdr:from>
    <xdr:to>
      <xdr:col>14</xdr:col>
      <xdr:colOff>79375</xdr:colOff>
      <xdr:row>76</xdr:row>
      <xdr:rowOff>140436</xdr:rowOff>
    </xdr:to>
    <xdr:sp macro="" textlink="">
      <xdr:nvSpPr>
        <xdr:cNvPr id="412" name="フローチャート : 判断 411"/>
        <xdr:cNvSpPr/>
      </xdr:nvSpPr>
      <xdr:spPr>
        <a:xfrm>
          <a:off x="9588500" y="13069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156963</xdr:rowOff>
    </xdr:from>
    <xdr:ext cx="534377" cy="259045"/>
    <xdr:sp macro="" textlink="">
      <xdr:nvSpPr>
        <xdr:cNvPr id="413" name="テキスト ボックス 412"/>
        <xdr:cNvSpPr txBox="1"/>
      </xdr:nvSpPr>
      <xdr:spPr>
        <a:xfrm>
          <a:off x="9372111" y="12844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16,033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162364</xdr:rowOff>
    </xdr:from>
    <xdr:to>
      <xdr:col>12</xdr:col>
      <xdr:colOff>511175</xdr:colOff>
      <xdr:row>78</xdr:row>
      <xdr:rowOff>165891</xdr:rowOff>
    </xdr:to>
    <xdr:cxnSp macro="">
      <xdr:nvCxnSpPr>
        <xdr:cNvPr id="414" name="直線コネクタ 413"/>
        <xdr:cNvCxnSpPr/>
      </xdr:nvCxnSpPr>
      <xdr:spPr>
        <a:xfrm>
          <a:off x="7861300" y="13535464"/>
          <a:ext cx="889000" cy="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101538</xdr:rowOff>
    </xdr:from>
    <xdr:to>
      <xdr:col>12</xdr:col>
      <xdr:colOff>561975</xdr:colOff>
      <xdr:row>78</xdr:row>
      <xdr:rowOff>31688</xdr:rowOff>
    </xdr:to>
    <xdr:sp macro="" textlink="">
      <xdr:nvSpPr>
        <xdr:cNvPr id="415" name="フローチャート : 判断 414"/>
        <xdr:cNvSpPr/>
      </xdr:nvSpPr>
      <xdr:spPr>
        <a:xfrm>
          <a:off x="8699500" y="13303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48215</xdr:rowOff>
    </xdr:from>
    <xdr:ext cx="469744" cy="259045"/>
    <xdr:sp macro="" textlink="">
      <xdr:nvSpPr>
        <xdr:cNvPr id="416" name="テキスト ボックス 415"/>
        <xdr:cNvSpPr txBox="1"/>
      </xdr:nvSpPr>
      <xdr:spPr>
        <a:xfrm>
          <a:off x="8515427" y="13078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8,863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162364</xdr:rowOff>
    </xdr:from>
    <xdr:to>
      <xdr:col>11</xdr:col>
      <xdr:colOff>307975</xdr:colOff>
      <xdr:row>79</xdr:row>
      <xdr:rowOff>10770</xdr:rowOff>
    </xdr:to>
    <xdr:cxnSp macro="">
      <xdr:nvCxnSpPr>
        <xdr:cNvPr id="417" name="直線コネクタ 416"/>
        <xdr:cNvCxnSpPr/>
      </xdr:nvCxnSpPr>
      <xdr:spPr>
        <a:xfrm flipV="1">
          <a:off x="6972300" y="13535464"/>
          <a:ext cx="889000" cy="1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18230</xdr:rowOff>
    </xdr:from>
    <xdr:to>
      <xdr:col>11</xdr:col>
      <xdr:colOff>358775</xdr:colOff>
      <xdr:row>77</xdr:row>
      <xdr:rowOff>119830</xdr:rowOff>
    </xdr:to>
    <xdr:sp macro="" textlink="">
      <xdr:nvSpPr>
        <xdr:cNvPr id="418" name="フローチャート : 判断 417"/>
        <xdr:cNvSpPr/>
      </xdr:nvSpPr>
      <xdr:spPr>
        <a:xfrm>
          <a:off x="7810500" y="1321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136357</xdr:rowOff>
    </xdr:from>
    <xdr:ext cx="534377" cy="259045"/>
    <xdr:sp macro="" textlink="">
      <xdr:nvSpPr>
        <xdr:cNvPr id="419" name="テキスト ボックス 418"/>
        <xdr:cNvSpPr txBox="1"/>
      </xdr:nvSpPr>
      <xdr:spPr>
        <a:xfrm>
          <a:off x="7594111" y="12995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98208</xdr:rowOff>
    </xdr:from>
    <xdr:to>
      <xdr:col>10</xdr:col>
      <xdr:colOff>155575</xdr:colOff>
      <xdr:row>78</xdr:row>
      <xdr:rowOff>28358</xdr:rowOff>
    </xdr:to>
    <xdr:sp macro="" textlink="">
      <xdr:nvSpPr>
        <xdr:cNvPr id="420" name="フローチャート : 判断 419"/>
        <xdr:cNvSpPr/>
      </xdr:nvSpPr>
      <xdr:spPr>
        <a:xfrm>
          <a:off x="6921500" y="13299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44885</xdr:rowOff>
    </xdr:from>
    <xdr:ext cx="469744" cy="259045"/>
    <xdr:sp macro="" textlink="">
      <xdr:nvSpPr>
        <xdr:cNvPr id="421" name="テキスト ボックス 420"/>
        <xdr:cNvSpPr txBox="1"/>
      </xdr:nvSpPr>
      <xdr:spPr>
        <a:xfrm>
          <a:off x="6737427" y="13075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8,965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121296</xdr:rowOff>
    </xdr:from>
    <xdr:to>
      <xdr:col>15</xdr:col>
      <xdr:colOff>231775</xdr:colOff>
      <xdr:row>79</xdr:row>
      <xdr:rowOff>51446</xdr:rowOff>
    </xdr:to>
    <xdr:sp macro="" textlink="">
      <xdr:nvSpPr>
        <xdr:cNvPr id="427" name="円/楕円 426"/>
        <xdr:cNvSpPr/>
      </xdr:nvSpPr>
      <xdr:spPr>
        <a:xfrm>
          <a:off x="10426700" y="1349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36223</xdr:rowOff>
    </xdr:from>
    <xdr:ext cx="469744" cy="259045"/>
    <xdr:sp macro="" textlink="">
      <xdr:nvSpPr>
        <xdr:cNvPr id="428" name="商工費該当値テキスト"/>
        <xdr:cNvSpPr txBox="1"/>
      </xdr:nvSpPr>
      <xdr:spPr>
        <a:xfrm>
          <a:off x="10528300" y="13409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3,008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79037</xdr:rowOff>
    </xdr:from>
    <xdr:to>
      <xdr:col>14</xdr:col>
      <xdr:colOff>79375</xdr:colOff>
      <xdr:row>79</xdr:row>
      <xdr:rowOff>9187</xdr:rowOff>
    </xdr:to>
    <xdr:sp macro="" textlink="">
      <xdr:nvSpPr>
        <xdr:cNvPr id="429" name="円/楕円 428"/>
        <xdr:cNvSpPr/>
      </xdr:nvSpPr>
      <xdr:spPr>
        <a:xfrm>
          <a:off x="9588500" y="13452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314</xdr:rowOff>
    </xdr:from>
    <xdr:ext cx="469744" cy="259045"/>
    <xdr:sp macro="" textlink="">
      <xdr:nvSpPr>
        <xdr:cNvPr id="430" name="テキスト ボックス 429"/>
        <xdr:cNvSpPr txBox="1"/>
      </xdr:nvSpPr>
      <xdr:spPr>
        <a:xfrm>
          <a:off x="9404427" y="13544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4,302</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115091</xdr:rowOff>
    </xdr:from>
    <xdr:to>
      <xdr:col>12</xdr:col>
      <xdr:colOff>561975</xdr:colOff>
      <xdr:row>79</xdr:row>
      <xdr:rowOff>45241</xdr:rowOff>
    </xdr:to>
    <xdr:sp macro="" textlink="">
      <xdr:nvSpPr>
        <xdr:cNvPr id="431" name="円/楕円 430"/>
        <xdr:cNvSpPr/>
      </xdr:nvSpPr>
      <xdr:spPr>
        <a:xfrm>
          <a:off x="8699500" y="1348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36368</xdr:rowOff>
    </xdr:from>
    <xdr:ext cx="469744" cy="259045"/>
    <xdr:sp macro="" textlink="">
      <xdr:nvSpPr>
        <xdr:cNvPr id="432" name="テキスト ボックス 431"/>
        <xdr:cNvSpPr txBox="1"/>
      </xdr:nvSpPr>
      <xdr:spPr>
        <a:xfrm>
          <a:off x="8515427" y="13580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3,198</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111564</xdr:rowOff>
    </xdr:from>
    <xdr:to>
      <xdr:col>11</xdr:col>
      <xdr:colOff>358775</xdr:colOff>
      <xdr:row>79</xdr:row>
      <xdr:rowOff>41714</xdr:rowOff>
    </xdr:to>
    <xdr:sp macro="" textlink="">
      <xdr:nvSpPr>
        <xdr:cNvPr id="433" name="円/楕円 432"/>
        <xdr:cNvSpPr/>
      </xdr:nvSpPr>
      <xdr:spPr>
        <a:xfrm>
          <a:off x="7810500" y="1348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32841</xdr:rowOff>
    </xdr:from>
    <xdr:ext cx="469744" cy="259045"/>
    <xdr:sp macro="" textlink="">
      <xdr:nvSpPr>
        <xdr:cNvPr id="434" name="テキスト ボックス 433"/>
        <xdr:cNvSpPr txBox="1"/>
      </xdr:nvSpPr>
      <xdr:spPr>
        <a:xfrm>
          <a:off x="7626427" y="13577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3,306</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131420</xdr:rowOff>
    </xdr:from>
    <xdr:to>
      <xdr:col>10</xdr:col>
      <xdr:colOff>155575</xdr:colOff>
      <xdr:row>79</xdr:row>
      <xdr:rowOff>61570</xdr:rowOff>
    </xdr:to>
    <xdr:sp macro="" textlink="">
      <xdr:nvSpPr>
        <xdr:cNvPr id="435" name="円/楕円 434"/>
        <xdr:cNvSpPr/>
      </xdr:nvSpPr>
      <xdr:spPr>
        <a:xfrm>
          <a:off x="6921500" y="135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52697</xdr:rowOff>
    </xdr:from>
    <xdr:ext cx="469744" cy="259045"/>
    <xdr:sp macro="" textlink="">
      <xdr:nvSpPr>
        <xdr:cNvPr id="436" name="テキスト ボックス 435"/>
        <xdr:cNvSpPr txBox="1"/>
      </xdr:nvSpPr>
      <xdr:spPr>
        <a:xfrm>
          <a:off x="6737427" y="13597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47" name="直線コネクタ 446"/>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8" name="テキスト ボックス 447"/>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9" name="直線コネクタ 448"/>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144434</xdr:rowOff>
    </xdr:from>
    <xdr:ext cx="595419" cy="259045"/>
    <xdr:sp macro="" textlink="">
      <xdr:nvSpPr>
        <xdr:cNvPr id="450" name="テキスト ボックス 449"/>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51" name="直線コネクタ 450"/>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94</xdr:row>
      <xdr:rowOff>160763</xdr:rowOff>
    </xdr:from>
    <xdr:ext cx="595419" cy="259045"/>
    <xdr:sp macro="" textlink="">
      <xdr:nvSpPr>
        <xdr:cNvPr id="452" name="テキスト ボックス 451"/>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53" name="直線コネクタ 452"/>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5641</xdr:rowOff>
    </xdr:from>
    <xdr:ext cx="595419" cy="259045"/>
    <xdr:sp macro="" textlink="">
      <xdr:nvSpPr>
        <xdr:cNvPr id="454" name="テキスト ボックス 453"/>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55" name="直線コネクタ 454"/>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56" name="テキスト ボックス 455"/>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57" name="直線コネクタ 456"/>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38298</xdr:rowOff>
    </xdr:from>
    <xdr:ext cx="685572" cy="259045"/>
    <xdr:sp macro="" textlink="">
      <xdr:nvSpPr>
        <xdr:cNvPr id="458" name="テキスト ボックス 457"/>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0" name="テキスト ボックス 459"/>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125586</xdr:rowOff>
    </xdr:from>
    <xdr:to>
      <xdr:col>15</xdr:col>
      <xdr:colOff>180340</xdr:colOff>
      <xdr:row>99</xdr:row>
      <xdr:rowOff>64791</xdr:rowOff>
    </xdr:to>
    <xdr:cxnSp macro="">
      <xdr:nvCxnSpPr>
        <xdr:cNvPr id="462" name="直線コネクタ 461"/>
        <xdr:cNvCxnSpPr/>
      </xdr:nvCxnSpPr>
      <xdr:spPr>
        <a:xfrm flipV="1">
          <a:off x="10475595" y="15556086"/>
          <a:ext cx="1270" cy="1482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69844</xdr:rowOff>
    </xdr:from>
    <xdr:ext cx="534377" cy="259045"/>
    <xdr:sp macro="" textlink="">
      <xdr:nvSpPr>
        <xdr:cNvPr id="463" name="土木費最小値テキスト"/>
        <xdr:cNvSpPr txBox="1"/>
      </xdr:nvSpPr>
      <xdr:spPr>
        <a:xfrm>
          <a:off x="10528300" y="17043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20,876</a:t>
          </a:r>
          <a:endParaRPr kumimoji="1" lang="ja-JP" altLang="en-US" sz="1000" b="1">
            <a:latin typeface="ＭＳ Ｐゴシック"/>
          </a:endParaRPr>
        </a:p>
      </xdr:txBody>
    </xdr:sp>
    <xdr:clientData/>
  </xdr:oneCellAnchor>
  <xdr:twoCellAnchor>
    <xdr:from>
      <xdr:col>15</xdr:col>
      <xdr:colOff>92075</xdr:colOff>
      <xdr:row>99</xdr:row>
      <xdr:rowOff>64791</xdr:rowOff>
    </xdr:from>
    <xdr:to>
      <xdr:col>15</xdr:col>
      <xdr:colOff>269875</xdr:colOff>
      <xdr:row>99</xdr:row>
      <xdr:rowOff>64791</xdr:rowOff>
    </xdr:to>
    <xdr:cxnSp macro="">
      <xdr:nvCxnSpPr>
        <xdr:cNvPr id="464" name="直線コネクタ 463"/>
        <xdr:cNvCxnSpPr/>
      </xdr:nvCxnSpPr>
      <xdr:spPr>
        <a:xfrm>
          <a:off x="10388600" y="17038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72263</xdr:rowOff>
    </xdr:from>
    <xdr:ext cx="599010" cy="259045"/>
    <xdr:sp macro="" textlink="">
      <xdr:nvSpPr>
        <xdr:cNvPr id="465" name="土木費最大値テキスト"/>
        <xdr:cNvSpPr txBox="1"/>
      </xdr:nvSpPr>
      <xdr:spPr>
        <a:xfrm>
          <a:off x="10528300" y="15331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928,644</a:t>
          </a:r>
          <a:endParaRPr kumimoji="1" lang="ja-JP" altLang="en-US" sz="1000" b="1">
            <a:latin typeface="ＭＳ Ｐゴシック"/>
          </a:endParaRPr>
        </a:p>
      </xdr:txBody>
    </xdr:sp>
    <xdr:clientData/>
  </xdr:oneCellAnchor>
  <xdr:twoCellAnchor>
    <xdr:from>
      <xdr:col>15</xdr:col>
      <xdr:colOff>92075</xdr:colOff>
      <xdr:row>90</xdr:row>
      <xdr:rowOff>125586</xdr:rowOff>
    </xdr:from>
    <xdr:to>
      <xdr:col>15</xdr:col>
      <xdr:colOff>269875</xdr:colOff>
      <xdr:row>90</xdr:row>
      <xdr:rowOff>125586</xdr:rowOff>
    </xdr:to>
    <xdr:cxnSp macro="">
      <xdr:nvCxnSpPr>
        <xdr:cNvPr id="466" name="直線コネクタ 465"/>
        <xdr:cNvCxnSpPr/>
      </xdr:nvCxnSpPr>
      <xdr:spPr>
        <a:xfrm>
          <a:off x="10388600" y="15556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75194</xdr:rowOff>
    </xdr:from>
    <xdr:to>
      <xdr:col>15</xdr:col>
      <xdr:colOff>180975</xdr:colOff>
      <xdr:row>98</xdr:row>
      <xdr:rowOff>154618</xdr:rowOff>
    </xdr:to>
    <xdr:cxnSp macro="">
      <xdr:nvCxnSpPr>
        <xdr:cNvPr id="467" name="直線コネクタ 466"/>
        <xdr:cNvCxnSpPr/>
      </xdr:nvCxnSpPr>
      <xdr:spPr>
        <a:xfrm>
          <a:off x="9639300" y="16877294"/>
          <a:ext cx="838200" cy="79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114295</xdr:rowOff>
    </xdr:from>
    <xdr:ext cx="534377" cy="259045"/>
    <xdr:sp macro="" textlink="">
      <xdr:nvSpPr>
        <xdr:cNvPr id="468" name="土木費平均値テキスト"/>
        <xdr:cNvSpPr txBox="1"/>
      </xdr:nvSpPr>
      <xdr:spPr>
        <a:xfrm>
          <a:off x="10528300" y="169163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51,236</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135868</xdr:rowOff>
    </xdr:from>
    <xdr:to>
      <xdr:col>15</xdr:col>
      <xdr:colOff>231775</xdr:colOff>
      <xdr:row>99</xdr:row>
      <xdr:rowOff>66018</xdr:rowOff>
    </xdr:to>
    <xdr:sp macro="" textlink="">
      <xdr:nvSpPr>
        <xdr:cNvPr id="469" name="フローチャート : 判断 468"/>
        <xdr:cNvSpPr/>
      </xdr:nvSpPr>
      <xdr:spPr>
        <a:xfrm>
          <a:off x="10426700" y="1693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75194</xdr:rowOff>
    </xdr:from>
    <xdr:to>
      <xdr:col>14</xdr:col>
      <xdr:colOff>28575</xdr:colOff>
      <xdr:row>98</xdr:row>
      <xdr:rowOff>155180</xdr:rowOff>
    </xdr:to>
    <xdr:cxnSp macro="">
      <xdr:nvCxnSpPr>
        <xdr:cNvPr id="470" name="直線コネクタ 469"/>
        <xdr:cNvCxnSpPr/>
      </xdr:nvCxnSpPr>
      <xdr:spPr>
        <a:xfrm flipV="1">
          <a:off x="8750300" y="16877294"/>
          <a:ext cx="889000" cy="79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122160</xdr:rowOff>
    </xdr:from>
    <xdr:to>
      <xdr:col>14</xdr:col>
      <xdr:colOff>79375</xdr:colOff>
      <xdr:row>99</xdr:row>
      <xdr:rowOff>52310</xdr:rowOff>
    </xdr:to>
    <xdr:sp macro="" textlink="">
      <xdr:nvSpPr>
        <xdr:cNvPr id="471" name="フローチャート : 判断 470"/>
        <xdr:cNvSpPr/>
      </xdr:nvSpPr>
      <xdr:spPr>
        <a:xfrm>
          <a:off x="9588500" y="1692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43437</xdr:rowOff>
    </xdr:from>
    <xdr:ext cx="534377" cy="259045"/>
    <xdr:sp macro="" textlink="">
      <xdr:nvSpPr>
        <xdr:cNvPr id="472" name="テキスト ボックス 471"/>
        <xdr:cNvSpPr txBox="1"/>
      </xdr:nvSpPr>
      <xdr:spPr>
        <a:xfrm>
          <a:off x="9372111" y="1701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59,631</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155180</xdr:rowOff>
    </xdr:from>
    <xdr:to>
      <xdr:col>12</xdr:col>
      <xdr:colOff>511175</xdr:colOff>
      <xdr:row>99</xdr:row>
      <xdr:rowOff>3009</xdr:rowOff>
    </xdr:to>
    <xdr:cxnSp macro="">
      <xdr:nvCxnSpPr>
        <xdr:cNvPr id="473" name="直線コネクタ 472"/>
        <xdr:cNvCxnSpPr/>
      </xdr:nvCxnSpPr>
      <xdr:spPr>
        <a:xfrm flipV="1">
          <a:off x="7861300" y="16957280"/>
          <a:ext cx="889000" cy="19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129665</xdr:rowOff>
    </xdr:from>
    <xdr:to>
      <xdr:col>12</xdr:col>
      <xdr:colOff>561975</xdr:colOff>
      <xdr:row>99</xdr:row>
      <xdr:rowOff>59815</xdr:rowOff>
    </xdr:to>
    <xdr:sp macro="" textlink="">
      <xdr:nvSpPr>
        <xdr:cNvPr id="474" name="フローチャート : 判断 473"/>
        <xdr:cNvSpPr/>
      </xdr:nvSpPr>
      <xdr:spPr>
        <a:xfrm>
          <a:off x="8699500" y="1693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50942</xdr:rowOff>
    </xdr:from>
    <xdr:ext cx="534377" cy="259045"/>
    <xdr:sp macro="" textlink="">
      <xdr:nvSpPr>
        <xdr:cNvPr id="475" name="テキスト ボックス 474"/>
        <xdr:cNvSpPr txBox="1"/>
      </xdr:nvSpPr>
      <xdr:spPr>
        <a:xfrm>
          <a:off x="8483111" y="1702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55,035</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3009</xdr:rowOff>
    </xdr:from>
    <xdr:to>
      <xdr:col>11</xdr:col>
      <xdr:colOff>307975</xdr:colOff>
      <xdr:row>99</xdr:row>
      <xdr:rowOff>3787</xdr:rowOff>
    </xdr:to>
    <xdr:cxnSp macro="">
      <xdr:nvCxnSpPr>
        <xdr:cNvPr id="476" name="直線コネクタ 475"/>
        <xdr:cNvCxnSpPr/>
      </xdr:nvCxnSpPr>
      <xdr:spPr>
        <a:xfrm flipV="1">
          <a:off x="6972300" y="16976559"/>
          <a:ext cx="889000" cy="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129332</xdr:rowOff>
    </xdr:from>
    <xdr:to>
      <xdr:col>11</xdr:col>
      <xdr:colOff>358775</xdr:colOff>
      <xdr:row>99</xdr:row>
      <xdr:rowOff>59482</xdr:rowOff>
    </xdr:to>
    <xdr:sp macro="" textlink="">
      <xdr:nvSpPr>
        <xdr:cNvPr id="477" name="フローチャート : 判断 476"/>
        <xdr:cNvSpPr/>
      </xdr:nvSpPr>
      <xdr:spPr>
        <a:xfrm>
          <a:off x="7810500" y="1693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50609</xdr:rowOff>
    </xdr:from>
    <xdr:ext cx="534377" cy="259045"/>
    <xdr:sp macro="" textlink="">
      <xdr:nvSpPr>
        <xdr:cNvPr id="478" name="テキスト ボックス 477"/>
        <xdr:cNvSpPr txBox="1"/>
      </xdr:nvSpPr>
      <xdr:spPr>
        <a:xfrm>
          <a:off x="7594111" y="17024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55,239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149079</xdr:rowOff>
    </xdr:from>
    <xdr:to>
      <xdr:col>10</xdr:col>
      <xdr:colOff>155575</xdr:colOff>
      <xdr:row>99</xdr:row>
      <xdr:rowOff>79229</xdr:rowOff>
    </xdr:to>
    <xdr:sp macro="" textlink="">
      <xdr:nvSpPr>
        <xdr:cNvPr id="479" name="フローチャート : 判断 478"/>
        <xdr:cNvSpPr/>
      </xdr:nvSpPr>
      <xdr:spPr>
        <a:xfrm>
          <a:off x="6921500" y="1695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70356</xdr:rowOff>
    </xdr:from>
    <xdr:ext cx="534377" cy="259045"/>
    <xdr:sp macro="" textlink="">
      <xdr:nvSpPr>
        <xdr:cNvPr id="480" name="テキスト ボックス 479"/>
        <xdr:cNvSpPr txBox="1"/>
      </xdr:nvSpPr>
      <xdr:spPr>
        <a:xfrm>
          <a:off x="6705111" y="17043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43,145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103818</xdr:rowOff>
    </xdr:from>
    <xdr:to>
      <xdr:col>15</xdr:col>
      <xdr:colOff>231775</xdr:colOff>
      <xdr:row>99</xdr:row>
      <xdr:rowOff>33968</xdr:rowOff>
    </xdr:to>
    <xdr:sp macro="" textlink="">
      <xdr:nvSpPr>
        <xdr:cNvPr id="486" name="円/楕円 485"/>
        <xdr:cNvSpPr/>
      </xdr:nvSpPr>
      <xdr:spPr>
        <a:xfrm>
          <a:off x="10426700" y="1690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63195</xdr:rowOff>
    </xdr:from>
    <xdr:ext cx="534377" cy="259045"/>
    <xdr:sp macro="" textlink="">
      <xdr:nvSpPr>
        <xdr:cNvPr id="487" name="土木費該当値テキスト"/>
        <xdr:cNvSpPr txBox="1"/>
      </xdr:nvSpPr>
      <xdr:spPr>
        <a:xfrm>
          <a:off x="10528300" y="1669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70,864</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24394</xdr:rowOff>
    </xdr:from>
    <xdr:to>
      <xdr:col>14</xdr:col>
      <xdr:colOff>79375</xdr:colOff>
      <xdr:row>98</xdr:row>
      <xdr:rowOff>125994</xdr:rowOff>
    </xdr:to>
    <xdr:sp macro="" textlink="">
      <xdr:nvSpPr>
        <xdr:cNvPr id="488" name="円/楕円 487"/>
        <xdr:cNvSpPr/>
      </xdr:nvSpPr>
      <xdr:spPr>
        <a:xfrm>
          <a:off x="9588500" y="16826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142521</xdr:rowOff>
    </xdr:from>
    <xdr:ext cx="599010" cy="259045"/>
    <xdr:sp macro="" textlink="">
      <xdr:nvSpPr>
        <xdr:cNvPr id="489" name="テキスト ボックス 488"/>
        <xdr:cNvSpPr txBox="1"/>
      </xdr:nvSpPr>
      <xdr:spPr>
        <a:xfrm>
          <a:off x="9339794" y="16601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119,505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104380</xdr:rowOff>
    </xdr:from>
    <xdr:to>
      <xdr:col>12</xdr:col>
      <xdr:colOff>561975</xdr:colOff>
      <xdr:row>99</xdr:row>
      <xdr:rowOff>34530</xdr:rowOff>
    </xdr:to>
    <xdr:sp macro="" textlink="">
      <xdr:nvSpPr>
        <xdr:cNvPr id="490" name="円/楕円 489"/>
        <xdr:cNvSpPr/>
      </xdr:nvSpPr>
      <xdr:spPr>
        <a:xfrm>
          <a:off x="8699500" y="1690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51057</xdr:rowOff>
    </xdr:from>
    <xdr:ext cx="534377" cy="259045"/>
    <xdr:sp macro="" textlink="">
      <xdr:nvSpPr>
        <xdr:cNvPr id="491" name="テキスト ボックス 490"/>
        <xdr:cNvSpPr txBox="1"/>
      </xdr:nvSpPr>
      <xdr:spPr>
        <a:xfrm>
          <a:off x="8483111" y="16681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70,520</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123659</xdr:rowOff>
    </xdr:from>
    <xdr:to>
      <xdr:col>11</xdr:col>
      <xdr:colOff>358775</xdr:colOff>
      <xdr:row>99</xdr:row>
      <xdr:rowOff>53809</xdr:rowOff>
    </xdr:to>
    <xdr:sp macro="" textlink="">
      <xdr:nvSpPr>
        <xdr:cNvPr id="492" name="円/楕円 491"/>
        <xdr:cNvSpPr/>
      </xdr:nvSpPr>
      <xdr:spPr>
        <a:xfrm>
          <a:off x="7810500" y="16925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70336</xdr:rowOff>
    </xdr:from>
    <xdr:ext cx="534377" cy="259045"/>
    <xdr:sp macro="" textlink="">
      <xdr:nvSpPr>
        <xdr:cNvPr id="493" name="テキスト ボックス 492"/>
        <xdr:cNvSpPr txBox="1"/>
      </xdr:nvSpPr>
      <xdr:spPr>
        <a:xfrm>
          <a:off x="7594111" y="16700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58,713</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124437</xdr:rowOff>
    </xdr:from>
    <xdr:to>
      <xdr:col>10</xdr:col>
      <xdr:colOff>155575</xdr:colOff>
      <xdr:row>99</xdr:row>
      <xdr:rowOff>54587</xdr:rowOff>
    </xdr:to>
    <xdr:sp macro="" textlink="">
      <xdr:nvSpPr>
        <xdr:cNvPr id="494" name="円/楕円 493"/>
        <xdr:cNvSpPr/>
      </xdr:nvSpPr>
      <xdr:spPr>
        <a:xfrm>
          <a:off x="6921500" y="1692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71114</xdr:rowOff>
    </xdr:from>
    <xdr:ext cx="534377" cy="259045"/>
    <xdr:sp macro="" textlink="">
      <xdr:nvSpPr>
        <xdr:cNvPr id="495" name="テキスト ボックス 494"/>
        <xdr:cNvSpPr txBox="1"/>
      </xdr:nvSpPr>
      <xdr:spPr>
        <a:xfrm>
          <a:off x="6705111" y="16701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58,236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7" name="テキスト ボックス 50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7" name="テキスト ボックス 51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68110</xdr:rowOff>
    </xdr:from>
    <xdr:to>
      <xdr:col>23</xdr:col>
      <xdr:colOff>516889</xdr:colOff>
      <xdr:row>38</xdr:row>
      <xdr:rowOff>13151</xdr:rowOff>
    </xdr:to>
    <xdr:cxnSp macro="">
      <xdr:nvCxnSpPr>
        <xdr:cNvPr id="519" name="直線コネクタ 518"/>
        <xdr:cNvCxnSpPr/>
      </xdr:nvCxnSpPr>
      <xdr:spPr>
        <a:xfrm flipV="1">
          <a:off x="16317595" y="5211610"/>
          <a:ext cx="1269" cy="13166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16978</xdr:rowOff>
    </xdr:from>
    <xdr:ext cx="534377" cy="259045"/>
    <xdr:sp macro="" textlink="">
      <xdr:nvSpPr>
        <xdr:cNvPr id="520" name="消防費最小値テキスト"/>
        <xdr:cNvSpPr txBox="1"/>
      </xdr:nvSpPr>
      <xdr:spPr>
        <a:xfrm>
          <a:off x="16370300" y="653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10,643</a:t>
          </a:r>
          <a:endParaRPr kumimoji="1" lang="ja-JP" altLang="en-US" sz="1000" b="1">
            <a:latin typeface="ＭＳ Ｐゴシック"/>
          </a:endParaRPr>
        </a:p>
      </xdr:txBody>
    </xdr:sp>
    <xdr:clientData/>
  </xdr:oneCellAnchor>
  <xdr:twoCellAnchor>
    <xdr:from>
      <xdr:col>23</xdr:col>
      <xdr:colOff>428625</xdr:colOff>
      <xdr:row>38</xdr:row>
      <xdr:rowOff>13151</xdr:rowOff>
    </xdr:from>
    <xdr:to>
      <xdr:col>23</xdr:col>
      <xdr:colOff>606425</xdr:colOff>
      <xdr:row>38</xdr:row>
      <xdr:rowOff>13151</xdr:rowOff>
    </xdr:to>
    <xdr:cxnSp macro="">
      <xdr:nvCxnSpPr>
        <xdr:cNvPr id="521" name="直線コネクタ 520"/>
        <xdr:cNvCxnSpPr/>
      </xdr:nvCxnSpPr>
      <xdr:spPr>
        <a:xfrm>
          <a:off x="16230600" y="6528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14787</xdr:rowOff>
    </xdr:from>
    <xdr:ext cx="534377" cy="259045"/>
    <xdr:sp macro="" textlink="">
      <xdr:nvSpPr>
        <xdr:cNvPr id="522" name="消防費最大値テキスト"/>
        <xdr:cNvSpPr txBox="1"/>
      </xdr:nvSpPr>
      <xdr:spPr>
        <a:xfrm>
          <a:off x="16370300" y="498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79,758</a:t>
          </a:r>
          <a:endParaRPr kumimoji="1" lang="ja-JP" altLang="en-US" sz="1000" b="1">
            <a:latin typeface="ＭＳ Ｐゴシック"/>
          </a:endParaRPr>
        </a:p>
      </xdr:txBody>
    </xdr:sp>
    <xdr:clientData/>
  </xdr:oneCellAnchor>
  <xdr:twoCellAnchor>
    <xdr:from>
      <xdr:col>23</xdr:col>
      <xdr:colOff>428625</xdr:colOff>
      <xdr:row>30</xdr:row>
      <xdr:rowOff>68110</xdr:rowOff>
    </xdr:from>
    <xdr:to>
      <xdr:col>23</xdr:col>
      <xdr:colOff>606425</xdr:colOff>
      <xdr:row>30</xdr:row>
      <xdr:rowOff>68110</xdr:rowOff>
    </xdr:to>
    <xdr:cxnSp macro="">
      <xdr:nvCxnSpPr>
        <xdr:cNvPr id="523" name="直線コネクタ 522"/>
        <xdr:cNvCxnSpPr/>
      </xdr:nvCxnSpPr>
      <xdr:spPr>
        <a:xfrm>
          <a:off x="16230600" y="5211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146558</xdr:rowOff>
    </xdr:from>
    <xdr:to>
      <xdr:col>23</xdr:col>
      <xdr:colOff>517525</xdr:colOff>
      <xdr:row>37</xdr:row>
      <xdr:rowOff>60642</xdr:rowOff>
    </xdr:to>
    <xdr:cxnSp macro="">
      <xdr:nvCxnSpPr>
        <xdr:cNvPr id="524" name="直線コネクタ 523"/>
        <xdr:cNvCxnSpPr/>
      </xdr:nvCxnSpPr>
      <xdr:spPr>
        <a:xfrm>
          <a:off x="15481300" y="6318758"/>
          <a:ext cx="838200" cy="85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157630</xdr:rowOff>
    </xdr:from>
    <xdr:ext cx="534377" cy="259045"/>
    <xdr:sp macro="" textlink="">
      <xdr:nvSpPr>
        <xdr:cNvPr id="525" name="消防費平均値テキスト"/>
        <xdr:cNvSpPr txBox="1"/>
      </xdr:nvSpPr>
      <xdr:spPr>
        <a:xfrm>
          <a:off x="16370300" y="6158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19,593</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134753</xdr:rowOff>
    </xdr:from>
    <xdr:to>
      <xdr:col>23</xdr:col>
      <xdr:colOff>568325</xdr:colOff>
      <xdr:row>37</xdr:row>
      <xdr:rowOff>64903</xdr:rowOff>
    </xdr:to>
    <xdr:sp macro="" textlink="">
      <xdr:nvSpPr>
        <xdr:cNvPr id="526" name="フローチャート : 判断 525"/>
        <xdr:cNvSpPr/>
      </xdr:nvSpPr>
      <xdr:spPr>
        <a:xfrm>
          <a:off x="16268700" y="630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130613</xdr:rowOff>
    </xdr:from>
    <xdr:to>
      <xdr:col>22</xdr:col>
      <xdr:colOff>365125</xdr:colOff>
      <xdr:row>36</xdr:row>
      <xdr:rowOff>146558</xdr:rowOff>
    </xdr:to>
    <xdr:cxnSp macro="">
      <xdr:nvCxnSpPr>
        <xdr:cNvPr id="527" name="直線コネクタ 526"/>
        <xdr:cNvCxnSpPr/>
      </xdr:nvCxnSpPr>
      <xdr:spPr>
        <a:xfrm>
          <a:off x="14592300" y="6302813"/>
          <a:ext cx="889000" cy="15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100502</xdr:rowOff>
    </xdr:from>
    <xdr:to>
      <xdr:col>22</xdr:col>
      <xdr:colOff>415925</xdr:colOff>
      <xdr:row>37</xdr:row>
      <xdr:rowOff>30652</xdr:rowOff>
    </xdr:to>
    <xdr:sp macro="" textlink="">
      <xdr:nvSpPr>
        <xdr:cNvPr id="528" name="フローチャート : 判断 527"/>
        <xdr:cNvSpPr/>
      </xdr:nvSpPr>
      <xdr:spPr>
        <a:xfrm>
          <a:off x="15430500" y="627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21779</xdr:rowOff>
    </xdr:from>
    <xdr:ext cx="534377" cy="259045"/>
    <xdr:sp macro="" textlink="">
      <xdr:nvSpPr>
        <xdr:cNvPr id="529" name="テキスト ボックス 528"/>
        <xdr:cNvSpPr txBox="1"/>
      </xdr:nvSpPr>
      <xdr:spPr>
        <a:xfrm>
          <a:off x="15214111" y="636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21,391</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130613</xdr:rowOff>
    </xdr:from>
    <xdr:to>
      <xdr:col>21</xdr:col>
      <xdr:colOff>161925</xdr:colOff>
      <xdr:row>36</xdr:row>
      <xdr:rowOff>143491</xdr:rowOff>
    </xdr:to>
    <xdr:cxnSp macro="">
      <xdr:nvCxnSpPr>
        <xdr:cNvPr id="530" name="直線コネクタ 529"/>
        <xdr:cNvCxnSpPr/>
      </xdr:nvCxnSpPr>
      <xdr:spPr>
        <a:xfrm flipV="1">
          <a:off x="13703300" y="6302813"/>
          <a:ext cx="889000" cy="1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24035</xdr:rowOff>
    </xdr:from>
    <xdr:to>
      <xdr:col>21</xdr:col>
      <xdr:colOff>212725</xdr:colOff>
      <xdr:row>36</xdr:row>
      <xdr:rowOff>125635</xdr:rowOff>
    </xdr:to>
    <xdr:sp macro="" textlink="">
      <xdr:nvSpPr>
        <xdr:cNvPr id="531" name="フローチャート : 判断 530"/>
        <xdr:cNvSpPr/>
      </xdr:nvSpPr>
      <xdr:spPr>
        <a:xfrm>
          <a:off x="14541500" y="6196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142162</xdr:rowOff>
    </xdr:from>
    <xdr:ext cx="534377" cy="259045"/>
    <xdr:sp macro="" textlink="">
      <xdr:nvSpPr>
        <xdr:cNvPr id="532" name="テキスト ボックス 531"/>
        <xdr:cNvSpPr txBox="1"/>
      </xdr:nvSpPr>
      <xdr:spPr>
        <a:xfrm>
          <a:off x="14325111" y="5971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25,405</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143491</xdr:rowOff>
    </xdr:from>
    <xdr:to>
      <xdr:col>19</xdr:col>
      <xdr:colOff>644525</xdr:colOff>
      <xdr:row>37</xdr:row>
      <xdr:rowOff>136995</xdr:rowOff>
    </xdr:to>
    <xdr:cxnSp macro="">
      <xdr:nvCxnSpPr>
        <xdr:cNvPr id="533" name="直線コネクタ 532"/>
        <xdr:cNvCxnSpPr/>
      </xdr:nvCxnSpPr>
      <xdr:spPr>
        <a:xfrm flipV="1">
          <a:off x="12814300" y="6315691"/>
          <a:ext cx="889000" cy="16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162604</xdr:rowOff>
    </xdr:from>
    <xdr:to>
      <xdr:col>20</xdr:col>
      <xdr:colOff>9525</xdr:colOff>
      <xdr:row>37</xdr:row>
      <xdr:rowOff>92754</xdr:rowOff>
    </xdr:to>
    <xdr:sp macro="" textlink="">
      <xdr:nvSpPr>
        <xdr:cNvPr id="534" name="フローチャート : 判断 533"/>
        <xdr:cNvSpPr/>
      </xdr:nvSpPr>
      <xdr:spPr>
        <a:xfrm>
          <a:off x="13652500" y="633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83881</xdr:rowOff>
    </xdr:from>
    <xdr:ext cx="534377" cy="259045"/>
    <xdr:sp macro="" textlink="">
      <xdr:nvSpPr>
        <xdr:cNvPr id="535" name="テキスト ボックス 534"/>
        <xdr:cNvSpPr txBox="1"/>
      </xdr:nvSpPr>
      <xdr:spPr>
        <a:xfrm>
          <a:off x="13436111" y="6427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18,131</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168624</xdr:rowOff>
    </xdr:from>
    <xdr:to>
      <xdr:col>18</xdr:col>
      <xdr:colOff>492125</xdr:colOff>
      <xdr:row>37</xdr:row>
      <xdr:rowOff>98774</xdr:rowOff>
    </xdr:to>
    <xdr:sp macro="" textlink="">
      <xdr:nvSpPr>
        <xdr:cNvPr id="536" name="フローチャート : 判断 535"/>
        <xdr:cNvSpPr/>
      </xdr:nvSpPr>
      <xdr:spPr>
        <a:xfrm>
          <a:off x="12763500" y="634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115301</xdr:rowOff>
    </xdr:from>
    <xdr:ext cx="534377" cy="259045"/>
    <xdr:sp macro="" textlink="">
      <xdr:nvSpPr>
        <xdr:cNvPr id="537" name="テキスト ボックス 536"/>
        <xdr:cNvSpPr txBox="1"/>
      </xdr:nvSpPr>
      <xdr:spPr>
        <a:xfrm>
          <a:off x="12547111" y="6116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17,815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9842</xdr:rowOff>
    </xdr:from>
    <xdr:to>
      <xdr:col>23</xdr:col>
      <xdr:colOff>568325</xdr:colOff>
      <xdr:row>37</xdr:row>
      <xdr:rowOff>111442</xdr:rowOff>
    </xdr:to>
    <xdr:sp macro="" textlink="">
      <xdr:nvSpPr>
        <xdr:cNvPr id="543" name="円/楕円 542"/>
        <xdr:cNvSpPr/>
      </xdr:nvSpPr>
      <xdr:spPr>
        <a:xfrm>
          <a:off x="16268700" y="6353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113180</xdr:rowOff>
    </xdr:from>
    <xdr:ext cx="534377" cy="259045"/>
    <xdr:sp macro="" textlink="">
      <xdr:nvSpPr>
        <xdr:cNvPr id="544" name="消防費該当値テキスト"/>
        <xdr:cNvSpPr txBox="1"/>
      </xdr:nvSpPr>
      <xdr:spPr>
        <a:xfrm>
          <a:off x="16370300" y="6285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17,150</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95758</xdr:rowOff>
    </xdr:from>
    <xdr:to>
      <xdr:col>22</xdr:col>
      <xdr:colOff>415925</xdr:colOff>
      <xdr:row>37</xdr:row>
      <xdr:rowOff>25908</xdr:rowOff>
    </xdr:to>
    <xdr:sp macro="" textlink="">
      <xdr:nvSpPr>
        <xdr:cNvPr id="545" name="円/楕円 544"/>
        <xdr:cNvSpPr/>
      </xdr:nvSpPr>
      <xdr:spPr>
        <a:xfrm>
          <a:off x="15430500" y="626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42435</xdr:rowOff>
    </xdr:from>
    <xdr:ext cx="534377" cy="259045"/>
    <xdr:sp macro="" textlink="">
      <xdr:nvSpPr>
        <xdr:cNvPr id="546" name="テキスト ボックス 545"/>
        <xdr:cNvSpPr txBox="1"/>
      </xdr:nvSpPr>
      <xdr:spPr>
        <a:xfrm>
          <a:off x="15214111" y="6043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21,640</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79813</xdr:rowOff>
    </xdr:from>
    <xdr:to>
      <xdr:col>21</xdr:col>
      <xdr:colOff>212725</xdr:colOff>
      <xdr:row>37</xdr:row>
      <xdr:rowOff>9963</xdr:rowOff>
    </xdr:to>
    <xdr:sp macro="" textlink="">
      <xdr:nvSpPr>
        <xdr:cNvPr id="547" name="円/楕円 546"/>
        <xdr:cNvSpPr/>
      </xdr:nvSpPr>
      <xdr:spPr>
        <a:xfrm>
          <a:off x="14541500" y="625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1090</xdr:rowOff>
    </xdr:from>
    <xdr:ext cx="534377" cy="259045"/>
    <xdr:sp macro="" textlink="">
      <xdr:nvSpPr>
        <xdr:cNvPr id="548" name="テキスト ボックス 547"/>
        <xdr:cNvSpPr txBox="1"/>
      </xdr:nvSpPr>
      <xdr:spPr>
        <a:xfrm>
          <a:off x="14325111" y="6344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22,477</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92691</xdr:rowOff>
    </xdr:from>
    <xdr:to>
      <xdr:col>20</xdr:col>
      <xdr:colOff>9525</xdr:colOff>
      <xdr:row>37</xdr:row>
      <xdr:rowOff>22841</xdr:rowOff>
    </xdr:to>
    <xdr:sp macro="" textlink="">
      <xdr:nvSpPr>
        <xdr:cNvPr id="549" name="円/楕円 548"/>
        <xdr:cNvSpPr/>
      </xdr:nvSpPr>
      <xdr:spPr>
        <a:xfrm>
          <a:off x="13652500" y="626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39368</xdr:rowOff>
    </xdr:from>
    <xdr:ext cx="534377" cy="259045"/>
    <xdr:sp macro="" textlink="">
      <xdr:nvSpPr>
        <xdr:cNvPr id="550" name="テキスト ボックス 549"/>
        <xdr:cNvSpPr txBox="1"/>
      </xdr:nvSpPr>
      <xdr:spPr>
        <a:xfrm>
          <a:off x="13436111" y="604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21,801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86195</xdr:rowOff>
    </xdr:from>
    <xdr:to>
      <xdr:col>18</xdr:col>
      <xdr:colOff>492125</xdr:colOff>
      <xdr:row>38</xdr:row>
      <xdr:rowOff>16345</xdr:rowOff>
    </xdr:to>
    <xdr:sp macro="" textlink="">
      <xdr:nvSpPr>
        <xdr:cNvPr id="551" name="円/楕円 550"/>
        <xdr:cNvSpPr/>
      </xdr:nvSpPr>
      <xdr:spPr>
        <a:xfrm>
          <a:off x="12763500" y="642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7472</xdr:rowOff>
    </xdr:from>
    <xdr:ext cx="534377" cy="259045"/>
    <xdr:sp macro="" textlink="">
      <xdr:nvSpPr>
        <xdr:cNvPr id="552" name="テキスト ボックス 551"/>
        <xdr:cNvSpPr txBox="1"/>
      </xdr:nvSpPr>
      <xdr:spPr>
        <a:xfrm>
          <a:off x="12547111" y="65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13,142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45,342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139700</xdr:rowOff>
    </xdr:from>
    <xdr:to>
      <xdr:col>24</xdr:col>
      <xdr:colOff>644525</xdr:colOff>
      <xdr:row>59</xdr:row>
      <xdr:rowOff>139700</xdr:rowOff>
    </xdr:to>
    <xdr:cxnSp macro="">
      <xdr:nvCxnSpPr>
        <xdr:cNvPr id="564" name="直線コネクタ 563"/>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168927</xdr:rowOff>
    </xdr:from>
    <xdr:ext cx="531299" cy="259045"/>
    <xdr:sp macro="" textlink="">
      <xdr:nvSpPr>
        <xdr:cNvPr id="565" name="テキスト ボックス 564"/>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58</xdr:row>
      <xdr:rowOff>25400</xdr:rowOff>
    </xdr:from>
    <xdr:to>
      <xdr:col>24</xdr:col>
      <xdr:colOff>644525</xdr:colOff>
      <xdr:row>58</xdr:row>
      <xdr:rowOff>25400</xdr:rowOff>
    </xdr:to>
    <xdr:cxnSp macro="">
      <xdr:nvCxnSpPr>
        <xdr:cNvPr id="566" name="直線コネクタ 565"/>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54627</xdr:rowOff>
    </xdr:from>
    <xdr:ext cx="531299" cy="259045"/>
    <xdr:sp macro="" textlink="">
      <xdr:nvSpPr>
        <xdr:cNvPr id="567" name="テキスト ボックス 566"/>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56</xdr:row>
      <xdr:rowOff>82550</xdr:rowOff>
    </xdr:from>
    <xdr:to>
      <xdr:col>24</xdr:col>
      <xdr:colOff>644525</xdr:colOff>
      <xdr:row>56</xdr:row>
      <xdr:rowOff>82550</xdr:rowOff>
    </xdr:to>
    <xdr:cxnSp macro="">
      <xdr:nvCxnSpPr>
        <xdr:cNvPr id="568" name="直線コネクタ 567"/>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111777</xdr:rowOff>
    </xdr:from>
    <xdr:ext cx="531299" cy="259045"/>
    <xdr:sp macro="" textlink="">
      <xdr:nvSpPr>
        <xdr:cNvPr id="569" name="テキスト ボックス 568"/>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70" name="直線コネクタ 56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71" name="テキスト ボックス 570"/>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53</xdr:row>
      <xdr:rowOff>25400</xdr:rowOff>
    </xdr:from>
    <xdr:to>
      <xdr:col>24</xdr:col>
      <xdr:colOff>644525</xdr:colOff>
      <xdr:row>53</xdr:row>
      <xdr:rowOff>25400</xdr:rowOff>
    </xdr:to>
    <xdr:cxnSp macro="">
      <xdr:nvCxnSpPr>
        <xdr:cNvPr id="572" name="直線コネクタ 571"/>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54627</xdr:rowOff>
    </xdr:from>
    <xdr:ext cx="595419" cy="259045"/>
    <xdr:sp macro="" textlink="">
      <xdr:nvSpPr>
        <xdr:cNvPr id="573" name="テキスト ボックス 572"/>
        <xdr:cNvSpPr txBox="1"/>
      </xdr:nvSpPr>
      <xdr:spPr>
        <a:xfrm>
          <a:off x="11850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74" name="直線コネクタ 573"/>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50</xdr:row>
      <xdr:rowOff>111777</xdr:rowOff>
    </xdr:from>
    <xdr:ext cx="595419" cy="259045"/>
    <xdr:sp macro="" textlink="">
      <xdr:nvSpPr>
        <xdr:cNvPr id="575" name="テキスト ボックス 574"/>
        <xdr:cNvSpPr txBox="1"/>
      </xdr:nvSpPr>
      <xdr:spPr>
        <a:xfrm>
          <a:off x="11850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49</xdr:row>
      <xdr:rowOff>139700</xdr:rowOff>
    </xdr:from>
    <xdr:to>
      <xdr:col>24</xdr:col>
      <xdr:colOff>644525</xdr:colOff>
      <xdr:row>49</xdr:row>
      <xdr:rowOff>139700</xdr:rowOff>
    </xdr:to>
    <xdr:cxnSp macro="">
      <xdr:nvCxnSpPr>
        <xdr:cNvPr id="576" name="直線コネクタ 575"/>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48</xdr:row>
      <xdr:rowOff>168927</xdr:rowOff>
    </xdr:from>
    <xdr:ext cx="595419" cy="259045"/>
    <xdr:sp macro="" textlink="">
      <xdr:nvSpPr>
        <xdr:cNvPr id="577" name="テキスト ボックス 576"/>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8" name="直線コネクタ 57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9" name="テキスト ボックス 57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8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121598</xdr:rowOff>
    </xdr:from>
    <xdr:to>
      <xdr:col>23</xdr:col>
      <xdr:colOff>516889</xdr:colOff>
      <xdr:row>59</xdr:row>
      <xdr:rowOff>3469</xdr:rowOff>
    </xdr:to>
    <xdr:cxnSp macro="">
      <xdr:nvCxnSpPr>
        <xdr:cNvPr id="581" name="直線コネクタ 580"/>
        <xdr:cNvCxnSpPr/>
      </xdr:nvCxnSpPr>
      <xdr:spPr>
        <a:xfrm flipV="1">
          <a:off x="16317595" y="8694098"/>
          <a:ext cx="1269" cy="1424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7296</xdr:rowOff>
    </xdr:from>
    <xdr:ext cx="534377" cy="259045"/>
    <xdr:sp macro="" textlink="">
      <xdr:nvSpPr>
        <xdr:cNvPr id="582" name="教育費最小値テキスト"/>
        <xdr:cNvSpPr txBox="1"/>
      </xdr:nvSpPr>
      <xdr:spPr>
        <a:xfrm>
          <a:off x="16370300" y="10122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29,535</a:t>
          </a:r>
          <a:endParaRPr kumimoji="1" lang="ja-JP" altLang="en-US" sz="1000" b="1">
            <a:latin typeface="ＭＳ Ｐゴシック"/>
          </a:endParaRPr>
        </a:p>
      </xdr:txBody>
    </xdr:sp>
    <xdr:clientData/>
  </xdr:oneCellAnchor>
  <xdr:twoCellAnchor>
    <xdr:from>
      <xdr:col>23</xdr:col>
      <xdr:colOff>428625</xdr:colOff>
      <xdr:row>59</xdr:row>
      <xdr:rowOff>3469</xdr:rowOff>
    </xdr:from>
    <xdr:to>
      <xdr:col>23</xdr:col>
      <xdr:colOff>606425</xdr:colOff>
      <xdr:row>59</xdr:row>
      <xdr:rowOff>3469</xdr:rowOff>
    </xdr:to>
    <xdr:cxnSp macro="">
      <xdr:nvCxnSpPr>
        <xdr:cNvPr id="583" name="直線コネクタ 582"/>
        <xdr:cNvCxnSpPr/>
      </xdr:nvCxnSpPr>
      <xdr:spPr>
        <a:xfrm>
          <a:off x="16230600" y="10119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68275</xdr:rowOff>
    </xdr:from>
    <xdr:ext cx="599010" cy="259045"/>
    <xdr:sp macro="" textlink="">
      <xdr:nvSpPr>
        <xdr:cNvPr id="584" name="教育費最大値テキスト"/>
        <xdr:cNvSpPr txBox="1"/>
      </xdr:nvSpPr>
      <xdr:spPr>
        <a:xfrm>
          <a:off x="16370300" y="8469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129,267</a:t>
          </a:r>
          <a:endParaRPr kumimoji="1" lang="ja-JP" altLang="en-US" sz="1000" b="1">
            <a:latin typeface="ＭＳ Ｐゴシック"/>
          </a:endParaRPr>
        </a:p>
      </xdr:txBody>
    </xdr:sp>
    <xdr:clientData/>
  </xdr:oneCellAnchor>
  <xdr:twoCellAnchor>
    <xdr:from>
      <xdr:col>23</xdr:col>
      <xdr:colOff>428625</xdr:colOff>
      <xdr:row>50</xdr:row>
      <xdr:rowOff>121598</xdr:rowOff>
    </xdr:from>
    <xdr:to>
      <xdr:col>23</xdr:col>
      <xdr:colOff>606425</xdr:colOff>
      <xdr:row>50</xdr:row>
      <xdr:rowOff>121598</xdr:rowOff>
    </xdr:to>
    <xdr:cxnSp macro="">
      <xdr:nvCxnSpPr>
        <xdr:cNvPr id="585" name="直線コネクタ 584"/>
        <xdr:cNvCxnSpPr/>
      </xdr:nvCxnSpPr>
      <xdr:spPr>
        <a:xfrm>
          <a:off x="16230600" y="8694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38102</xdr:rowOff>
    </xdr:from>
    <xdr:to>
      <xdr:col>23</xdr:col>
      <xdr:colOff>517525</xdr:colOff>
      <xdr:row>58</xdr:row>
      <xdr:rowOff>62691</xdr:rowOff>
    </xdr:to>
    <xdr:cxnSp macro="">
      <xdr:nvCxnSpPr>
        <xdr:cNvPr id="586" name="直線コネクタ 585"/>
        <xdr:cNvCxnSpPr/>
      </xdr:nvCxnSpPr>
      <xdr:spPr>
        <a:xfrm>
          <a:off x="15481300" y="9296402"/>
          <a:ext cx="838200" cy="710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162798</xdr:rowOff>
    </xdr:from>
    <xdr:ext cx="534377" cy="259045"/>
    <xdr:sp macro="" textlink="">
      <xdr:nvSpPr>
        <xdr:cNvPr id="587" name="教育費平均値テキスト"/>
        <xdr:cNvSpPr txBox="1"/>
      </xdr:nvSpPr>
      <xdr:spPr>
        <a:xfrm>
          <a:off x="16370300" y="9592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52,429</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139921</xdr:rowOff>
    </xdr:from>
    <xdr:to>
      <xdr:col>23</xdr:col>
      <xdr:colOff>568325</xdr:colOff>
      <xdr:row>57</xdr:row>
      <xdr:rowOff>70071</xdr:rowOff>
    </xdr:to>
    <xdr:sp macro="" textlink="">
      <xdr:nvSpPr>
        <xdr:cNvPr id="588" name="フローチャート : 判断 587"/>
        <xdr:cNvSpPr/>
      </xdr:nvSpPr>
      <xdr:spPr>
        <a:xfrm>
          <a:off x="16268700" y="9741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38102</xdr:rowOff>
    </xdr:from>
    <xdr:to>
      <xdr:col>22</xdr:col>
      <xdr:colOff>365125</xdr:colOff>
      <xdr:row>57</xdr:row>
      <xdr:rowOff>129142</xdr:rowOff>
    </xdr:to>
    <xdr:cxnSp macro="">
      <xdr:nvCxnSpPr>
        <xdr:cNvPr id="589" name="直線コネクタ 588"/>
        <xdr:cNvCxnSpPr/>
      </xdr:nvCxnSpPr>
      <xdr:spPr>
        <a:xfrm flipV="1">
          <a:off x="14592300" y="9296402"/>
          <a:ext cx="889000" cy="605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79742</xdr:rowOff>
    </xdr:from>
    <xdr:to>
      <xdr:col>22</xdr:col>
      <xdr:colOff>415925</xdr:colOff>
      <xdr:row>57</xdr:row>
      <xdr:rowOff>9892</xdr:rowOff>
    </xdr:to>
    <xdr:sp macro="" textlink="">
      <xdr:nvSpPr>
        <xdr:cNvPr id="590" name="フローチャート : 判断 589"/>
        <xdr:cNvSpPr/>
      </xdr:nvSpPr>
      <xdr:spPr>
        <a:xfrm>
          <a:off x="15430500" y="9680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1019</xdr:rowOff>
    </xdr:from>
    <xdr:ext cx="534377" cy="259045"/>
    <xdr:sp macro="" textlink="">
      <xdr:nvSpPr>
        <xdr:cNvPr id="591" name="テキスト ボックス 590"/>
        <xdr:cNvSpPr txBox="1"/>
      </xdr:nvSpPr>
      <xdr:spPr>
        <a:xfrm>
          <a:off x="15214111" y="9773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56,641</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129142</xdr:rowOff>
    </xdr:from>
    <xdr:to>
      <xdr:col>21</xdr:col>
      <xdr:colOff>161925</xdr:colOff>
      <xdr:row>58</xdr:row>
      <xdr:rowOff>42531</xdr:rowOff>
    </xdr:to>
    <xdr:cxnSp macro="">
      <xdr:nvCxnSpPr>
        <xdr:cNvPr id="592" name="直線コネクタ 591"/>
        <xdr:cNvCxnSpPr/>
      </xdr:nvCxnSpPr>
      <xdr:spPr>
        <a:xfrm flipV="1">
          <a:off x="13703300" y="9901792"/>
          <a:ext cx="889000" cy="84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6818</xdr:rowOff>
    </xdr:from>
    <xdr:to>
      <xdr:col>21</xdr:col>
      <xdr:colOff>212725</xdr:colOff>
      <xdr:row>57</xdr:row>
      <xdr:rowOff>108418</xdr:rowOff>
    </xdr:to>
    <xdr:sp macro="" textlink="">
      <xdr:nvSpPr>
        <xdr:cNvPr id="593" name="フローチャート : 判断 592"/>
        <xdr:cNvSpPr/>
      </xdr:nvSpPr>
      <xdr:spPr>
        <a:xfrm>
          <a:off x="14541500" y="977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124945</xdr:rowOff>
    </xdr:from>
    <xdr:ext cx="534377" cy="259045"/>
    <xdr:sp macro="" textlink="">
      <xdr:nvSpPr>
        <xdr:cNvPr id="594" name="テキスト ボックス 593"/>
        <xdr:cNvSpPr txBox="1"/>
      </xdr:nvSpPr>
      <xdr:spPr>
        <a:xfrm>
          <a:off x="14325111" y="9554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49,745</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86922</xdr:rowOff>
    </xdr:from>
    <xdr:to>
      <xdr:col>19</xdr:col>
      <xdr:colOff>644525</xdr:colOff>
      <xdr:row>58</xdr:row>
      <xdr:rowOff>42531</xdr:rowOff>
    </xdr:to>
    <xdr:cxnSp macro="">
      <xdr:nvCxnSpPr>
        <xdr:cNvPr id="595" name="直線コネクタ 594"/>
        <xdr:cNvCxnSpPr/>
      </xdr:nvCxnSpPr>
      <xdr:spPr>
        <a:xfrm>
          <a:off x="12814300" y="9859572"/>
          <a:ext cx="889000" cy="127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16319</xdr:rowOff>
    </xdr:from>
    <xdr:to>
      <xdr:col>20</xdr:col>
      <xdr:colOff>9525</xdr:colOff>
      <xdr:row>57</xdr:row>
      <xdr:rowOff>117919</xdr:rowOff>
    </xdr:to>
    <xdr:sp macro="" textlink="">
      <xdr:nvSpPr>
        <xdr:cNvPr id="596" name="フローチャート : 判断 595"/>
        <xdr:cNvSpPr/>
      </xdr:nvSpPr>
      <xdr:spPr>
        <a:xfrm>
          <a:off x="13652500" y="978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134446</xdr:rowOff>
    </xdr:from>
    <xdr:ext cx="534377" cy="259045"/>
    <xdr:sp macro="" textlink="">
      <xdr:nvSpPr>
        <xdr:cNvPr id="597" name="テキスト ボックス 596"/>
        <xdr:cNvSpPr txBox="1"/>
      </xdr:nvSpPr>
      <xdr:spPr>
        <a:xfrm>
          <a:off x="13436111" y="956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49,080</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118061</xdr:rowOff>
    </xdr:from>
    <xdr:to>
      <xdr:col>18</xdr:col>
      <xdr:colOff>492125</xdr:colOff>
      <xdr:row>57</xdr:row>
      <xdr:rowOff>48211</xdr:rowOff>
    </xdr:to>
    <xdr:sp macro="" textlink="">
      <xdr:nvSpPr>
        <xdr:cNvPr id="598" name="フローチャート : 判断 597"/>
        <xdr:cNvSpPr/>
      </xdr:nvSpPr>
      <xdr:spPr>
        <a:xfrm>
          <a:off x="12763500" y="971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64738</xdr:rowOff>
    </xdr:from>
    <xdr:ext cx="534377" cy="259045"/>
    <xdr:sp macro="" textlink="">
      <xdr:nvSpPr>
        <xdr:cNvPr id="599" name="テキスト ボックス 598"/>
        <xdr:cNvSpPr txBox="1"/>
      </xdr:nvSpPr>
      <xdr:spPr>
        <a:xfrm>
          <a:off x="12547111" y="9494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600" name="テキスト ボックス 59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1" name="テキスト ボックス 60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2" name="テキスト ボックス 60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3" name="テキスト ボックス 60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4" name="テキスト ボックス 60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11891</xdr:rowOff>
    </xdr:from>
    <xdr:to>
      <xdr:col>23</xdr:col>
      <xdr:colOff>568325</xdr:colOff>
      <xdr:row>58</xdr:row>
      <xdr:rowOff>113491</xdr:rowOff>
    </xdr:to>
    <xdr:sp macro="" textlink="">
      <xdr:nvSpPr>
        <xdr:cNvPr id="605" name="円/楕円 604"/>
        <xdr:cNvSpPr/>
      </xdr:nvSpPr>
      <xdr:spPr>
        <a:xfrm>
          <a:off x="16268700" y="9955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98268</xdr:rowOff>
    </xdr:from>
    <xdr:ext cx="534377" cy="259045"/>
    <xdr:sp macro="" textlink="">
      <xdr:nvSpPr>
        <xdr:cNvPr id="606" name="教育費該当値テキスト"/>
        <xdr:cNvSpPr txBox="1"/>
      </xdr:nvSpPr>
      <xdr:spPr>
        <a:xfrm>
          <a:off x="16370300" y="9870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37,390</a:t>
          </a:r>
          <a:endParaRPr kumimoji="1" lang="ja-JP" altLang="en-US" sz="1000" b="1">
            <a:solidFill>
              <a:srgbClr val="FF0000"/>
            </a:solidFill>
            <a:latin typeface="ＭＳ Ｐゴシック"/>
          </a:endParaRPr>
        </a:p>
      </xdr:txBody>
    </xdr:sp>
    <xdr:clientData/>
  </xdr:oneCellAnchor>
  <xdr:twoCellAnchor>
    <xdr:from>
      <xdr:col>22</xdr:col>
      <xdr:colOff>314325</xdr:colOff>
      <xdr:row>53</xdr:row>
      <xdr:rowOff>158752</xdr:rowOff>
    </xdr:from>
    <xdr:to>
      <xdr:col>22</xdr:col>
      <xdr:colOff>415925</xdr:colOff>
      <xdr:row>54</xdr:row>
      <xdr:rowOff>88902</xdr:rowOff>
    </xdr:to>
    <xdr:sp macro="" textlink="">
      <xdr:nvSpPr>
        <xdr:cNvPr id="607" name="円/楕円 606"/>
        <xdr:cNvSpPr/>
      </xdr:nvSpPr>
      <xdr:spPr>
        <a:xfrm>
          <a:off x="15430500" y="924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52</xdr:row>
      <xdr:rowOff>105429</xdr:rowOff>
    </xdr:from>
    <xdr:ext cx="534377" cy="259045"/>
    <xdr:sp macro="" textlink="">
      <xdr:nvSpPr>
        <xdr:cNvPr id="608" name="テキスト ボックス 607"/>
        <xdr:cNvSpPr txBox="1"/>
      </xdr:nvSpPr>
      <xdr:spPr>
        <a:xfrm>
          <a:off x="15214111" y="9020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87,111</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78342</xdr:rowOff>
    </xdr:from>
    <xdr:to>
      <xdr:col>21</xdr:col>
      <xdr:colOff>212725</xdr:colOff>
      <xdr:row>58</xdr:row>
      <xdr:rowOff>8492</xdr:rowOff>
    </xdr:to>
    <xdr:sp macro="" textlink="">
      <xdr:nvSpPr>
        <xdr:cNvPr id="609" name="円/楕円 608"/>
        <xdr:cNvSpPr/>
      </xdr:nvSpPr>
      <xdr:spPr>
        <a:xfrm>
          <a:off x="14541500" y="985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171069</xdr:rowOff>
    </xdr:from>
    <xdr:ext cx="534377" cy="259045"/>
    <xdr:sp macro="" textlink="">
      <xdr:nvSpPr>
        <xdr:cNvPr id="610" name="テキスト ボックス 609"/>
        <xdr:cNvSpPr txBox="1"/>
      </xdr:nvSpPr>
      <xdr:spPr>
        <a:xfrm>
          <a:off x="14325111" y="994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44,739</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163181</xdr:rowOff>
    </xdr:from>
    <xdr:to>
      <xdr:col>20</xdr:col>
      <xdr:colOff>9525</xdr:colOff>
      <xdr:row>58</xdr:row>
      <xdr:rowOff>93331</xdr:rowOff>
    </xdr:to>
    <xdr:sp macro="" textlink="">
      <xdr:nvSpPr>
        <xdr:cNvPr id="611" name="円/楕円 610"/>
        <xdr:cNvSpPr/>
      </xdr:nvSpPr>
      <xdr:spPr>
        <a:xfrm>
          <a:off x="13652500" y="993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84458</xdr:rowOff>
    </xdr:from>
    <xdr:ext cx="534377" cy="259045"/>
    <xdr:sp macro="" textlink="">
      <xdr:nvSpPr>
        <xdr:cNvPr id="612" name="テキスト ボックス 611"/>
        <xdr:cNvSpPr txBox="1"/>
      </xdr:nvSpPr>
      <xdr:spPr>
        <a:xfrm>
          <a:off x="13436111" y="10028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38,801</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36122</xdr:rowOff>
    </xdr:from>
    <xdr:to>
      <xdr:col>18</xdr:col>
      <xdr:colOff>492125</xdr:colOff>
      <xdr:row>57</xdr:row>
      <xdr:rowOff>137722</xdr:rowOff>
    </xdr:to>
    <xdr:sp macro="" textlink="">
      <xdr:nvSpPr>
        <xdr:cNvPr id="613" name="円/楕円 612"/>
        <xdr:cNvSpPr/>
      </xdr:nvSpPr>
      <xdr:spPr>
        <a:xfrm>
          <a:off x="12763500" y="980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128849</xdr:rowOff>
    </xdr:from>
    <xdr:ext cx="534377" cy="259045"/>
    <xdr:sp macro="" textlink="">
      <xdr:nvSpPr>
        <xdr:cNvPr id="614" name="テキスト ボックス 613"/>
        <xdr:cNvSpPr txBox="1"/>
      </xdr:nvSpPr>
      <xdr:spPr>
        <a:xfrm>
          <a:off x="12547111" y="990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47,694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5" name="正方形/長方形 61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6" name="正方形/長方形 61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7" name="正方形/長方形 61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8" name="正方形/長方形 61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9" name="正方形/長方形 61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20" name="正方形/長方形 61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1" name="正方形/長方形 62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2" name="正方形/長方形 62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3" name="テキスト ボックス 62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4" name="直線コネクタ 62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25" name="直線コネクタ 62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6" name="テキスト ボックス 62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7" name="直線コネクタ 62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28" name="テキスト ボックス 627"/>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9" name="直線コネクタ 62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30" name="テキスト ボックス 629"/>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31" name="直線コネクタ 63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32" name="テキスト ボックス 631"/>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33" name="直線コネクタ 63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34" name="テキスト ボックス 633"/>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5" name="直線コネクタ 63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6" name="テキスト ボックス 63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63092</xdr:rowOff>
    </xdr:from>
    <xdr:to>
      <xdr:col>23</xdr:col>
      <xdr:colOff>516889</xdr:colOff>
      <xdr:row>79</xdr:row>
      <xdr:rowOff>44450</xdr:rowOff>
    </xdr:to>
    <xdr:cxnSp macro="">
      <xdr:nvCxnSpPr>
        <xdr:cNvPr id="638" name="直線コネクタ 637"/>
        <xdr:cNvCxnSpPr/>
      </xdr:nvCxnSpPr>
      <xdr:spPr>
        <a:xfrm flipV="1">
          <a:off x="16317595" y="12236042"/>
          <a:ext cx="1269" cy="1352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91526</xdr:rowOff>
    </xdr:from>
    <xdr:ext cx="249299" cy="259045"/>
    <xdr:sp macro="" textlink="">
      <xdr:nvSpPr>
        <xdr:cNvPr id="639" name="災害復旧費最小値テキスト"/>
        <xdr:cNvSpPr txBox="1"/>
      </xdr:nvSpPr>
      <xdr:spPr>
        <a:xfrm>
          <a:off x="16370300" y="136360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40" name="直線コネクタ 639"/>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9769</xdr:rowOff>
    </xdr:from>
    <xdr:ext cx="599010" cy="259045"/>
    <xdr:sp macro="" textlink="">
      <xdr:nvSpPr>
        <xdr:cNvPr id="641" name="災害復旧費最大値テキスト"/>
        <xdr:cNvSpPr txBox="1"/>
      </xdr:nvSpPr>
      <xdr:spPr>
        <a:xfrm>
          <a:off x="16370300" y="12011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355,107</a:t>
          </a:r>
          <a:endParaRPr kumimoji="1" lang="ja-JP" altLang="en-US" sz="1000" b="1">
            <a:latin typeface="ＭＳ Ｐゴシック"/>
          </a:endParaRPr>
        </a:p>
      </xdr:txBody>
    </xdr:sp>
    <xdr:clientData/>
  </xdr:oneCellAnchor>
  <xdr:twoCellAnchor>
    <xdr:from>
      <xdr:col>23</xdr:col>
      <xdr:colOff>428625</xdr:colOff>
      <xdr:row>71</xdr:row>
      <xdr:rowOff>63092</xdr:rowOff>
    </xdr:from>
    <xdr:to>
      <xdr:col>23</xdr:col>
      <xdr:colOff>606425</xdr:colOff>
      <xdr:row>71</xdr:row>
      <xdr:rowOff>63092</xdr:rowOff>
    </xdr:to>
    <xdr:cxnSp macro="">
      <xdr:nvCxnSpPr>
        <xdr:cNvPr id="642" name="直線コネクタ 641"/>
        <xdr:cNvCxnSpPr/>
      </xdr:nvCxnSpPr>
      <xdr:spPr>
        <a:xfrm>
          <a:off x="16230600" y="12236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43007</xdr:rowOff>
    </xdr:from>
    <xdr:to>
      <xdr:col>23</xdr:col>
      <xdr:colOff>517525</xdr:colOff>
      <xdr:row>79</xdr:row>
      <xdr:rowOff>44450</xdr:rowOff>
    </xdr:to>
    <xdr:cxnSp macro="">
      <xdr:nvCxnSpPr>
        <xdr:cNvPr id="643" name="直線コネクタ 642"/>
        <xdr:cNvCxnSpPr/>
      </xdr:nvCxnSpPr>
      <xdr:spPr>
        <a:xfrm>
          <a:off x="15481300" y="13587557"/>
          <a:ext cx="838200" cy="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8976</xdr:rowOff>
    </xdr:from>
    <xdr:ext cx="469744" cy="259045"/>
    <xdr:sp macro="" textlink="">
      <xdr:nvSpPr>
        <xdr:cNvPr id="644" name="災害復旧費平均値テキスト"/>
        <xdr:cNvSpPr txBox="1"/>
      </xdr:nvSpPr>
      <xdr:spPr>
        <a:xfrm>
          <a:off x="16370300" y="133820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1,982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157549</xdr:rowOff>
    </xdr:from>
    <xdr:to>
      <xdr:col>23</xdr:col>
      <xdr:colOff>568325</xdr:colOff>
      <xdr:row>79</xdr:row>
      <xdr:rowOff>87699</xdr:rowOff>
    </xdr:to>
    <xdr:sp macro="" textlink="">
      <xdr:nvSpPr>
        <xdr:cNvPr id="645" name="フローチャート : 判断 644"/>
        <xdr:cNvSpPr/>
      </xdr:nvSpPr>
      <xdr:spPr>
        <a:xfrm>
          <a:off x="16268700" y="13530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43007</xdr:rowOff>
    </xdr:from>
    <xdr:to>
      <xdr:col>22</xdr:col>
      <xdr:colOff>365125</xdr:colOff>
      <xdr:row>79</xdr:row>
      <xdr:rowOff>44450</xdr:rowOff>
    </xdr:to>
    <xdr:cxnSp macro="">
      <xdr:nvCxnSpPr>
        <xdr:cNvPr id="646" name="直線コネクタ 645"/>
        <xdr:cNvCxnSpPr/>
      </xdr:nvCxnSpPr>
      <xdr:spPr>
        <a:xfrm flipV="1">
          <a:off x="14592300" y="13587557"/>
          <a:ext cx="889000" cy="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153978</xdr:rowOff>
    </xdr:from>
    <xdr:to>
      <xdr:col>22</xdr:col>
      <xdr:colOff>415925</xdr:colOff>
      <xdr:row>79</xdr:row>
      <xdr:rowOff>84128</xdr:rowOff>
    </xdr:to>
    <xdr:sp macro="" textlink="">
      <xdr:nvSpPr>
        <xdr:cNvPr id="647" name="フローチャート : 判断 646"/>
        <xdr:cNvSpPr/>
      </xdr:nvSpPr>
      <xdr:spPr>
        <a:xfrm>
          <a:off x="15430500" y="1352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100655</xdr:rowOff>
    </xdr:from>
    <xdr:ext cx="469744" cy="259045"/>
    <xdr:sp macro="" textlink="">
      <xdr:nvSpPr>
        <xdr:cNvPr id="648" name="テキスト ボックス 647"/>
        <xdr:cNvSpPr txBox="1"/>
      </xdr:nvSpPr>
      <xdr:spPr>
        <a:xfrm>
          <a:off x="15246427" y="13302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2,919</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49" name="直線コネクタ 648"/>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160505</xdr:rowOff>
    </xdr:from>
    <xdr:to>
      <xdr:col>21</xdr:col>
      <xdr:colOff>212725</xdr:colOff>
      <xdr:row>79</xdr:row>
      <xdr:rowOff>90655</xdr:rowOff>
    </xdr:to>
    <xdr:sp macro="" textlink="">
      <xdr:nvSpPr>
        <xdr:cNvPr id="650" name="フローチャート : 判断 649"/>
        <xdr:cNvSpPr/>
      </xdr:nvSpPr>
      <xdr:spPr>
        <a:xfrm>
          <a:off x="14541500" y="13533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107182</xdr:rowOff>
    </xdr:from>
    <xdr:ext cx="469744" cy="259045"/>
    <xdr:sp macro="" textlink="">
      <xdr:nvSpPr>
        <xdr:cNvPr id="651" name="テキスト ボックス 650"/>
        <xdr:cNvSpPr txBox="1"/>
      </xdr:nvSpPr>
      <xdr:spPr>
        <a:xfrm>
          <a:off x="14357427" y="13308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35184</xdr:rowOff>
    </xdr:from>
    <xdr:to>
      <xdr:col>19</xdr:col>
      <xdr:colOff>644525</xdr:colOff>
      <xdr:row>79</xdr:row>
      <xdr:rowOff>44450</xdr:rowOff>
    </xdr:to>
    <xdr:cxnSp macro="">
      <xdr:nvCxnSpPr>
        <xdr:cNvPr id="652" name="直線コネクタ 651"/>
        <xdr:cNvCxnSpPr/>
      </xdr:nvCxnSpPr>
      <xdr:spPr>
        <a:xfrm>
          <a:off x="12814300" y="13579734"/>
          <a:ext cx="889000" cy="9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163584</xdr:rowOff>
    </xdr:from>
    <xdr:to>
      <xdr:col>20</xdr:col>
      <xdr:colOff>9525</xdr:colOff>
      <xdr:row>79</xdr:row>
      <xdr:rowOff>93734</xdr:rowOff>
    </xdr:to>
    <xdr:sp macro="" textlink="">
      <xdr:nvSpPr>
        <xdr:cNvPr id="653" name="フローチャート : 判断 652"/>
        <xdr:cNvSpPr/>
      </xdr:nvSpPr>
      <xdr:spPr>
        <a:xfrm>
          <a:off x="13652500" y="1353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77</xdr:row>
      <xdr:rowOff>110261</xdr:rowOff>
    </xdr:from>
    <xdr:ext cx="378565" cy="259045"/>
    <xdr:sp macro="" textlink="">
      <xdr:nvSpPr>
        <xdr:cNvPr id="654" name="テキスト ボックス 653"/>
        <xdr:cNvSpPr txBox="1"/>
      </xdr:nvSpPr>
      <xdr:spPr>
        <a:xfrm>
          <a:off x="13514017" y="13311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398</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160727</xdr:rowOff>
    </xdr:from>
    <xdr:to>
      <xdr:col>18</xdr:col>
      <xdr:colOff>492125</xdr:colOff>
      <xdr:row>79</xdr:row>
      <xdr:rowOff>90877</xdr:rowOff>
    </xdr:to>
    <xdr:sp macro="" textlink="">
      <xdr:nvSpPr>
        <xdr:cNvPr id="655" name="フローチャート : 判断 654"/>
        <xdr:cNvSpPr/>
      </xdr:nvSpPr>
      <xdr:spPr>
        <a:xfrm>
          <a:off x="12763500" y="13533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82004</xdr:rowOff>
    </xdr:from>
    <xdr:ext cx="469744" cy="259045"/>
    <xdr:sp macro="" textlink="">
      <xdr:nvSpPr>
        <xdr:cNvPr id="656" name="テキスト ボックス 655"/>
        <xdr:cNvSpPr txBox="1"/>
      </xdr:nvSpPr>
      <xdr:spPr>
        <a:xfrm>
          <a:off x="12579427" y="13626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7" name="テキスト ボックス 65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8" name="テキスト ボックス 65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9" name="テキスト ボックス 65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60" name="テキスト ボックス 65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61" name="テキスト ボックス 66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62" name="円/楕円 661"/>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135976</xdr:rowOff>
    </xdr:from>
    <xdr:ext cx="249299" cy="259045"/>
    <xdr:sp macro="" textlink="">
      <xdr:nvSpPr>
        <xdr:cNvPr id="663" name="災害復旧費該当値テキスト"/>
        <xdr:cNvSpPr txBox="1"/>
      </xdr:nvSpPr>
      <xdr:spPr>
        <a:xfrm>
          <a:off x="16370300" y="135090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163657</xdr:rowOff>
    </xdr:from>
    <xdr:to>
      <xdr:col>22</xdr:col>
      <xdr:colOff>415925</xdr:colOff>
      <xdr:row>79</xdr:row>
      <xdr:rowOff>93807</xdr:rowOff>
    </xdr:to>
    <xdr:sp macro="" textlink="">
      <xdr:nvSpPr>
        <xdr:cNvPr id="664" name="円/楕円 663"/>
        <xdr:cNvSpPr/>
      </xdr:nvSpPr>
      <xdr:spPr>
        <a:xfrm>
          <a:off x="15430500" y="1353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84934</xdr:rowOff>
    </xdr:from>
    <xdr:ext cx="378565" cy="259045"/>
    <xdr:sp macro="" textlink="">
      <xdr:nvSpPr>
        <xdr:cNvPr id="665" name="テキスト ボックス 664"/>
        <xdr:cNvSpPr txBox="1"/>
      </xdr:nvSpPr>
      <xdr:spPr>
        <a:xfrm>
          <a:off x="15292017" y="136294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66" name="円/楕円 665"/>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67" name="テキスト ボックス 666"/>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68" name="円/楕円 667"/>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69" name="テキスト ボックス 668"/>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155834</xdr:rowOff>
    </xdr:from>
    <xdr:to>
      <xdr:col>18</xdr:col>
      <xdr:colOff>492125</xdr:colOff>
      <xdr:row>79</xdr:row>
      <xdr:rowOff>85984</xdr:rowOff>
    </xdr:to>
    <xdr:sp macro="" textlink="">
      <xdr:nvSpPr>
        <xdr:cNvPr id="670" name="円/楕円 669"/>
        <xdr:cNvSpPr/>
      </xdr:nvSpPr>
      <xdr:spPr>
        <a:xfrm>
          <a:off x="12763500" y="1352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102511</xdr:rowOff>
    </xdr:from>
    <xdr:ext cx="469744" cy="259045"/>
    <xdr:sp macro="" textlink="">
      <xdr:nvSpPr>
        <xdr:cNvPr id="671" name="テキスト ボックス 670"/>
        <xdr:cNvSpPr txBox="1"/>
      </xdr:nvSpPr>
      <xdr:spPr>
        <a:xfrm>
          <a:off x="12579427" y="1330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72" name="正方形/長方形 67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3" name="正方形/長方形 67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4" name="正方形/長方形 67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5" name="正方形/長方形 67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6" name="正方形/長方形 67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7" name="正方形/長方形 67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8" name="正方形/長方形 67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54,957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9" name="正方形/長方形 67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80" name="テキスト ボックス 67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81" name="直線コネクタ 68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82" name="直線コネクタ 681"/>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83" name="テキスト ボックス 682"/>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4" name="直線コネクタ 683"/>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5" name="テキスト ボックス 684"/>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6" name="直線コネクタ 685"/>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7" name="テキスト ボックス 686"/>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8" name="直線コネクタ 687"/>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9" name="テキスト ボックス 688"/>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90" name="直線コネクタ 689"/>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91" name="テキスト ボックス 690"/>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92" name="直線コネクタ 691"/>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93" name="テキスト ボックス 692"/>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4" name="直線コネクタ 69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5" name="テキスト ボックス 69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58286</xdr:rowOff>
    </xdr:from>
    <xdr:to>
      <xdr:col>23</xdr:col>
      <xdr:colOff>516889</xdr:colOff>
      <xdr:row>98</xdr:row>
      <xdr:rowOff>77347</xdr:rowOff>
    </xdr:to>
    <xdr:cxnSp macro="">
      <xdr:nvCxnSpPr>
        <xdr:cNvPr id="697" name="直線コネクタ 696"/>
        <xdr:cNvCxnSpPr/>
      </xdr:nvCxnSpPr>
      <xdr:spPr>
        <a:xfrm flipV="1">
          <a:off x="16317595" y="15488786"/>
          <a:ext cx="1269" cy="13906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81174</xdr:rowOff>
    </xdr:from>
    <xdr:ext cx="534377" cy="259045"/>
    <xdr:sp macro="" textlink="">
      <xdr:nvSpPr>
        <xdr:cNvPr id="698" name="公債費最小値テキスト"/>
        <xdr:cNvSpPr txBox="1"/>
      </xdr:nvSpPr>
      <xdr:spPr>
        <a:xfrm>
          <a:off x="16370300" y="16883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17,728</a:t>
          </a:r>
          <a:endParaRPr kumimoji="1" lang="ja-JP" altLang="en-US" sz="1000" b="1">
            <a:latin typeface="ＭＳ Ｐゴシック"/>
          </a:endParaRPr>
        </a:p>
      </xdr:txBody>
    </xdr:sp>
    <xdr:clientData/>
  </xdr:oneCellAnchor>
  <xdr:twoCellAnchor>
    <xdr:from>
      <xdr:col>23</xdr:col>
      <xdr:colOff>428625</xdr:colOff>
      <xdr:row>98</xdr:row>
      <xdr:rowOff>77347</xdr:rowOff>
    </xdr:from>
    <xdr:to>
      <xdr:col>23</xdr:col>
      <xdr:colOff>606425</xdr:colOff>
      <xdr:row>98</xdr:row>
      <xdr:rowOff>77347</xdr:rowOff>
    </xdr:to>
    <xdr:cxnSp macro="">
      <xdr:nvCxnSpPr>
        <xdr:cNvPr id="699" name="直線コネクタ 698"/>
        <xdr:cNvCxnSpPr/>
      </xdr:nvCxnSpPr>
      <xdr:spPr>
        <a:xfrm>
          <a:off x="16230600" y="16879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4963</xdr:rowOff>
    </xdr:from>
    <xdr:ext cx="599010" cy="259045"/>
    <xdr:sp macro="" textlink="">
      <xdr:nvSpPr>
        <xdr:cNvPr id="700" name="公債費最大値テキスト"/>
        <xdr:cNvSpPr txBox="1"/>
      </xdr:nvSpPr>
      <xdr:spPr>
        <a:xfrm>
          <a:off x="16370300" y="15264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145,479</a:t>
          </a:r>
          <a:endParaRPr kumimoji="1" lang="ja-JP" altLang="en-US" sz="1000" b="1">
            <a:latin typeface="ＭＳ Ｐゴシック"/>
          </a:endParaRPr>
        </a:p>
      </xdr:txBody>
    </xdr:sp>
    <xdr:clientData/>
  </xdr:oneCellAnchor>
  <xdr:twoCellAnchor>
    <xdr:from>
      <xdr:col>23</xdr:col>
      <xdr:colOff>428625</xdr:colOff>
      <xdr:row>90</xdr:row>
      <xdr:rowOff>58286</xdr:rowOff>
    </xdr:from>
    <xdr:to>
      <xdr:col>23</xdr:col>
      <xdr:colOff>606425</xdr:colOff>
      <xdr:row>90</xdr:row>
      <xdr:rowOff>58286</xdr:rowOff>
    </xdr:to>
    <xdr:cxnSp macro="">
      <xdr:nvCxnSpPr>
        <xdr:cNvPr id="701" name="直線コネクタ 700"/>
        <xdr:cNvCxnSpPr/>
      </xdr:nvCxnSpPr>
      <xdr:spPr>
        <a:xfrm>
          <a:off x="16230600" y="15488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46180</xdr:rowOff>
    </xdr:from>
    <xdr:to>
      <xdr:col>23</xdr:col>
      <xdr:colOff>517525</xdr:colOff>
      <xdr:row>96</xdr:row>
      <xdr:rowOff>49033</xdr:rowOff>
    </xdr:to>
    <xdr:cxnSp macro="">
      <xdr:nvCxnSpPr>
        <xdr:cNvPr id="702" name="直線コネクタ 701"/>
        <xdr:cNvCxnSpPr/>
      </xdr:nvCxnSpPr>
      <xdr:spPr>
        <a:xfrm flipV="1">
          <a:off x="15481300" y="16505380"/>
          <a:ext cx="838200" cy="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12216</xdr:rowOff>
    </xdr:from>
    <xdr:ext cx="534377" cy="259045"/>
    <xdr:sp macro="" textlink="">
      <xdr:nvSpPr>
        <xdr:cNvPr id="703" name="公債費平均値テキスト"/>
        <xdr:cNvSpPr txBox="1"/>
      </xdr:nvSpPr>
      <xdr:spPr>
        <a:xfrm>
          <a:off x="16370300" y="162999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52,646</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160789</xdr:rowOff>
    </xdr:from>
    <xdr:to>
      <xdr:col>23</xdr:col>
      <xdr:colOff>568325</xdr:colOff>
      <xdr:row>96</xdr:row>
      <xdr:rowOff>90939</xdr:rowOff>
    </xdr:to>
    <xdr:sp macro="" textlink="">
      <xdr:nvSpPr>
        <xdr:cNvPr id="704" name="フローチャート : 判断 703"/>
        <xdr:cNvSpPr/>
      </xdr:nvSpPr>
      <xdr:spPr>
        <a:xfrm>
          <a:off x="16268700" y="16448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49033</xdr:rowOff>
    </xdr:from>
    <xdr:to>
      <xdr:col>22</xdr:col>
      <xdr:colOff>365125</xdr:colOff>
      <xdr:row>96</xdr:row>
      <xdr:rowOff>58198</xdr:rowOff>
    </xdr:to>
    <xdr:cxnSp macro="">
      <xdr:nvCxnSpPr>
        <xdr:cNvPr id="705" name="直線コネクタ 704"/>
        <xdr:cNvCxnSpPr/>
      </xdr:nvCxnSpPr>
      <xdr:spPr>
        <a:xfrm flipV="1">
          <a:off x="14592300" y="16508233"/>
          <a:ext cx="889000" cy="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133640</xdr:rowOff>
    </xdr:from>
    <xdr:to>
      <xdr:col>22</xdr:col>
      <xdr:colOff>415925</xdr:colOff>
      <xdr:row>96</xdr:row>
      <xdr:rowOff>63790</xdr:rowOff>
    </xdr:to>
    <xdr:sp macro="" textlink="">
      <xdr:nvSpPr>
        <xdr:cNvPr id="706" name="フローチャート : 判断 705"/>
        <xdr:cNvSpPr/>
      </xdr:nvSpPr>
      <xdr:spPr>
        <a:xfrm>
          <a:off x="15430500" y="1642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80317</xdr:rowOff>
    </xdr:from>
    <xdr:ext cx="534377" cy="259045"/>
    <xdr:sp macro="" textlink="">
      <xdr:nvSpPr>
        <xdr:cNvPr id="707" name="テキスト ボックス 706"/>
        <xdr:cNvSpPr txBox="1"/>
      </xdr:nvSpPr>
      <xdr:spPr>
        <a:xfrm>
          <a:off x="15214111" y="1619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55,140</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58198</xdr:rowOff>
    </xdr:from>
    <xdr:to>
      <xdr:col>21</xdr:col>
      <xdr:colOff>161925</xdr:colOff>
      <xdr:row>96</xdr:row>
      <xdr:rowOff>85739</xdr:rowOff>
    </xdr:to>
    <xdr:cxnSp macro="">
      <xdr:nvCxnSpPr>
        <xdr:cNvPr id="708" name="直線コネクタ 707"/>
        <xdr:cNvCxnSpPr/>
      </xdr:nvCxnSpPr>
      <xdr:spPr>
        <a:xfrm flipV="1">
          <a:off x="13703300" y="16517398"/>
          <a:ext cx="889000" cy="2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162934</xdr:rowOff>
    </xdr:from>
    <xdr:to>
      <xdr:col>21</xdr:col>
      <xdr:colOff>212725</xdr:colOff>
      <xdr:row>96</xdr:row>
      <xdr:rowOff>93084</xdr:rowOff>
    </xdr:to>
    <xdr:sp macro="" textlink="">
      <xdr:nvSpPr>
        <xdr:cNvPr id="709" name="フローチャート : 判断 708"/>
        <xdr:cNvSpPr/>
      </xdr:nvSpPr>
      <xdr:spPr>
        <a:xfrm>
          <a:off x="14541500" y="1645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109611</xdr:rowOff>
    </xdr:from>
    <xdr:ext cx="534377" cy="259045"/>
    <xdr:sp macro="" textlink="">
      <xdr:nvSpPr>
        <xdr:cNvPr id="710" name="テキスト ボックス 709"/>
        <xdr:cNvSpPr txBox="1"/>
      </xdr:nvSpPr>
      <xdr:spPr>
        <a:xfrm>
          <a:off x="14325111" y="1622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52,449</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85739</xdr:rowOff>
    </xdr:from>
    <xdr:to>
      <xdr:col>19</xdr:col>
      <xdr:colOff>644525</xdr:colOff>
      <xdr:row>96</xdr:row>
      <xdr:rowOff>93458</xdr:rowOff>
    </xdr:to>
    <xdr:cxnSp macro="">
      <xdr:nvCxnSpPr>
        <xdr:cNvPr id="711" name="直線コネクタ 710"/>
        <xdr:cNvCxnSpPr/>
      </xdr:nvCxnSpPr>
      <xdr:spPr>
        <a:xfrm flipV="1">
          <a:off x="12814300" y="16544939"/>
          <a:ext cx="889000" cy="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162291</xdr:rowOff>
    </xdr:from>
    <xdr:to>
      <xdr:col>20</xdr:col>
      <xdr:colOff>9525</xdr:colOff>
      <xdr:row>96</xdr:row>
      <xdr:rowOff>92441</xdr:rowOff>
    </xdr:to>
    <xdr:sp macro="" textlink="">
      <xdr:nvSpPr>
        <xdr:cNvPr id="712" name="フローチャート : 判断 711"/>
        <xdr:cNvSpPr/>
      </xdr:nvSpPr>
      <xdr:spPr>
        <a:xfrm>
          <a:off x="13652500" y="16450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108968</xdr:rowOff>
    </xdr:from>
    <xdr:ext cx="534377" cy="259045"/>
    <xdr:sp macro="" textlink="">
      <xdr:nvSpPr>
        <xdr:cNvPr id="713" name="テキスト ボックス 712"/>
        <xdr:cNvSpPr txBox="1"/>
      </xdr:nvSpPr>
      <xdr:spPr>
        <a:xfrm>
          <a:off x="13436111" y="1622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52,508</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2859</xdr:rowOff>
    </xdr:from>
    <xdr:to>
      <xdr:col>18</xdr:col>
      <xdr:colOff>492125</xdr:colOff>
      <xdr:row>96</xdr:row>
      <xdr:rowOff>104459</xdr:rowOff>
    </xdr:to>
    <xdr:sp macro="" textlink="">
      <xdr:nvSpPr>
        <xdr:cNvPr id="714" name="フローチャート : 判断 713"/>
        <xdr:cNvSpPr/>
      </xdr:nvSpPr>
      <xdr:spPr>
        <a:xfrm>
          <a:off x="12763500" y="16462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120986</xdr:rowOff>
    </xdr:from>
    <xdr:ext cx="534377" cy="259045"/>
    <xdr:sp macro="" textlink="">
      <xdr:nvSpPr>
        <xdr:cNvPr id="715" name="テキスト ボックス 714"/>
        <xdr:cNvSpPr txBox="1"/>
      </xdr:nvSpPr>
      <xdr:spPr>
        <a:xfrm>
          <a:off x="12547111" y="16237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51,404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6" name="テキスト ボックス 71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7" name="テキスト ボックス 71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8" name="テキスト ボックス 71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9" name="テキスト ボックス 71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20" name="テキスト ボックス 71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166830</xdr:rowOff>
    </xdr:from>
    <xdr:to>
      <xdr:col>23</xdr:col>
      <xdr:colOff>568325</xdr:colOff>
      <xdr:row>96</xdr:row>
      <xdr:rowOff>96980</xdr:rowOff>
    </xdr:to>
    <xdr:sp macro="" textlink="">
      <xdr:nvSpPr>
        <xdr:cNvPr id="721" name="円/楕円 720"/>
        <xdr:cNvSpPr/>
      </xdr:nvSpPr>
      <xdr:spPr>
        <a:xfrm>
          <a:off x="16268700" y="164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145257</xdr:rowOff>
    </xdr:from>
    <xdr:ext cx="534377" cy="259045"/>
    <xdr:sp macro="" textlink="">
      <xdr:nvSpPr>
        <xdr:cNvPr id="722" name="公債費該当値テキスト"/>
        <xdr:cNvSpPr txBox="1"/>
      </xdr:nvSpPr>
      <xdr:spPr>
        <a:xfrm>
          <a:off x="16370300" y="16433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52,091</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169683</xdr:rowOff>
    </xdr:from>
    <xdr:to>
      <xdr:col>22</xdr:col>
      <xdr:colOff>415925</xdr:colOff>
      <xdr:row>96</xdr:row>
      <xdr:rowOff>99833</xdr:rowOff>
    </xdr:to>
    <xdr:sp macro="" textlink="">
      <xdr:nvSpPr>
        <xdr:cNvPr id="723" name="円/楕円 722"/>
        <xdr:cNvSpPr/>
      </xdr:nvSpPr>
      <xdr:spPr>
        <a:xfrm>
          <a:off x="15430500" y="16457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90960</xdr:rowOff>
    </xdr:from>
    <xdr:ext cx="534377" cy="259045"/>
    <xdr:sp macro="" textlink="">
      <xdr:nvSpPr>
        <xdr:cNvPr id="724" name="テキスト ボックス 723"/>
        <xdr:cNvSpPr txBox="1"/>
      </xdr:nvSpPr>
      <xdr:spPr>
        <a:xfrm>
          <a:off x="15214111" y="16550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51,829</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7398</xdr:rowOff>
    </xdr:from>
    <xdr:to>
      <xdr:col>21</xdr:col>
      <xdr:colOff>212725</xdr:colOff>
      <xdr:row>96</xdr:row>
      <xdr:rowOff>108998</xdr:rowOff>
    </xdr:to>
    <xdr:sp macro="" textlink="">
      <xdr:nvSpPr>
        <xdr:cNvPr id="725" name="円/楕円 724"/>
        <xdr:cNvSpPr/>
      </xdr:nvSpPr>
      <xdr:spPr>
        <a:xfrm>
          <a:off x="14541500" y="16466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100125</xdr:rowOff>
    </xdr:from>
    <xdr:ext cx="534377" cy="259045"/>
    <xdr:sp macro="" textlink="">
      <xdr:nvSpPr>
        <xdr:cNvPr id="726" name="テキスト ボックス 725"/>
        <xdr:cNvSpPr txBox="1"/>
      </xdr:nvSpPr>
      <xdr:spPr>
        <a:xfrm>
          <a:off x="14325111" y="16559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50,987</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34939</xdr:rowOff>
    </xdr:from>
    <xdr:to>
      <xdr:col>20</xdr:col>
      <xdr:colOff>9525</xdr:colOff>
      <xdr:row>96</xdr:row>
      <xdr:rowOff>136539</xdr:rowOff>
    </xdr:to>
    <xdr:sp macro="" textlink="">
      <xdr:nvSpPr>
        <xdr:cNvPr id="727" name="円/楕円 726"/>
        <xdr:cNvSpPr/>
      </xdr:nvSpPr>
      <xdr:spPr>
        <a:xfrm>
          <a:off x="13652500" y="1649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127666</xdr:rowOff>
    </xdr:from>
    <xdr:ext cx="534377" cy="259045"/>
    <xdr:sp macro="" textlink="">
      <xdr:nvSpPr>
        <xdr:cNvPr id="728" name="テキスト ボックス 727"/>
        <xdr:cNvSpPr txBox="1"/>
      </xdr:nvSpPr>
      <xdr:spPr>
        <a:xfrm>
          <a:off x="13436111" y="16586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48,457</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42658</xdr:rowOff>
    </xdr:from>
    <xdr:to>
      <xdr:col>18</xdr:col>
      <xdr:colOff>492125</xdr:colOff>
      <xdr:row>96</xdr:row>
      <xdr:rowOff>144258</xdr:rowOff>
    </xdr:to>
    <xdr:sp macro="" textlink="">
      <xdr:nvSpPr>
        <xdr:cNvPr id="729" name="円/楕円 728"/>
        <xdr:cNvSpPr/>
      </xdr:nvSpPr>
      <xdr:spPr>
        <a:xfrm>
          <a:off x="12763500" y="1650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135385</xdr:rowOff>
    </xdr:from>
    <xdr:ext cx="534377" cy="259045"/>
    <xdr:sp macro="" textlink="">
      <xdr:nvSpPr>
        <xdr:cNvPr id="730" name="テキスト ボックス 729"/>
        <xdr:cNvSpPr txBox="1"/>
      </xdr:nvSpPr>
      <xdr:spPr>
        <a:xfrm>
          <a:off x="12547111" y="16594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47,748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31" name="正方形/長方形 73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32" name="正方形/長方形 73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33" name="正方形/長方形 73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4" name="正方形/長方形 73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5" name="正方形/長方形 73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6" name="正方形/長方形 73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7" name="正方形/長方形 73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8" name="正方形/長方形 73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9" name="テキスト ボックス 73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40" name="直線コネクタ 73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41" name="直線コネクタ 740"/>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42" name="テキスト ボックス 741"/>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43" name="直線コネクタ 742"/>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44" name="テキスト ボックス 743"/>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5" name="直線コネクタ 744"/>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6" name="テキスト ボックス 745"/>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7" name="直線コネクタ 746"/>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8" name="テキスト ボックス 747"/>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9" name="直線コネクタ 748"/>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50" name="テキスト ボックス 749"/>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51" name="直線コネクタ 75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52" name="テキスト ボックス 75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53"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137668</xdr:rowOff>
    </xdr:from>
    <xdr:to>
      <xdr:col>32</xdr:col>
      <xdr:colOff>186689</xdr:colOff>
      <xdr:row>39</xdr:row>
      <xdr:rowOff>44450</xdr:rowOff>
    </xdr:to>
    <xdr:cxnSp macro="">
      <xdr:nvCxnSpPr>
        <xdr:cNvPr id="754" name="直線コネクタ 753"/>
        <xdr:cNvCxnSpPr/>
      </xdr:nvCxnSpPr>
      <xdr:spPr>
        <a:xfrm flipV="1">
          <a:off x="22159595" y="5452618"/>
          <a:ext cx="1269" cy="1278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58564</xdr:rowOff>
    </xdr:from>
    <xdr:ext cx="249299" cy="259045"/>
    <xdr:sp macro="" textlink="">
      <xdr:nvSpPr>
        <xdr:cNvPr id="755" name="諸支出金最小値テキスト"/>
        <xdr:cNvSpPr txBox="1"/>
      </xdr:nvSpPr>
      <xdr:spPr>
        <a:xfrm>
          <a:off x="22212300" y="674511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6" name="直線コネクタ 755"/>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84345</xdr:rowOff>
    </xdr:from>
    <xdr:ext cx="534377" cy="259045"/>
    <xdr:sp macro="" textlink="">
      <xdr:nvSpPr>
        <xdr:cNvPr id="757" name="諸支出金最大値テキスト"/>
        <xdr:cNvSpPr txBox="1"/>
      </xdr:nvSpPr>
      <xdr:spPr>
        <a:xfrm>
          <a:off x="22212300" y="522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10,066</a:t>
          </a:r>
          <a:endParaRPr kumimoji="1" lang="ja-JP" altLang="en-US" sz="1000" b="1">
            <a:latin typeface="ＭＳ Ｐゴシック"/>
          </a:endParaRPr>
        </a:p>
      </xdr:txBody>
    </xdr:sp>
    <xdr:clientData/>
  </xdr:oneCellAnchor>
  <xdr:twoCellAnchor>
    <xdr:from>
      <xdr:col>32</xdr:col>
      <xdr:colOff>98425</xdr:colOff>
      <xdr:row>31</xdr:row>
      <xdr:rowOff>137668</xdr:rowOff>
    </xdr:from>
    <xdr:to>
      <xdr:col>32</xdr:col>
      <xdr:colOff>276225</xdr:colOff>
      <xdr:row>31</xdr:row>
      <xdr:rowOff>137668</xdr:rowOff>
    </xdr:to>
    <xdr:cxnSp macro="">
      <xdr:nvCxnSpPr>
        <xdr:cNvPr id="758" name="直線コネクタ 757"/>
        <xdr:cNvCxnSpPr/>
      </xdr:nvCxnSpPr>
      <xdr:spPr>
        <a:xfrm>
          <a:off x="22072600" y="5452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9" name="直線コネクタ 758"/>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147464</xdr:rowOff>
    </xdr:from>
    <xdr:ext cx="378565" cy="259045"/>
    <xdr:sp macro="" textlink="">
      <xdr:nvSpPr>
        <xdr:cNvPr id="760" name="諸支出金平均値テキスト"/>
        <xdr:cNvSpPr txBox="1"/>
      </xdr:nvSpPr>
      <xdr:spPr>
        <a:xfrm>
          <a:off x="22212300" y="64911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124587</xdr:rowOff>
    </xdr:from>
    <xdr:to>
      <xdr:col>32</xdr:col>
      <xdr:colOff>238125</xdr:colOff>
      <xdr:row>39</xdr:row>
      <xdr:rowOff>54737</xdr:rowOff>
    </xdr:to>
    <xdr:sp macro="" textlink="">
      <xdr:nvSpPr>
        <xdr:cNvPr id="761" name="フローチャート : 判断 760"/>
        <xdr:cNvSpPr/>
      </xdr:nvSpPr>
      <xdr:spPr>
        <a:xfrm>
          <a:off x="22110700" y="66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62" name="直線コネクタ 761"/>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142113</xdr:rowOff>
    </xdr:from>
    <xdr:to>
      <xdr:col>31</xdr:col>
      <xdr:colOff>85725</xdr:colOff>
      <xdr:row>39</xdr:row>
      <xdr:rowOff>72263</xdr:rowOff>
    </xdr:to>
    <xdr:sp macro="" textlink="">
      <xdr:nvSpPr>
        <xdr:cNvPr id="763" name="フローチャート : 判断 762"/>
        <xdr:cNvSpPr/>
      </xdr:nvSpPr>
      <xdr:spPr>
        <a:xfrm>
          <a:off x="21272500" y="6657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88790</xdr:rowOff>
    </xdr:from>
    <xdr:ext cx="378565" cy="259045"/>
    <xdr:sp macro="" textlink="">
      <xdr:nvSpPr>
        <xdr:cNvPr id="764" name="テキスト ボックス 763"/>
        <xdr:cNvSpPr txBox="1"/>
      </xdr:nvSpPr>
      <xdr:spPr>
        <a:xfrm>
          <a:off x="21134017" y="6432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5" name="直線コネクタ 764"/>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142875</xdr:rowOff>
    </xdr:from>
    <xdr:to>
      <xdr:col>29</xdr:col>
      <xdr:colOff>568325</xdr:colOff>
      <xdr:row>39</xdr:row>
      <xdr:rowOff>73025</xdr:rowOff>
    </xdr:to>
    <xdr:sp macro="" textlink="">
      <xdr:nvSpPr>
        <xdr:cNvPr id="766" name="フローチャート : 判断 765"/>
        <xdr:cNvSpPr/>
      </xdr:nvSpPr>
      <xdr:spPr>
        <a:xfrm>
          <a:off x="20383500" y="6657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89552</xdr:rowOff>
    </xdr:from>
    <xdr:ext cx="378565" cy="259045"/>
    <xdr:sp macro="" textlink="">
      <xdr:nvSpPr>
        <xdr:cNvPr id="767" name="テキスト ボックス 766"/>
        <xdr:cNvSpPr txBox="1"/>
      </xdr:nvSpPr>
      <xdr:spPr>
        <a:xfrm>
          <a:off x="20245017" y="6433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8" name="直線コネクタ 767"/>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153924</xdr:rowOff>
    </xdr:from>
    <xdr:to>
      <xdr:col>28</xdr:col>
      <xdr:colOff>365125</xdr:colOff>
      <xdr:row>39</xdr:row>
      <xdr:rowOff>84074</xdr:rowOff>
    </xdr:to>
    <xdr:sp macro="" textlink="">
      <xdr:nvSpPr>
        <xdr:cNvPr id="769" name="フローチャート : 判断 768"/>
        <xdr:cNvSpPr/>
      </xdr:nvSpPr>
      <xdr:spPr>
        <a:xfrm>
          <a:off x="19494500" y="666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100601</xdr:rowOff>
    </xdr:from>
    <xdr:ext cx="313932" cy="259045"/>
    <xdr:sp macro="" textlink="">
      <xdr:nvSpPr>
        <xdr:cNvPr id="770" name="テキスト ボックス 769"/>
        <xdr:cNvSpPr txBox="1"/>
      </xdr:nvSpPr>
      <xdr:spPr>
        <a:xfrm>
          <a:off x="19388333" y="64442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170434</xdr:rowOff>
    </xdr:from>
    <xdr:to>
      <xdr:col>27</xdr:col>
      <xdr:colOff>161925</xdr:colOff>
      <xdr:row>38</xdr:row>
      <xdr:rowOff>100584</xdr:rowOff>
    </xdr:to>
    <xdr:sp macro="" textlink="">
      <xdr:nvSpPr>
        <xdr:cNvPr id="771" name="フローチャート : 判断 770"/>
        <xdr:cNvSpPr/>
      </xdr:nvSpPr>
      <xdr:spPr>
        <a:xfrm>
          <a:off x="18605500" y="651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117111</xdr:rowOff>
    </xdr:from>
    <xdr:ext cx="469744" cy="259045"/>
    <xdr:sp macro="" textlink="">
      <xdr:nvSpPr>
        <xdr:cNvPr id="772" name="テキスト ボックス 771"/>
        <xdr:cNvSpPr txBox="1"/>
      </xdr:nvSpPr>
      <xdr:spPr>
        <a:xfrm>
          <a:off x="18421427" y="6289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73" name="テキスト ボックス 77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4" name="テキスト ボックス 77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5" name="テキスト ボックス 77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6" name="テキスト ボックス 77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7" name="テキスト ボックス 77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8" name="円/楕円 777"/>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103014</xdr:rowOff>
    </xdr:from>
    <xdr:ext cx="249299" cy="259045"/>
    <xdr:sp macro="" textlink="">
      <xdr:nvSpPr>
        <xdr:cNvPr id="779" name="諸支出金該当値テキスト"/>
        <xdr:cNvSpPr txBox="1"/>
      </xdr:nvSpPr>
      <xdr:spPr>
        <a:xfrm>
          <a:off x="22212300" y="661811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80" name="円/楕円 779"/>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81" name="テキスト ボックス 780"/>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82" name="円/楕円 781"/>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83" name="テキスト ボックス 782"/>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4" name="円/楕円 783"/>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5" name="テキスト ボックス 784"/>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6" name="円/楕円 785"/>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7" name="テキスト ボックス 786"/>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8" name="正方形/長方形 78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9" name="正方形/長方形 78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90" name="正方形/長方形 78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91" name="正方形/長方形 79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92" name="正方形/長方形 79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93" name="正方形/長方形 79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4" name="正方形/長方形 79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5" name="正方形/長方形 79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6" name="テキスト ボックス 79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7" name="直線コネクタ 79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98" name="直線コネクタ 79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99" name="テキスト ボックス 79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800" name="直線コネクタ 79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55</xdr:row>
      <xdr:rowOff>54627</xdr:rowOff>
    </xdr:from>
    <xdr:ext cx="377026" cy="259045"/>
    <xdr:sp macro="" textlink="">
      <xdr:nvSpPr>
        <xdr:cNvPr id="801" name="テキスト ボックス 800"/>
        <xdr:cNvSpPr txBox="1"/>
      </xdr:nvSpPr>
      <xdr:spPr>
        <a:xfrm>
          <a:off x="17910974" y="9484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802" name="直線コネクタ 80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52</xdr:row>
      <xdr:rowOff>111777</xdr:rowOff>
    </xdr:from>
    <xdr:ext cx="377026" cy="259045"/>
    <xdr:sp macro="" textlink="">
      <xdr:nvSpPr>
        <xdr:cNvPr id="803" name="テキスト ボックス 802"/>
        <xdr:cNvSpPr txBox="1"/>
      </xdr:nvSpPr>
      <xdr:spPr>
        <a:xfrm>
          <a:off x="17910974" y="9027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804" name="直線コネクタ 80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49</xdr:row>
      <xdr:rowOff>168927</xdr:rowOff>
    </xdr:from>
    <xdr:ext cx="377026" cy="259045"/>
    <xdr:sp macro="" textlink="">
      <xdr:nvSpPr>
        <xdr:cNvPr id="805" name="テキスト ボックス 804"/>
        <xdr:cNvSpPr txBox="1"/>
      </xdr:nvSpPr>
      <xdr:spPr>
        <a:xfrm>
          <a:off x="17910974" y="8569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806" name="直線コネクタ 80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47</xdr:row>
      <xdr:rowOff>54627</xdr:rowOff>
    </xdr:from>
    <xdr:ext cx="377026" cy="259045"/>
    <xdr:sp macro="" textlink="">
      <xdr:nvSpPr>
        <xdr:cNvPr id="807" name="テキスト ボックス 806"/>
        <xdr:cNvSpPr txBox="1"/>
      </xdr:nvSpPr>
      <xdr:spPr>
        <a:xfrm>
          <a:off x="17910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52</xdr:row>
      <xdr:rowOff>75692</xdr:rowOff>
    </xdr:from>
    <xdr:to>
      <xdr:col>32</xdr:col>
      <xdr:colOff>186689</xdr:colOff>
      <xdr:row>58</xdr:row>
      <xdr:rowOff>139700</xdr:rowOff>
    </xdr:to>
    <xdr:cxnSp macro="">
      <xdr:nvCxnSpPr>
        <xdr:cNvPr id="809" name="直線コネクタ 808"/>
        <xdr:cNvCxnSpPr/>
      </xdr:nvCxnSpPr>
      <xdr:spPr>
        <a:xfrm flipV="1">
          <a:off x="22159595" y="8991092"/>
          <a:ext cx="1269"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162323</xdr:rowOff>
    </xdr:from>
    <xdr:ext cx="249299" cy="259045"/>
    <xdr:sp macro="" textlink="">
      <xdr:nvSpPr>
        <xdr:cNvPr id="810" name="前年度繰上充用金最小値テキスト"/>
        <xdr:cNvSpPr txBox="1"/>
      </xdr:nvSpPr>
      <xdr:spPr>
        <a:xfrm>
          <a:off x="22212300" y="101064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11" name="直線コネクタ 81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51</xdr:row>
      <xdr:rowOff>22369</xdr:rowOff>
    </xdr:from>
    <xdr:ext cx="378565" cy="259045"/>
    <xdr:sp macro="" textlink="">
      <xdr:nvSpPr>
        <xdr:cNvPr id="812" name="前年度繰上充用金最大値テキスト"/>
        <xdr:cNvSpPr txBox="1"/>
      </xdr:nvSpPr>
      <xdr:spPr>
        <a:xfrm>
          <a:off x="22212300" y="8766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32</xdr:col>
      <xdr:colOff>98425</xdr:colOff>
      <xdr:row>52</xdr:row>
      <xdr:rowOff>75692</xdr:rowOff>
    </xdr:from>
    <xdr:to>
      <xdr:col>32</xdr:col>
      <xdr:colOff>276225</xdr:colOff>
      <xdr:row>52</xdr:row>
      <xdr:rowOff>75692</xdr:rowOff>
    </xdr:to>
    <xdr:cxnSp macro="">
      <xdr:nvCxnSpPr>
        <xdr:cNvPr id="813" name="直線コネクタ 812"/>
        <xdr:cNvCxnSpPr/>
      </xdr:nvCxnSpPr>
      <xdr:spPr>
        <a:xfrm>
          <a:off x="22072600" y="8991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14" name="直線コネクタ 813"/>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79773</xdr:rowOff>
    </xdr:from>
    <xdr:ext cx="249299" cy="259045"/>
    <xdr:sp macro="" textlink="">
      <xdr:nvSpPr>
        <xdr:cNvPr id="815" name="前年度繰上充用金平均値テキスト"/>
        <xdr:cNvSpPr txBox="1"/>
      </xdr:nvSpPr>
      <xdr:spPr>
        <a:xfrm>
          <a:off x="22212300" y="9852423"/>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56896</xdr:rowOff>
    </xdr:from>
    <xdr:to>
      <xdr:col>32</xdr:col>
      <xdr:colOff>238125</xdr:colOff>
      <xdr:row>58</xdr:row>
      <xdr:rowOff>158496</xdr:rowOff>
    </xdr:to>
    <xdr:sp macro="" textlink="">
      <xdr:nvSpPr>
        <xdr:cNvPr id="816" name="フローチャート : 判断 815"/>
        <xdr:cNvSpPr/>
      </xdr:nvSpPr>
      <xdr:spPr>
        <a:xfrm>
          <a:off x="22110700" y="1000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17" name="直線コネクタ 816"/>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18" name="フローチャート : 判断 817"/>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19" name="テキスト ボックス 818"/>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20" name="直線コネクタ 819"/>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21" name="フローチャート : 判断 820"/>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22" name="テキスト ボックス 821"/>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23" name="直線コネクタ 822"/>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88900</xdr:rowOff>
    </xdr:from>
    <xdr:to>
      <xdr:col>28</xdr:col>
      <xdr:colOff>365125</xdr:colOff>
      <xdr:row>59</xdr:row>
      <xdr:rowOff>19050</xdr:rowOff>
    </xdr:to>
    <xdr:sp macro="" textlink="">
      <xdr:nvSpPr>
        <xdr:cNvPr id="824" name="フローチャート : 判断 823"/>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25" name="テキスト ボックス 824"/>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6" name="フローチャート : 判断 825"/>
        <xdr:cNvSpPr/>
      </xdr:nvSpPr>
      <xdr:spPr>
        <a:xfrm>
          <a:off x="18605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27" name="テキスト ボックス 826"/>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8" name="テキスト ボックス 82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9" name="テキスト ボックス 82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30" name="テキスト ボックス 82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31" name="テキスト ボックス 83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32" name="テキスト ボックス 83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33" name="円/楕円 832"/>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35323</xdr:rowOff>
    </xdr:from>
    <xdr:ext cx="249299" cy="259045"/>
    <xdr:sp macro="" textlink="">
      <xdr:nvSpPr>
        <xdr:cNvPr id="834" name="前年度繰上充用金該当値テキスト"/>
        <xdr:cNvSpPr txBox="1"/>
      </xdr:nvSpPr>
      <xdr:spPr>
        <a:xfrm>
          <a:off x="22212300" y="99794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35" name="円/楕円 834"/>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36" name="テキスト ボックス 835"/>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37" name="円/楕円 836"/>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38" name="テキスト ボックス 837"/>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39" name="円/楕円 838"/>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35577</xdr:rowOff>
    </xdr:from>
    <xdr:ext cx="249299" cy="259045"/>
    <xdr:sp macro="" textlink="">
      <xdr:nvSpPr>
        <xdr:cNvPr id="840" name="テキスト ボックス 839"/>
        <xdr:cNvSpPr txBox="1"/>
      </xdr:nvSpPr>
      <xdr:spPr>
        <a:xfrm>
          <a:off x="19420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41" name="円/楕円 840"/>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57</xdr:row>
      <xdr:rowOff>35577</xdr:rowOff>
    </xdr:from>
    <xdr:ext cx="249299" cy="259045"/>
    <xdr:sp macro="" textlink="">
      <xdr:nvSpPr>
        <xdr:cNvPr id="842" name="テキスト ボックス 841"/>
        <xdr:cNvSpPr txBox="1"/>
      </xdr:nvSpPr>
      <xdr:spPr>
        <a:xfrm>
          <a:off x="18531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43" name="正方形/長方形 84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44" name="正方形/長方形 84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45" name="テキスト ボックス 84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労働</a:t>
          </a:r>
          <a:r>
            <a:rPr kumimoji="1" lang="ja-JP" altLang="ja-JP" sz="1100">
              <a:solidFill>
                <a:schemeClr val="dk1"/>
              </a:solidFill>
              <a:effectLst/>
              <a:latin typeface="+mn-lt"/>
              <a:ea typeface="+mn-ea"/>
              <a:cs typeface="+mn-cs"/>
            </a:rPr>
            <a:t>費において、</a:t>
          </a:r>
          <a:r>
            <a:rPr kumimoji="1" lang="ja-JP" altLang="en-US" sz="1100">
              <a:solidFill>
                <a:schemeClr val="dk1"/>
              </a:solidFill>
              <a:effectLst/>
              <a:latin typeface="+mn-lt"/>
              <a:ea typeface="+mn-ea"/>
              <a:cs typeface="+mn-cs"/>
            </a:rPr>
            <a:t>ワークプラザ建設事業補助</a:t>
          </a:r>
          <a:r>
            <a:rPr kumimoji="1" lang="ja-JP" altLang="ja-JP" sz="1100">
              <a:solidFill>
                <a:schemeClr val="dk1"/>
              </a:solidFill>
              <a:effectLst/>
              <a:latin typeface="+mn-lt"/>
              <a:ea typeface="+mn-ea"/>
              <a:cs typeface="+mn-cs"/>
            </a:rPr>
            <a:t>の影響により、数値が上昇した。今後は、</a:t>
          </a:r>
          <a:r>
            <a:rPr kumimoji="1" lang="ja-JP" altLang="en-US" sz="1100">
              <a:solidFill>
                <a:schemeClr val="dk1"/>
              </a:solidFill>
              <a:effectLst/>
              <a:latin typeface="+mn-lt"/>
              <a:ea typeface="+mn-ea"/>
              <a:cs typeface="+mn-cs"/>
            </a:rPr>
            <a:t>ワークプラザ建設事業</a:t>
          </a:r>
          <a:r>
            <a:rPr kumimoji="1" lang="ja-JP" altLang="ja-JP" sz="1100">
              <a:solidFill>
                <a:schemeClr val="dk1"/>
              </a:solidFill>
              <a:effectLst/>
              <a:latin typeface="+mn-lt"/>
              <a:ea typeface="+mn-ea"/>
              <a:cs typeface="+mn-cs"/>
            </a:rPr>
            <a:t>の完了により、例年並みの数値へと下降する見込みである。</a:t>
          </a:r>
          <a:endParaRPr lang="ja-JP"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土木費において、相生市文化会館建設工事費（補助対象分）の</a:t>
          </a:r>
          <a:r>
            <a:rPr kumimoji="1" lang="ja-JP" altLang="en-US" sz="1100">
              <a:solidFill>
                <a:schemeClr val="dk1"/>
              </a:solidFill>
              <a:effectLst/>
              <a:latin typeface="+mn-lt"/>
              <a:ea typeface="+mn-ea"/>
              <a:cs typeface="+mn-cs"/>
            </a:rPr>
            <a:t>完了</a:t>
          </a:r>
          <a:r>
            <a:rPr kumimoji="1" lang="ja-JP" altLang="ja-JP" sz="1100">
              <a:solidFill>
                <a:schemeClr val="dk1"/>
              </a:solidFill>
              <a:effectLst/>
              <a:latin typeface="+mn-lt"/>
              <a:ea typeface="+mn-ea"/>
              <a:cs typeface="+mn-cs"/>
            </a:rPr>
            <a:t>により、大幅に数値が</a:t>
          </a:r>
          <a:r>
            <a:rPr kumimoji="1" lang="ja-JP" altLang="en-US" sz="1100">
              <a:solidFill>
                <a:schemeClr val="dk1"/>
              </a:solidFill>
              <a:effectLst/>
              <a:latin typeface="+mn-lt"/>
              <a:ea typeface="+mn-ea"/>
              <a:cs typeface="+mn-cs"/>
            </a:rPr>
            <a:t>下降</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、例年並みの数値となった</a:t>
          </a:r>
          <a:r>
            <a:rPr kumimoji="1" lang="ja-JP" altLang="ja-JP" sz="1100">
              <a:solidFill>
                <a:schemeClr val="dk1"/>
              </a:solidFill>
              <a:effectLst/>
              <a:latin typeface="+mn-lt"/>
              <a:ea typeface="+mn-ea"/>
              <a:cs typeface="+mn-cs"/>
            </a:rPr>
            <a:t>。</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教育費において、相生市文化会館建設工事費（単独事業分）の</a:t>
          </a:r>
          <a:r>
            <a:rPr kumimoji="1" lang="ja-JP" altLang="en-US" sz="1100">
              <a:solidFill>
                <a:schemeClr val="dk1"/>
              </a:solidFill>
              <a:effectLst/>
              <a:latin typeface="+mn-lt"/>
              <a:ea typeface="+mn-ea"/>
              <a:cs typeface="+mn-cs"/>
            </a:rPr>
            <a:t>完了</a:t>
          </a:r>
          <a:r>
            <a:rPr kumimoji="1" lang="ja-JP" altLang="ja-JP" sz="1100">
              <a:solidFill>
                <a:schemeClr val="dk1"/>
              </a:solidFill>
              <a:effectLst/>
              <a:latin typeface="+mn-lt"/>
              <a:ea typeface="+mn-ea"/>
              <a:cs typeface="+mn-cs"/>
            </a:rPr>
            <a:t>により、大幅に数値が</a:t>
          </a:r>
          <a:r>
            <a:rPr kumimoji="1" lang="ja-JP" altLang="en-US" sz="1100">
              <a:solidFill>
                <a:schemeClr val="dk1"/>
              </a:solidFill>
              <a:effectLst/>
              <a:latin typeface="+mn-lt"/>
              <a:ea typeface="+mn-ea"/>
              <a:cs typeface="+mn-cs"/>
            </a:rPr>
            <a:t>下降</a:t>
          </a:r>
          <a:r>
            <a:rPr kumimoji="1" lang="ja-JP" altLang="ja-JP" sz="1100">
              <a:solidFill>
                <a:schemeClr val="dk1"/>
              </a:solidFill>
              <a:effectLst/>
              <a:latin typeface="+mn-lt"/>
              <a:ea typeface="+mn-ea"/>
              <a:cs typeface="+mn-cs"/>
            </a:rPr>
            <a:t>し、例年並みの数値となった。</a:t>
          </a:r>
          <a:endParaRPr lang="ja-JP" altLang="ja-JP">
            <a:effectLst/>
          </a:endParaRPr>
        </a:p>
        <a:p>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相生市文化会館建設や防災行政無線整備の財源として、財政調整基金の取崩しを行ったため</a:t>
          </a:r>
          <a:r>
            <a:rPr kumimoji="1" lang="ja-JP" altLang="ja-JP" sz="1100">
              <a:solidFill>
                <a:schemeClr val="dk1"/>
              </a:solidFill>
              <a:effectLst/>
              <a:latin typeface="+mn-lt"/>
              <a:ea typeface="+mn-ea"/>
              <a:cs typeface="+mn-cs"/>
            </a:rPr>
            <a:t>、財政調整基金残高が減少し、実質単年度収支でも赤字となった。</a:t>
          </a:r>
          <a:r>
            <a:rPr kumimoji="1" lang="ja-JP" altLang="en-US" sz="1100">
              <a:solidFill>
                <a:schemeClr val="dk1"/>
              </a:solidFill>
              <a:effectLst/>
              <a:latin typeface="+mn-lt"/>
              <a:ea typeface="+mn-ea"/>
              <a:cs typeface="+mn-cs"/>
            </a:rPr>
            <a:t>また、平成２８年度は、庁舎建設基金創設により、財政調整基金を取り崩し、庁舎建設基金へ振替たことも実質単年度収支が赤字となった一因である。</a:t>
          </a:r>
          <a:endParaRPr lang="ja-JP" altLang="ja-JP" sz="1400">
            <a:effectLst/>
          </a:endParaRPr>
        </a:p>
        <a:p>
          <a:r>
            <a:rPr kumimoji="1" lang="ja-JP" altLang="ja-JP" sz="1100">
              <a:solidFill>
                <a:schemeClr val="dk1"/>
              </a:solidFill>
              <a:effectLst/>
              <a:latin typeface="+mn-lt"/>
              <a:ea typeface="+mn-ea"/>
              <a:cs typeface="+mn-cs"/>
            </a:rPr>
            <a:t>　実質収支については、一定の実質収支を見込み調整を行っているが、工事費等の執行残が年度間で増減するため、変動している。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全ての会計において赤字は発生していない。今後も引き続き健全な財政運営に努める。</a:t>
          </a:r>
          <a:endParaRPr lang="ja-JP" altLang="ja-JP" sz="1400">
            <a:effectLst/>
          </a:endParaRPr>
        </a:p>
        <a:p>
          <a:r>
            <a:rPr kumimoji="1" lang="ja-JP" altLang="ja-JP" sz="1100">
              <a:solidFill>
                <a:schemeClr val="dk1"/>
              </a:solidFill>
              <a:effectLst/>
              <a:latin typeface="+mn-lt"/>
              <a:ea typeface="+mn-ea"/>
              <a:cs typeface="+mn-cs"/>
            </a:rPr>
            <a:t>　なお、公共下水道特別会計や農業集落排水特別会計などについては、一般会計からの繰出し金が多額となっているので、歳入確保と歳出削減を徹底し繰出金の抑制に努める。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Q1" workbookViewId="0">
      <selection activeCell="BG42" sqref="BG42:BU42"/>
    </sheetView>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x14ac:dyDescent="0.15">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13781384</v>
      </c>
      <c r="BO4" s="381"/>
      <c r="BP4" s="381"/>
      <c r="BQ4" s="381"/>
      <c r="BR4" s="381"/>
      <c r="BS4" s="381"/>
      <c r="BT4" s="381"/>
      <c r="BU4" s="382"/>
      <c r="BV4" s="380">
        <v>16905411</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4.8</v>
      </c>
      <c r="CU4" s="387"/>
      <c r="CV4" s="387"/>
      <c r="CW4" s="387"/>
      <c r="CX4" s="387"/>
      <c r="CY4" s="387"/>
      <c r="CZ4" s="387"/>
      <c r="DA4" s="388"/>
      <c r="DB4" s="386">
        <v>6.3</v>
      </c>
      <c r="DC4" s="387"/>
      <c r="DD4" s="387"/>
      <c r="DE4" s="387"/>
      <c r="DF4" s="387"/>
      <c r="DG4" s="387"/>
      <c r="DH4" s="387"/>
      <c r="DI4" s="388"/>
      <c r="DJ4" s="139"/>
      <c r="DK4" s="139"/>
      <c r="DL4" s="139"/>
      <c r="DM4" s="139"/>
      <c r="DN4" s="139"/>
      <c r="DO4" s="139"/>
    </row>
    <row r="5" spans="1:119" ht="18.75" customHeight="1" x14ac:dyDescent="0.15">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13362207</v>
      </c>
      <c r="BO5" s="418"/>
      <c r="BP5" s="418"/>
      <c r="BQ5" s="418"/>
      <c r="BR5" s="418"/>
      <c r="BS5" s="418"/>
      <c r="BT5" s="418"/>
      <c r="BU5" s="419"/>
      <c r="BV5" s="417">
        <v>16357500</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98.7</v>
      </c>
      <c r="CU5" s="415"/>
      <c r="CV5" s="415"/>
      <c r="CW5" s="415"/>
      <c r="CX5" s="415"/>
      <c r="CY5" s="415"/>
      <c r="CZ5" s="415"/>
      <c r="DA5" s="416"/>
      <c r="DB5" s="414">
        <v>95.9</v>
      </c>
      <c r="DC5" s="415"/>
      <c r="DD5" s="415"/>
      <c r="DE5" s="415"/>
      <c r="DF5" s="415"/>
      <c r="DG5" s="415"/>
      <c r="DH5" s="415"/>
      <c r="DI5" s="416"/>
      <c r="DJ5" s="139"/>
      <c r="DK5" s="139"/>
      <c r="DL5" s="139"/>
      <c r="DM5" s="139"/>
      <c r="DN5" s="139"/>
      <c r="DO5" s="139"/>
    </row>
    <row r="6" spans="1:119" ht="18.75" customHeight="1" x14ac:dyDescent="0.15">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419177</v>
      </c>
      <c r="BO6" s="418"/>
      <c r="BP6" s="418"/>
      <c r="BQ6" s="418"/>
      <c r="BR6" s="418"/>
      <c r="BS6" s="418"/>
      <c r="BT6" s="418"/>
      <c r="BU6" s="419"/>
      <c r="BV6" s="417">
        <v>547911</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105.2</v>
      </c>
      <c r="CU6" s="455"/>
      <c r="CV6" s="455"/>
      <c r="CW6" s="455"/>
      <c r="CX6" s="455"/>
      <c r="CY6" s="455"/>
      <c r="CZ6" s="455"/>
      <c r="DA6" s="456"/>
      <c r="DB6" s="454">
        <v>103.3</v>
      </c>
      <c r="DC6" s="455"/>
      <c r="DD6" s="455"/>
      <c r="DE6" s="455"/>
      <c r="DF6" s="455"/>
      <c r="DG6" s="455"/>
      <c r="DH6" s="455"/>
      <c r="DI6" s="456"/>
      <c r="DJ6" s="139"/>
      <c r="DK6" s="139"/>
      <c r="DL6" s="139"/>
      <c r="DM6" s="139"/>
      <c r="DN6" s="139"/>
      <c r="DO6" s="139"/>
    </row>
    <row r="7" spans="1:119" ht="18.75" customHeight="1" x14ac:dyDescent="0.15">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29204</v>
      </c>
      <c r="BO7" s="418"/>
      <c r="BP7" s="418"/>
      <c r="BQ7" s="418"/>
      <c r="BR7" s="418"/>
      <c r="BS7" s="418"/>
      <c r="BT7" s="418"/>
      <c r="BU7" s="419"/>
      <c r="BV7" s="417">
        <v>35858</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8134781</v>
      </c>
      <c r="CU7" s="418"/>
      <c r="CV7" s="418"/>
      <c r="CW7" s="418"/>
      <c r="CX7" s="418"/>
      <c r="CY7" s="418"/>
      <c r="CZ7" s="418"/>
      <c r="DA7" s="419"/>
      <c r="DB7" s="417">
        <v>8146686</v>
      </c>
      <c r="DC7" s="418"/>
      <c r="DD7" s="418"/>
      <c r="DE7" s="418"/>
      <c r="DF7" s="418"/>
      <c r="DG7" s="418"/>
      <c r="DH7" s="418"/>
      <c r="DI7" s="419"/>
      <c r="DJ7" s="139"/>
      <c r="DK7" s="139"/>
      <c r="DL7" s="139"/>
      <c r="DM7" s="139"/>
      <c r="DN7" s="139"/>
      <c r="DO7" s="139"/>
    </row>
    <row r="8" spans="1:119" ht="18.75" customHeight="1" thickBot="1" x14ac:dyDescent="0.2">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389973</v>
      </c>
      <c r="BO8" s="418"/>
      <c r="BP8" s="418"/>
      <c r="BQ8" s="418"/>
      <c r="BR8" s="418"/>
      <c r="BS8" s="418"/>
      <c r="BT8" s="418"/>
      <c r="BU8" s="419"/>
      <c r="BV8" s="417">
        <v>512053</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0.55000000000000004</v>
      </c>
      <c r="CU8" s="458"/>
      <c r="CV8" s="458"/>
      <c r="CW8" s="458"/>
      <c r="CX8" s="458"/>
      <c r="CY8" s="458"/>
      <c r="CZ8" s="458"/>
      <c r="DA8" s="459"/>
      <c r="DB8" s="457">
        <v>0.55000000000000004</v>
      </c>
      <c r="DC8" s="458"/>
      <c r="DD8" s="458"/>
      <c r="DE8" s="458"/>
      <c r="DF8" s="458"/>
      <c r="DG8" s="458"/>
      <c r="DH8" s="458"/>
      <c r="DI8" s="459"/>
      <c r="DJ8" s="139"/>
      <c r="DK8" s="139"/>
      <c r="DL8" s="139"/>
      <c r="DM8" s="139"/>
      <c r="DN8" s="139"/>
      <c r="DO8" s="139"/>
    </row>
    <row r="9" spans="1:119" ht="18.75" customHeight="1" thickBot="1" x14ac:dyDescent="0.2">
      <c r="A9" s="140"/>
      <c r="B9" s="411" t="s">
        <v>96</v>
      </c>
      <c r="C9" s="412"/>
      <c r="D9" s="412"/>
      <c r="E9" s="412"/>
      <c r="F9" s="412"/>
      <c r="G9" s="412"/>
      <c r="H9" s="412"/>
      <c r="I9" s="412"/>
      <c r="J9" s="412"/>
      <c r="K9" s="460"/>
      <c r="L9" s="461" t="s">
        <v>97</v>
      </c>
      <c r="M9" s="462"/>
      <c r="N9" s="462"/>
      <c r="O9" s="462"/>
      <c r="P9" s="462"/>
      <c r="Q9" s="463"/>
      <c r="R9" s="464">
        <v>30129</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100</v>
      </c>
      <c r="AV9" s="450"/>
      <c r="AW9" s="450"/>
      <c r="AX9" s="450"/>
      <c r="AY9" s="451" t="s">
        <v>101</v>
      </c>
      <c r="AZ9" s="452"/>
      <c r="BA9" s="452"/>
      <c r="BB9" s="452"/>
      <c r="BC9" s="452"/>
      <c r="BD9" s="452"/>
      <c r="BE9" s="452"/>
      <c r="BF9" s="452"/>
      <c r="BG9" s="452"/>
      <c r="BH9" s="452"/>
      <c r="BI9" s="452"/>
      <c r="BJ9" s="452"/>
      <c r="BK9" s="452"/>
      <c r="BL9" s="452"/>
      <c r="BM9" s="453"/>
      <c r="BN9" s="417">
        <v>-122080</v>
      </c>
      <c r="BO9" s="418"/>
      <c r="BP9" s="418"/>
      <c r="BQ9" s="418"/>
      <c r="BR9" s="418"/>
      <c r="BS9" s="418"/>
      <c r="BT9" s="418"/>
      <c r="BU9" s="419"/>
      <c r="BV9" s="417">
        <v>3087</v>
      </c>
      <c r="BW9" s="418"/>
      <c r="BX9" s="418"/>
      <c r="BY9" s="418"/>
      <c r="BZ9" s="418"/>
      <c r="CA9" s="418"/>
      <c r="CB9" s="418"/>
      <c r="CC9" s="419"/>
      <c r="CD9" s="420" t="s">
        <v>102</v>
      </c>
      <c r="CE9" s="421"/>
      <c r="CF9" s="421"/>
      <c r="CG9" s="421"/>
      <c r="CH9" s="421"/>
      <c r="CI9" s="421"/>
      <c r="CJ9" s="421"/>
      <c r="CK9" s="421"/>
      <c r="CL9" s="421"/>
      <c r="CM9" s="421"/>
      <c r="CN9" s="421"/>
      <c r="CO9" s="421"/>
      <c r="CP9" s="421"/>
      <c r="CQ9" s="421"/>
      <c r="CR9" s="421"/>
      <c r="CS9" s="422"/>
      <c r="CT9" s="414">
        <v>14.8</v>
      </c>
      <c r="CU9" s="415"/>
      <c r="CV9" s="415"/>
      <c r="CW9" s="415"/>
      <c r="CX9" s="415"/>
      <c r="CY9" s="415"/>
      <c r="CZ9" s="415"/>
      <c r="DA9" s="416"/>
      <c r="DB9" s="414">
        <v>14.2</v>
      </c>
      <c r="DC9" s="415"/>
      <c r="DD9" s="415"/>
      <c r="DE9" s="415"/>
      <c r="DF9" s="415"/>
      <c r="DG9" s="415"/>
      <c r="DH9" s="415"/>
      <c r="DI9" s="416"/>
      <c r="DJ9" s="139"/>
      <c r="DK9" s="139"/>
      <c r="DL9" s="139"/>
      <c r="DM9" s="139"/>
      <c r="DN9" s="139"/>
      <c r="DO9" s="139"/>
    </row>
    <row r="10" spans="1:119" ht="18.75" customHeight="1" thickBot="1" x14ac:dyDescent="0.2">
      <c r="A10" s="140"/>
      <c r="B10" s="411"/>
      <c r="C10" s="412"/>
      <c r="D10" s="412"/>
      <c r="E10" s="412"/>
      <c r="F10" s="412"/>
      <c r="G10" s="412"/>
      <c r="H10" s="412"/>
      <c r="I10" s="412"/>
      <c r="J10" s="412"/>
      <c r="K10" s="460"/>
      <c r="L10" s="467" t="s">
        <v>103</v>
      </c>
      <c r="M10" s="447"/>
      <c r="N10" s="447"/>
      <c r="O10" s="447"/>
      <c r="P10" s="447"/>
      <c r="Q10" s="448"/>
      <c r="R10" s="468">
        <v>31158</v>
      </c>
      <c r="S10" s="469"/>
      <c r="T10" s="469"/>
      <c r="U10" s="469"/>
      <c r="V10" s="470"/>
      <c r="W10" s="405"/>
      <c r="X10" s="406"/>
      <c r="Y10" s="406"/>
      <c r="Z10" s="406"/>
      <c r="AA10" s="406"/>
      <c r="AB10" s="406"/>
      <c r="AC10" s="406"/>
      <c r="AD10" s="406"/>
      <c r="AE10" s="406"/>
      <c r="AF10" s="406"/>
      <c r="AG10" s="406"/>
      <c r="AH10" s="406"/>
      <c r="AI10" s="406"/>
      <c r="AJ10" s="406"/>
      <c r="AK10" s="406"/>
      <c r="AL10" s="409"/>
      <c r="AM10" s="446" t="s">
        <v>104</v>
      </c>
      <c r="AN10" s="447"/>
      <c r="AO10" s="447"/>
      <c r="AP10" s="447"/>
      <c r="AQ10" s="447"/>
      <c r="AR10" s="447"/>
      <c r="AS10" s="447"/>
      <c r="AT10" s="448"/>
      <c r="AU10" s="449" t="s">
        <v>105</v>
      </c>
      <c r="AV10" s="450"/>
      <c r="AW10" s="450"/>
      <c r="AX10" s="450"/>
      <c r="AY10" s="451" t="s">
        <v>106</v>
      </c>
      <c r="AZ10" s="452"/>
      <c r="BA10" s="452"/>
      <c r="BB10" s="452"/>
      <c r="BC10" s="452"/>
      <c r="BD10" s="452"/>
      <c r="BE10" s="452"/>
      <c r="BF10" s="452"/>
      <c r="BG10" s="452"/>
      <c r="BH10" s="452"/>
      <c r="BI10" s="452"/>
      <c r="BJ10" s="452"/>
      <c r="BK10" s="452"/>
      <c r="BL10" s="452"/>
      <c r="BM10" s="453"/>
      <c r="BN10" s="417">
        <v>337470</v>
      </c>
      <c r="BO10" s="418"/>
      <c r="BP10" s="418"/>
      <c r="BQ10" s="418"/>
      <c r="BR10" s="418"/>
      <c r="BS10" s="418"/>
      <c r="BT10" s="418"/>
      <c r="BU10" s="419"/>
      <c r="BV10" s="417">
        <v>514707</v>
      </c>
      <c r="BW10" s="418"/>
      <c r="BX10" s="418"/>
      <c r="BY10" s="418"/>
      <c r="BZ10" s="418"/>
      <c r="CA10" s="418"/>
      <c r="CB10" s="418"/>
      <c r="CC10" s="419"/>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411"/>
      <c r="C11" s="412"/>
      <c r="D11" s="412"/>
      <c r="E11" s="412"/>
      <c r="F11" s="412"/>
      <c r="G11" s="412"/>
      <c r="H11" s="412"/>
      <c r="I11" s="412"/>
      <c r="J11" s="412"/>
      <c r="K11" s="460"/>
      <c r="L11" s="471" t="s">
        <v>108</v>
      </c>
      <c r="M11" s="472"/>
      <c r="N11" s="472"/>
      <c r="O11" s="472"/>
      <c r="P11" s="472"/>
      <c r="Q11" s="473"/>
      <c r="R11" s="474" t="s">
        <v>109</v>
      </c>
      <c r="S11" s="475"/>
      <c r="T11" s="475"/>
      <c r="U11" s="475"/>
      <c r="V11" s="476"/>
      <c r="W11" s="405"/>
      <c r="X11" s="406"/>
      <c r="Y11" s="406"/>
      <c r="Z11" s="406"/>
      <c r="AA11" s="406"/>
      <c r="AB11" s="406"/>
      <c r="AC11" s="406"/>
      <c r="AD11" s="406"/>
      <c r="AE11" s="406"/>
      <c r="AF11" s="406"/>
      <c r="AG11" s="406"/>
      <c r="AH11" s="406"/>
      <c r="AI11" s="406"/>
      <c r="AJ11" s="406"/>
      <c r="AK11" s="406"/>
      <c r="AL11" s="409"/>
      <c r="AM11" s="446" t="s">
        <v>110</v>
      </c>
      <c r="AN11" s="447"/>
      <c r="AO11" s="447"/>
      <c r="AP11" s="447"/>
      <c r="AQ11" s="447"/>
      <c r="AR11" s="447"/>
      <c r="AS11" s="447"/>
      <c r="AT11" s="448"/>
      <c r="AU11" s="449" t="s">
        <v>100</v>
      </c>
      <c r="AV11" s="450"/>
      <c r="AW11" s="450"/>
      <c r="AX11" s="450"/>
      <c r="AY11" s="451" t="s">
        <v>111</v>
      </c>
      <c r="AZ11" s="452"/>
      <c r="BA11" s="452"/>
      <c r="BB11" s="452"/>
      <c r="BC11" s="452"/>
      <c r="BD11" s="452"/>
      <c r="BE11" s="452"/>
      <c r="BF11" s="452"/>
      <c r="BG11" s="452"/>
      <c r="BH11" s="452"/>
      <c r="BI11" s="452"/>
      <c r="BJ11" s="452"/>
      <c r="BK11" s="452"/>
      <c r="BL11" s="452"/>
      <c r="BM11" s="453"/>
      <c r="BN11" s="417" t="s">
        <v>112</v>
      </c>
      <c r="BO11" s="418"/>
      <c r="BP11" s="418"/>
      <c r="BQ11" s="418"/>
      <c r="BR11" s="418"/>
      <c r="BS11" s="418"/>
      <c r="BT11" s="418"/>
      <c r="BU11" s="419"/>
      <c r="BV11" s="417" t="s">
        <v>112</v>
      </c>
      <c r="BW11" s="418"/>
      <c r="BX11" s="418"/>
      <c r="BY11" s="418"/>
      <c r="BZ11" s="418"/>
      <c r="CA11" s="418"/>
      <c r="CB11" s="418"/>
      <c r="CC11" s="419"/>
      <c r="CD11" s="420" t="s">
        <v>113</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x14ac:dyDescent="0.15">
      <c r="A12" s="140"/>
      <c r="B12" s="477" t="s">
        <v>114</v>
      </c>
      <c r="C12" s="478"/>
      <c r="D12" s="478"/>
      <c r="E12" s="478"/>
      <c r="F12" s="478"/>
      <c r="G12" s="478"/>
      <c r="H12" s="478"/>
      <c r="I12" s="478"/>
      <c r="J12" s="478"/>
      <c r="K12" s="479"/>
      <c r="L12" s="486" t="s">
        <v>115</v>
      </c>
      <c r="M12" s="487"/>
      <c r="N12" s="487"/>
      <c r="O12" s="487"/>
      <c r="P12" s="487"/>
      <c r="Q12" s="488"/>
      <c r="R12" s="489">
        <v>30264</v>
      </c>
      <c r="S12" s="490"/>
      <c r="T12" s="490"/>
      <c r="U12" s="490"/>
      <c r="V12" s="491"/>
      <c r="W12" s="492" t="s">
        <v>1</v>
      </c>
      <c r="X12" s="450"/>
      <c r="Y12" s="450"/>
      <c r="Z12" s="450"/>
      <c r="AA12" s="450"/>
      <c r="AB12" s="493"/>
      <c r="AC12" s="449" t="s">
        <v>116</v>
      </c>
      <c r="AD12" s="450"/>
      <c r="AE12" s="450"/>
      <c r="AF12" s="450"/>
      <c r="AG12" s="493"/>
      <c r="AH12" s="449" t="s">
        <v>117</v>
      </c>
      <c r="AI12" s="450"/>
      <c r="AJ12" s="450"/>
      <c r="AK12" s="450"/>
      <c r="AL12" s="494"/>
      <c r="AM12" s="446" t="s">
        <v>118</v>
      </c>
      <c r="AN12" s="447"/>
      <c r="AO12" s="447"/>
      <c r="AP12" s="447"/>
      <c r="AQ12" s="447"/>
      <c r="AR12" s="447"/>
      <c r="AS12" s="447"/>
      <c r="AT12" s="448"/>
      <c r="AU12" s="449" t="s">
        <v>119</v>
      </c>
      <c r="AV12" s="450"/>
      <c r="AW12" s="450"/>
      <c r="AX12" s="450"/>
      <c r="AY12" s="451" t="s">
        <v>120</v>
      </c>
      <c r="AZ12" s="452"/>
      <c r="BA12" s="452"/>
      <c r="BB12" s="452"/>
      <c r="BC12" s="452"/>
      <c r="BD12" s="452"/>
      <c r="BE12" s="452"/>
      <c r="BF12" s="452"/>
      <c r="BG12" s="452"/>
      <c r="BH12" s="452"/>
      <c r="BI12" s="452"/>
      <c r="BJ12" s="452"/>
      <c r="BK12" s="452"/>
      <c r="BL12" s="452"/>
      <c r="BM12" s="453"/>
      <c r="BN12" s="417">
        <v>706114</v>
      </c>
      <c r="BO12" s="418"/>
      <c r="BP12" s="418"/>
      <c r="BQ12" s="418"/>
      <c r="BR12" s="418"/>
      <c r="BS12" s="418"/>
      <c r="BT12" s="418"/>
      <c r="BU12" s="419"/>
      <c r="BV12" s="417">
        <v>736602</v>
      </c>
      <c r="BW12" s="418"/>
      <c r="BX12" s="418"/>
      <c r="BY12" s="418"/>
      <c r="BZ12" s="418"/>
      <c r="CA12" s="418"/>
      <c r="CB12" s="418"/>
      <c r="CC12" s="419"/>
      <c r="CD12" s="420" t="s">
        <v>121</v>
      </c>
      <c r="CE12" s="421"/>
      <c r="CF12" s="421"/>
      <c r="CG12" s="421"/>
      <c r="CH12" s="421"/>
      <c r="CI12" s="421"/>
      <c r="CJ12" s="421"/>
      <c r="CK12" s="421"/>
      <c r="CL12" s="421"/>
      <c r="CM12" s="421"/>
      <c r="CN12" s="421"/>
      <c r="CO12" s="421"/>
      <c r="CP12" s="421"/>
      <c r="CQ12" s="421"/>
      <c r="CR12" s="421"/>
      <c r="CS12" s="422"/>
      <c r="CT12" s="457" t="s">
        <v>122</v>
      </c>
      <c r="CU12" s="458"/>
      <c r="CV12" s="458"/>
      <c r="CW12" s="458"/>
      <c r="CX12" s="458"/>
      <c r="CY12" s="458"/>
      <c r="CZ12" s="458"/>
      <c r="DA12" s="459"/>
      <c r="DB12" s="457" t="s">
        <v>122</v>
      </c>
      <c r="DC12" s="458"/>
      <c r="DD12" s="458"/>
      <c r="DE12" s="458"/>
      <c r="DF12" s="458"/>
      <c r="DG12" s="458"/>
      <c r="DH12" s="458"/>
      <c r="DI12" s="459"/>
      <c r="DJ12" s="139"/>
      <c r="DK12" s="139"/>
      <c r="DL12" s="139"/>
      <c r="DM12" s="139"/>
      <c r="DN12" s="139"/>
      <c r="DO12" s="139"/>
    </row>
    <row r="13" spans="1:119" ht="18.75" customHeight="1" x14ac:dyDescent="0.15">
      <c r="A13" s="140"/>
      <c r="B13" s="480"/>
      <c r="C13" s="481"/>
      <c r="D13" s="481"/>
      <c r="E13" s="481"/>
      <c r="F13" s="481"/>
      <c r="G13" s="481"/>
      <c r="H13" s="481"/>
      <c r="I13" s="481"/>
      <c r="J13" s="481"/>
      <c r="K13" s="482"/>
      <c r="L13" s="150"/>
      <c r="M13" s="505" t="s">
        <v>123</v>
      </c>
      <c r="N13" s="506"/>
      <c r="O13" s="506"/>
      <c r="P13" s="506"/>
      <c r="Q13" s="507"/>
      <c r="R13" s="498">
        <v>29841</v>
      </c>
      <c r="S13" s="499"/>
      <c r="T13" s="499"/>
      <c r="U13" s="499"/>
      <c r="V13" s="500"/>
      <c r="W13" s="433" t="s">
        <v>124</v>
      </c>
      <c r="X13" s="434"/>
      <c r="Y13" s="434"/>
      <c r="Z13" s="434"/>
      <c r="AA13" s="434"/>
      <c r="AB13" s="424"/>
      <c r="AC13" s="468">
        <v>272</v>
      </c>
      <c r="AD13" s="469"/>
      <c r="AE13" s="469"/>
      <c r="AF13" s="469"/>
      <c r="AG13" s="508"/>
      <c r="AH13" s="468">
        <v>255</v>
      </c>
      <c r="AI13" s="469"/>
      <c r="AJ13" s="469"/>
      <c r="AK13" s="469"/>
      <c r="AL13" s="470"/>
      <c r="AM13" s="446" t="s">
        <v>125</v>
      </c>
      <c r="AN13" s="447"/>
      <c r="AO13" s="447"/>
      <c r="AP13" s="447"/>
      <c r="AQ13" s="447"/>
      <c r="AR13" s="447"/>
      <c r="AS13" s="447"/>
      <c r="AT13" s="448"/>
      <c r="AU13" s="449" t="s">
        <v>126</v>
      </c>
      <c r="AV13" s="450"/>
      <c r="AW13" s="450"/>
      <c r="AX13" s="450"/>
      <c r="AY13" s="451" t="s">
        <v>127</v>
      </c>
      <c r="AZ13" s="452"/>
      <c r="BA13" s="452"/>
      <c r="BB13" s="452"/>
      <c r="BC13" s="452"/>
      <c r="BD13" s="452"/>
      <c r="BE13" s="452"/>
      <c r="BF13" s="452"/>
      <c r="BG13" s="452"/>
      <c r="BH13" s="452"/>
      <c r="BI13" s="452"/>
      <c r="BJ13" s="452"/>
      <c r="BK13" s="452"/>
      <c r="BL13" s="452"/>
      <c r="BM13" s="453"/>
      <c r="BN13" s="417">
        <v>-490724</v>
      </c>
      <c r="BO13" s="418"/>
      <c r="BP13" s="418"/>
      <c r="BQ13" s="418"/>
      <c r="BR13" s="418"/>
      <c r="BS13" s="418"/>
      <c r="BT13" s="418"/>
      <c r="BU13" s="419"/>
      <c r="BV13" s="417">
        <v>-218808</v>
      </c>
      <c r="BW13" s="418"/>
      <c r="BX13" s="418"/>
      <c r="BY13" s="418"/>
      <c r="BZ13" s="418"/>
      <c r="CA13" s="418"/>
      <c r="CB13" s="418"/>
      <c r="CC13" s="419"/>
      <c r="CD13" s="420" t="s">
        <v>128</v>
      </c>
      <c r="CE13" s="421"/>
      <c r="CF13" s="421"/>
      <c r="CG13" s="421"/>
      <c r="CH13" s="421"/>
      <c r="CI13" s="421"/>
      <c r="CJ13" s="421"/>
      <c r="CK13" s="421"/>
      <c r="CL13" s="421"/>
      <c r="CM13" s="421"/>
      <c r="CN13" s="421"/>
      <c r="CO13" s="421"/>
      <c r="CP13" s="421"/>
      <c r="CQ13" s="421"/>
      <c r="CR13" s="421"/>
      <c r="CS13" s="422"/>
      <c r="CT13" s="414">
        <v>14.4</v>
      </c>
      <c r="CU13" s="415"/>
      <c r="CV13" s="415"/>
      <c r="CW13" s="415"/>
      <c r="CX13" s="415"/>
      <c r="CY13" s="415"/>
      <c r="CZ13" s="415"/>
      <c r="DA13" s="416"/>
      <c r="DB13" s="414">
        <v>13.8</v>
      </c>
      <c r="DC13" s="415"/>
      <c r="DD13" s="415"/>
      <c r="DE13" s="415"/>
      <c r="DF13" s="415"/>
      <c r="DG13" s="415"/>
      <c r="DH13" s="415"/>
      <c r="DI13" s="416"/>
      <c r="DJ13" s="139"/>
      <c r="DK13" s="139"/>
      <c r="DL13" s="139"/>
      <c r="DM13" s="139"/>
      <c r="DN13" s="139"/>
      <c r="DO13" s="139"/>
    </row>
    <row r="14" spans="1:119" ht="18.75" customHeight="1" thickBot="1" x14ac:dyDescent="0.2">
      <c r="A14" s="140"/>
      <c r="B14" s="480"/>
      <c r="C14" s="481"/>
      <c r="D14" s="481"/>
      <c r="E14" s="481"/>
      <c r="F14" s="481"/>
      <c r="G14" s="481"/>
      <c r="H14" s="481"/>
      <c r="I14" s="481"/>
      <c r="J14" s="481"/>
      <c r="K14" s="482"/>
      <c r="L14" s="495" t="s">
        <v>129</v>
      </c>
      <c r="M14" s="496"/>
      <c r="N14" s="496"/>
      <c r="O14" s="496"/>
      <c r="P14" s="496"/>
      <c r="Q14" s="497"/>
      <c r="R14" s="498">
        <v>30453</v>
      </c>
      <c r="S14" s="499"/>
      <c r="T14" s="499"/>
      <c r="U14" s="499"/>
      <c r="V14" s="500"/>
      <c r="W14" s="407"/>
      <c r="X14" s="408"/>
      <c r="Y14" s="408"/>
      <c r="Z14" s="408"/>
      <c r="AA14" s="408"/>
      <c r="AB14" s="397"/>
      <c r="AC14" s="501">
        <v>2.1</v>
      </c>
      <c r="AD14" s="502"/>
      <c r="AE14" s="502"/>
      <c r="AF14" s="502"/>
      <c r="AG14" s="503"/>
      <c r="AH14" s="501">
        <v>2</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130</v>
      </c>
      <c r="CE14" s="510"/>
      <c r="CF14" s="510"/>
      <c r="CG14" s="510"/>
      <c r="CH14" s="510"/>
      <c r="CI14" s="510"/>
      <c r="CJ14" s="510"/>
      <c r="CK14" s="510"/>
      <c r="CL14" s="510"/>
      <c r="CM14" s="510"/>
      <c r="CN14" s="510"/>
      <c r="CO14" s="510"/>
      <c r="CP14" s="510"/>
      <c r="CQ14" s="510"/>
      <c r="CR14" s="510"/>
      <c r="CS14" s="511"/>
      <c r="CT14" s="512">
        <v>137.69999999999999</v>
      </c>
      <c r="CU14" s="513"/>
      <c r="CV14" s="513"/>
      <c r="CW14" s="513"/>
      <c r="CX14" s="513"/>
      <c r="CY14" s="513"/>
      <c r="CZ14" s="513"/>
      <c r="DA14" s="514"/>
      <c r="DB14" s="512">
        <v>142.30000000000001</v>
      </c>
      <c r="DC14" s="513"/>
      <c r="DD14" s="513"/>
      <c r="DE14" s="513"/>
      <c r="DF14" s="513"/>
      <c r="DG14" s="513"/>
      <c r="DH14" s="513"/>
      <c r="DI14" s="514"/>
      <c r="DJ14" s="139"/>
      <c r="DK14" s="139"/>
      <c r="DL14" s="139"/>
      <c r="DM14" s="139"/>
      <c r="DN14" s="139"/>
      <c r="DO14" s="139"/>
    </row>
    <row r="15" spans="1:119" ht="18.75" customHeight="1" x14ac:dyDescent="0.15">
      <c r="A15" s="140"/>
      <c r="B15" s="480"/>
      <c r="C15" s="481"/>
      <c r="D15" s="481"/>
      <c r="E15" s="481"/>
      <c r="F15" s="481"/>
      <c r="G15" s="481"/>
      <c r="H15" s="481"/>
      <c r="I15" s="481"/>
      <c r="J15" s="481"/>
      <c r="K15" s="482"/>
      <c r="L15" s="150"/>
      <c r="M15" s="505" t="s">
        <v>123</v>
      </c>
      <c r="N15" s="506"/>
      <c r="O15" s="506"/>
      <c r="P15" s="506"/>
      <c r="Q15" s="507"/>
      <c r="R15" s="498">
        <v>30090</v>
      </c>
      <c r="S15" s="499"/>
      <c r="T15" s="499"/>
      <c r="U15" s="499"/>
      <c r="V15" s="500"/>
      <c r="W15" s="433" t="s">
        <v>131</v>
      </c>
      <c r="X15" s="434"/>
      <c r="Y15" s="434"/>
      <c r="Z15" s="434"/>
      <c r="AA15" s="434"/>
      <c r="AB15" s="424"/>
      <c r="AC15" s="468">
        <v>4165</v>
      </c>
      <c r="AD15" s="469"/>
      <c r="AE15" s="469"/>
      <c r="AF15" s="469"/>
      <c r="AG15" s="508"/>
      <c r="AH15" s="468">
        <v>4454</v>
      </c>
      <c r="AI15" s="469"/>
      <c r="AJ15" s="469"/>
      <c r="AK15" s="469"/>
      <c r="AL15" s="470"/>
      <c r="AM15" s="446"/>
      <c r="AN15" s="447"/>
      <c r="AO15" s="447"/>
      <c r="AP15" s="447"/>
      <c r="AQ15" s="447"/>
      <c r="AR15" s="447"/>
      <c r="AS15" s="447"/>
      <c r="AT15" s="448"/>
      <c r="AU15" s="449"/>
      <c r="AV15" s="450"/>
      <c r="AW15" s="450"/>
      <c r="AX15" s="450"/>
      <c r="AY15" s="377" t="s">
        <v>132</v>
      </c>
      <c r="AZ15" s="378"/>
      <c r="BA15" s="378"/>
      <c r="BB15" s="378"/>
      <c r="BC15" s="378"/>
      <c r="BD15" s="378"/>
      <c r="BE15" s="378"/>
      <c r="BF15" s="378"/>
      <c r="BG15" s="378"/>
      <c r="BH15" s="378"/>
      <c r="BI15" s="378"/>
      <c r="BJ15" s="378"/>
      <c r="BK15" s="378"/>
      <c r="BL15" s="378"/>
      <c r="BM15" s="379"/>
      <c r="BN15" s="380">
        <v>3713242</v>
      </c>
      <c r="BO15" s="381"/>
      <c r="BP15" s="381"/>
      <c r="BQ15" s="381"/>
      <c r="BR15" s="381"/>
      <c r="BS15" s="381"/>
      <c r="BT15" s="381"/>
      <c r="BU15" s="382"/>
      <c r="BV15" s="380">
        <v>3620514</v>
      </c>
      <c r="BW15" s="381"/>
      <c r="BX15" s="381"/>
      <c r="BY15" s="381"/>
      <c r="BZ15" s="381"/>
      <c r="CA15" s="381"/>
      <c r="CB15" s="381"/>
      <c r="CC15" s="382"/>
      <c r="CD15" s="515" t="s">
        <v>133</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80"/>
      <c r="C16" s="481"/>
      <c r="D16" s="481"/>
      <c r="E16" s="481"/>
      <c r="F16" s="481"/>
      <c r="G16" s="481"/>
      <c r="H16" s="481"/>
      <c r="I16" s="481"/>
      <c r="J16" s="481"/>
      <c r="K16" s="482"/>
      <c r="L16" s="495" t="s">
        <v>134</v>
      </c>
      <c r="M16" s="526"/>
      <c r="N16" s="526"/>
      <c r="O16" s="526"/>
      <c r="P16" s="526"/>
      <c r="Q16" s="527"/>
      <c r="R16" s="518" t="s">
        <v>135</v>
      </c>
      <c r="S16" s="519"/>
      <c r="T16" s="519"/>
      <c r="U16" s="519"/>
      <c r="V16" s="520"/>
      <c r="W16" s="407"/>
      <c r="X16" s="408"/>
      <c r="Y16" s="408"/>
      <c r="Z16" s="408"/>
      <c r="AA16" s="408"/>
      <c r="AB16" s="397"/>
      <c r="AC16" s="501">
        <v>32.700000000000003</v>
      </c>
      <c r="AD16" s="502"/>
      <c r="AE16" s="502"/>
      <c r="AF16" s="502"/>
      <c r="AG16" s="503"/>
      <c r="AH16" s="501">
        <v>34.200000000000003</v>
      </c>
      <c r="AI16" s="502"/>
      <c r="AJ16" s="502"/>
      <c r="AK16" s="502"/>
      <c r="AL16" s="504"/>
      <c r="AM16" s="446"/>
      <c r="AN16" s="447"/>
      <c r="AO16" s="447"/>
      <c r="AP16" s="447"/>
      <c r="AQ16" s="447"/>
      <c r="AR16" s="447"/>
      <c r="AS16" s="447"/>
      <c r="AT16" s="448"/>
      <c r="AU16" s="449"/>
      <c r="AV16" s="450"/>
      <c r="AW16" s="450"/>
      <c r="AX16" s="450"/>
      <c r="AY16" s="451" t="s">
        <v>136</v>
      </c>
      <c r="AZ16" s="452"/>
      <c r="BA16" s="452"/>
      <c r="BB16" s="452"/>
      <c r="BC16" s="452"/>
      <c r="BD16" s="452"/>
      <c r="BE16" s="452"/>
      <c r="BF16" s="452"/>
      <c r="BG16" s="452"/>
      <c r="BH16" s="452"/>
      <c r="BI16" s="452"/>
      <c r="BJ16" s="452"/>
      <c r="BK16" s="452"/>
      <c r="BL16" s="452"/>
      <c r="BM16" s="453"/>
      <c r="BN16" s="417">
        <v>6597497</v>
      </c>
      <c r="BO16" s="418"/>
      <c r="BP16" s="418"/>
      <c r="BQ16" s="418"/>
      <c r="BR16" s="418"/>
      <c r="BS16" s="418"/>
      <c r="BT16" s="418"/>
      <c r="BU16" s="419"/>
      <c r="BV16" s="417">
        <v>6552777</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x14ac:dyDescent="0.2">
      <c r="A17" s="140"/>
      <c r="B17" s="483"/>
      <c r="C17" s="484"/>
      <c r="D17" s="484"/>
      <c r="E17" s="484"/>
      <c r="F17" s="484"/>
      <c r="G17" s="484"/>
      <c r="H17" s="484"/>
      <c r="I17" s="484"/>
      <c r="J17" s="484"/>
      <c r="K17" s="485"/>
      <c r="L17" s="155"/>
      <c r="M17" s="521" t="s">
        <v>137</v>
      </c>
      <c r="N17" s="522"/>
      <c r="O17" s="522"/>
      <c r="P17" s="522"/>
      <c r="Q17" s="523"/>
      <c r="R17" s="518" t="s">
        <v>138</v>
      </c>
      <c r="S17" s="519"/>
      <c r="T17" s="519"/>
      <c r="U17" s="519"/>
      <c r="V17" s="520"/>
      <c r="W17" s="433" t="s">
        <v>139</v>
      </c>
      <c r="X17" s="434"/>
      <c r="Y17" s="434"/>
      <c r="Z17" s="434"/>
      <c r="AA17" s="434"/>
      <c r="AB17" s="424"/>
      <c r="AC17" s="468">
        <v>8289</v>
      </c>
      <c r="AD17" s="469"/>
      <c r="AE17" s="469"/>
      <c r="AF17" s="469"/>
      <c r="AG17" s="508"/>
      <c r="AH17" s="468">
        <v>8325</v>
      </c>
      <c r="AI17" s="469"/>
      <c r="AJ17" s="469"/>
      <c r="AK17" s="469"/>
      <c r="AL17" s="470"/>
      <c r="AM17" s="446"/>
      <c r="AN17" s="447"/>
      <c r="AO17" s="447"/>
      <c r="AP17" s="447"/>
      <c r="AQ17" s="447"/>
      <c r="AR17" s="447"/>
      <c r="AS17" s="447"/>
      <c r="AT17" s="448"/>
      <c r="AU17" s="449"/>
      <c r="AV17" s="450"/>
      <c r="AW17" s="450"/>
      <c r="AX17" s="450"/>
      <c r="AY17" s="451" t="s">
        <v>140</v>
      </c>
      <c r="AZ17" s="452"/>
      <c r="BA17" s="452"/>
      <c r="BB17" s="452"/>
      <c r="BC17" s="452"/>
      <c r="BD17" s="452"/>
      <c r="BE17" s="452"/>
      <c r="BF17" s="452"/>
      <c r="BG17" s="452"/>
      <c r="BH17" s="452"/>
      <c r="BI17" s="452"/>
      <c r="BJ17" s="452"/>
      <c r="BK17" s="452"/>
      <c r="BL17" s="452"/>
      <c r="BM17" s="453"/>
      <c r="BN17" s="417">
        <v>4748105</v>
      </c>
      <c r="BO17" s="418"/>
      <c r="BP17" s="418"/>
      <c r="BQ17" s="418"/>
      <c r="BR17" s="418"/>
      <c r="BS17" s="418"/>
      <c r="BT17" s="418"/>
      <c r="BU17" s="419"/>
      <c r="BV17" s="417">
        <v>4616488</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x14ac:dyDescent="0.2">
      <c r="A18" s="140"/>
      <c r="B18" s="528" t="s">
        <v>141</v>
      </c>
      <c r="C18" s="460"/>
      <c r="D18" s="460"/>
      <c r="E18" s="529"/>
      <c r="F18" s="529"/>
      <c r="G18" s="529"/>
      <c r="H18" s="529"/>
      <c r="I18" s="529"/>
      <c r="J18" s="529"/>
      <c r="K18" s="529"/>
      <c r="L18" s="530">
        <v>90.4</v>
      </c>
      <c r="M18" s="530"/>
      <c r="N18" s="530"/>
      <c r="O18" s="530"/>
      <c r="P18" s="530"/>
      <c r="Q18" s="530"/>
      <c r="R18" s="531"/>
      <c r="S18" s="531"/>
      <c r="T18" s="531"/>
      <c r="U18" s="531"/>
      <c r="V18" s="532"/>
      <c r="W18" s="435"/>
      <c r="X18" s="436"/>
      <c r="Y18" s="436"/>
      <c r="Z18" s="436"/>
      <c r="AA18" s="436"/>
      <c r="AB18" s="427"/>
      <c r="AC18" s="533">
        <v>65.099999999999994</v>
      </c>
      <c r="AD18" s="534"/>
      <c r="AE18" s="534"/>
      <c r="AF18" s="534"/>
      <c r="AG18" s="535"/>
      <c r="AH18" s="533">
        <v>63.9</v>
      </c>
      <c r="AI18" s="534"/>
      <c r="AJ18" s="534"/>
      <c r="AK18" s="534"/>
      <c r="AL18" s="536"/>
      <c r="AM18" s="446"/>
      <c r="AN18" s="447"/>
      <c r="AO18" s="447"/>
      <c r="AP18" s="447"/>
      <c r="AQ18" s="447"/>
      <c r="AR18" s="447"/>
      <c r="AS18" s="447"/>
      <c r="AT18" s="448"/>
      <c r="AU18" s="449"/>
      <c r="AV18" s="450"/>
      <c r="AW18" s="450"/>
      <c r="AX18" s="450"/>
      <c r="AY18" s="451" t="s">
        <v>142</v>
      </c>
      <c r="AZ18" s="452"/>
      <c r="BA18" s="452"/>
      <c r="BB18" s="452"/>
      <c r="BC18" s="452"/>
      <c r="BD18" s="452"/>
      <c r="BE18" s="452"/>
      <c r="BF18" s="452"/>
      <c r="BG18" s="452"/>
      <c r="BH18" s="452"/>
      <c r="BI18" s="452"/>
      <c r="BJ18" s="452"/>
      <c r="BK18" s="452"/>
      <c r="BL18" s="452"/>
      <c r="BM18" s="453"/>
      <c r="BN18" s="417">
        <v>8031655</v>
      </c>
      <c r="BO18" s="418"/>
      <c r="BP18" s="418"/>
      <c r="BQ18" s="418"/>
      <c r="BR18" s="418"/>
      <c r="BS18" s="418"/>
      <c r="BT18" s="418"/>
      <c r="BU18" s="419"/>
      <c r="BV18" s="417">
        <v>8073611</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x14ac:dyDescent="0.2">
      <c r="A19" s="140"/>
      <c r="B19" s="528" t="s">
        <v>143</v>
      </c>
      <c r="C19" s="460"/>
      <c r="D19" s="460"/>
      <c r="E19" s="529"/>
      <c r="F19" s="529"/>
      <c r="G19" s="529"/>
      <c r="H19" s="529"/>
      <c r="I19" s="529"/>
      <c r="J19" s="529"/>
      <c r="K19" s="529"/>
      <c r="L19" s="537">
        <v>333</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144</v>
      </c>
      <c r="AZ19" s="452"/>
      <c r="BA19" s="452"/>
      <c r="BB19" s="452"/>
      <c r="BC19" s="452"/>
      <c r="BD19" s="452"/>
      <c r="BE19" s="452"/>
      <c r="BF19" s="452"/>
      <c r="BG19" s="452"/>
      <c r="BH19" s="452"/>
      <c r="BI19" s="452"/>
      <c r="BJ19" s="452"/>
      <c r="BK19" s="452"/>
      <c r="BL19" s="452"/>
      <c r="BM19" s="453"/>
      <c r="BN19" s="417">
        <v>10341208</v>
      </c>
      <c r="BO19" s="418"/>
      <c r="BP19" s="418"/>
      <c r="BQ19" s="418"/>
      <c r="BR19" s="418"/>
      <c r="BS19" s="418"/>
      <c r="BT19" s="418"/>
      <c r="BU19" s="419"/>
      <c r="BV19" s="417">
        <v>10762303</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x14ac:dyDescent="0.2">
      <c r="A20" s="140"/>
      <c r="B20" s="528" t="s">
        <v>145</v>
      </c>
      <c r="C20" s="460"/>
      <c r="D20" s="460"/>
      <c r="E20" s="529"/>
      <c r="F20" s="529"/>
      <c r="G20" s="529"/>
      <c r="H20" s="529"/>
      <c r="I20" s="529"/>
      <c r="J20" s="529"/>
      <c r="K20" s="529"/>
      <c r="L20" s="537">
        <v>12153</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x14ac:dyDescent="0.15">
      <c r="A21" s="140"/>
      <c r="B21" s="544" t="s">
        <v>146</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x14ac:dyDescent="0.2">
      <c r="A22" s="140"/>
      <c r="B22" s="547" t="s">
        <v>147</v>
      </c>
      <c r="C22" s="548"/>
      <c r="D22" s="549"/>
      <c r="E22" s="429" t="s">
        <v>1</v>
      </c>
      <c r="F22" s="434"/>
      <c r="G22" s="434"/>
      <c r="H22" s="434"/>
      <c r="I22" s="434"/>
      <c r="J22" s="434"/>
      <c r="K22" s="424"/>
      <c r="L22" s="429" t="s">
        <v>148</v>
      </c>
      <c r="M22" s="434"/>
      <c r="N22" s="434"/>
      <c r="O22" s="434"/>
      <c r="P22" s="424"/>
      <c r="Q22" s="556" t="s">
        <v>149</v>
      </c>
      <c r="R22" s="557"/>
      <c r="S22" s="557"/>
      <c r="T22" s="557"/>
      <c r="U22" s="557"/>
      <c r="V22" s="558"/>
      <c r="W22" s="562" t="s">
        <v>150</v>
      </c>
      <c r="X22" s="548"/>
      <c r="Y22" s="549"/>
      <c r="Z22" s="429" t="s">
        <v>1</v>
      </c>
      <c r="AA22" s="434"/>
      <c r="AB22" s="434"/>
      <c r="AC22" s="434"/>
      <c r="AD22" s="434"/>
      <c r="AE22" s="434"/>
      <c r="AF22" s="434"/>
      <c r="AG22" s="424"/>
      <c r="AH22" s="575" t="s">
        <v>151</v>
      </c>
      <c r="AI22" s="434"/>
      <c r="AJ22" s="434"/>
      <c r="AK22" s="434"/>
      <c r="AL22" s="424"/>
      <c r="AM22" s="575" t="s">
        <v>152</v>
      </c>
      <c r="AN22" s="576"/>
      <c r="AO22" s="576"/>
      <c r="AP22" s="576"/>
      <c r="AQ22" s="576"/>
      <c r="AR22" s="577"/>
      <c r="AS22" s="556" t="s">
        <v>149</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x14ac:dyDescent="0.15">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153</v>
      </c>
      <c r="AZ23" s="378"/>
      <c r="BA23" s="378"/>
      <c r="BB23" s="378"/>
      <c r="BC23" s="378"/>
      <c r="BD23" s="378"/>
      <c r="BE23" s="378"/>
      <c r="BF23" s="378"/>
      <c r="BG23" s="378"/>
      <c r="BH23" s="378"/>
      <c r="BI23" s="378"/>
      <c r="BJ23" s="378"/>
      <c r="BK23" s="378"/>
      <c r="BL23" s="378"/>
      <c r="BM23" s="379"/>
      <c r="BN23" s="417">
        <v>15239566</v>
      </c>
      <c r="BO23" s="418"/>
      <c r="BP23" s="418"/>
      <c r="BQ23" s="418"/>
      <c r="BR23" s="418"/>
      <c r="BS23" s="418"/>
      <c r="BT23" s="418"/>
      <c r="BU23" s="419"/>
      <c r="BV23" s="417">
        <v>15653952</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x14ac:dyDescent="0.2">
      <c r="A24" s="140"/>
      <c r="B24" s="550"/>
      <c r="C24" s="551"/>
      <c r="D24" s="552"/>
      <c r="E24" s="467" t="s">
        <v>154</v>
      </c>
      <c r="F24" s="447"/>
      <c r="G24" s="447"/>
      <c r="H24" s="447"/>
      <c r="I24" s="447"/>
      <c r="J24" s="447"/>
      <c r="K24" s="448"/>
      <c r="L24" s="468">
        <v>1</v>
      </c>
      <c r="M24" s="469"/>
      <c r="N24" s="469"/>
      <c r="O24" s="469"/>
      <c r="P24" s="508"/>
      <c r="Q24" s="468">
        <v>8200</v>
      </c>
      <c r="R24" s="469"/>
      <c r="S24" s="469"/>
      <c r="T24" s="469"/>
      <c r="U24" s="469"/>
      <c r="V24" s="508"/>
      <c r="W24" s="563"/>
      <c r="X24" s="551"/>
      <c r="Y24" s="552"/>
      <c r="Z24" s="467" t="s">
        <v>155</v>
      </c>
      <c r="AA24" s="447"/>
      <c r="AB24" s="447"/>
      <c r="AC24" s="447"/>
      <c r="AD24" s="447"/>
      <c r="AE24" s="447"/>
      <c r="AF24" s="447"/>
      <c r="AG24" s="448"/>
      <c r="AH24" s="468">
        <v>195</v>
      </c>
      <c r="AI24" s="469"/>
      <c r="AJ24" s="469"/>
      <c r="AK24" s="469"/>
      <c r="AL24" s="508"/>
      <c r="AM24" s="468">
        <v>598650</v>
      </c>
      <c r="AN24" s="469"/>
      <c r="AO24" s="469"/>
      <c r="AP24" s="469"/>
      <c r="AQ24" s="469"/>
      <c r="AR24" s="508"/>
      <c r="AS24" s="468">
        <v>3070</v>
      </c>
      <c r="AT24" s="469"/>
      <c r="AU24" s="469"/>
      <c r="AV24" s="469"/>
      <c r="AW24" s="469"/>
      <c r="AX24" s="470"/>
      <c r="AY24" s="583" t="s">
        <v>156</v>
      </c>
      <c r="AZ24" s="584"/>
      <c r="BA24" s="584"/>
      <c r="BB24" s="584"/>
      <c r="BC24" s="584"/>
      <c r="BD24" s="584"/>
      <c r="BE24" s="584"/>
      <c r="BF24" s="584"/>
      <c r="BG24" s="584"/>
      <c r="BH24" s="584"/>
      <c r="BI24" s="584"/>
      <c r="BJ24" s="584"/>
      <c r="BK24" s="584"/>
      <c r="BL24" s="584"/>
      <c r="BM24" s="585"/>
      <c r="BN24" s="417">
        <v>13214136</v>
      </c>
      <c r="BO24" s="418"/>
      <c r="BP24" s="418"/>
      <c r="BQ24" s="418"/>
      <c r="BR24" s="418"/>
      <c r="BS24" s="418"/>
      <c r="BT24" s="418"/>
      <c r="BU24" s="419"/>
      <c r="BV24" s="417">
        <v>13590422</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x14ac:dyDescent="0.15">
      <c r="A25" s="140"/>
      <c r="B25" s="550"/>
      <c r="C25" s="551"/>
      <c r="D25" s="552"/>
      <c r="E25" s="467" t="s">
        <v>157</v>
      </c>
      <c r="F25" s="447"/>
      <c r="G25" s="447"/>
      <c r="H25" s="447"/>
      <c r="I25" s="447"/>
      <c r="J25" s="447"/>
      <c r="K25" s="448"/>
      <c r="L25" s="468">
        <v>1</v>
      </c>
      <c r="M25" s="469"/>
      <c r="N25" s="469"/>
      <c r="O25" s="469"/>
      <c r="P25" s="508"/>
      <c r="Q25" s="468">
        <v>7180</v>
      </c>
      <c r="R25" s="469"/>
      <c r="S25" s="469"/>
      <c r="T25" s="469"/>
      <c r="U25" s="469"/>
      <c r="V25" s="508"/>
      <c r="W25" s="563"/>
      <c r="X25" s="551"/>
      <c r="Y25" s="552"/>
      <c r="Z25" s="467" t="s">
        <v>158</v>
      </c>
      <c r="AA25" s="447"/>
      <c r="AB25" s="447"/>
      <c r="AC25" s="447"/>
      <c r="AD25" s="447"/>
      <c r="AE25" s="447"/>
      <c r="AF25" s="447"/>
      <c r="AG25" s="448"/>
      <c r="AH25" s="468" t="s">
        <v>122</v>
      </c>
      <c r="AI25" s="469"/>
      <c r="AJ25" s="469"/>
      <c r="AK25" s="469"/>
      <c r="AL25" s="508"/>
      <c r="AM25" s="468" t="s">
        <v>122</v>
      </c>
      <c r="AN25" s="469"/>
      <c r="AO25" s="469"/>
      <c r="AP25" s="469"/>
      <c r="AQ25" s="469"/>
      <c r="AR25" s="508"/>
      <c r="AS25" s="468" t="s">
        <v>122</v>
      </c>
      <c r="AT25" s="469"/>
      <c r="AU25" s="469"/>
      <c r="AV25" s="469"/>
      <c r="AW25" s="469"/>
      <c r="AX25" s="470"/>
      <c r="AY25" s="377" t="s">
        <v>159</v>
      </c>
      <c r="AZ25" s="378"/>
      <c r="BA25" s="378"/>
      <c r="BB25" s="378"/>
      <c r="BC25" s="378"/>
      <c r="BD25" s="378"/>
      <c r="BE25" s="378"/>
      <c r="BF25" s="378"/>
      <c r="BG25" s="378"/>
      <c r="BH25" s="378"/>
      <c r="BI25" s="378"/>
      <c r="BJ25" s="378"/>
      <c r="BK25" s="378"/>
      <c r="BL25" s="378"/>
      <c r="BM25" s="379"/>
      <c r="BN25" s="380">
        <v>326354</v>
      </c>
      <c r="BO25" s="381"/>
      <c r="BP25" s="381"/>
      <c r="BQ25" s="381"/>
      <c r="BR25" s="381"/>
      <c r="BS25" s="381"/>
      <c r="BT25" s="381"/>
      <c r="BU25" s="382"/>
      <c r="BV25" s="380">
        <v>326324</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x14ac:dyDescent="0.15">
      <c r="A26" s="140"/>
      <c r="B26" s="550"/>
      <c r="C26" s="551"/>
      <c r="D26" s="552"/>
      <c r="E26" s="467" t="s">
        <v>160</v>
      </c>
      <c r="F26" s="447"/>
      <c r="G26" s="447"/>
      <c r="H26" s="447"/>
      <c r="I26" s="447"/>
      <c r="J26" s="447"/>
      <c r="K26" s="448"/>
      <c r="L26" s="468">
        <v>1</v>
      </c>
      <c r="M26" s="469"/>
      <c r="N26" s="469"/>
      <c r="O26" s="469"/>
      <c r="P26" s="508"/>
      <c r="Q26" s="468">
        <v>6370</v>
      </c>
      <c r="R26" s="469"/>
      <c r="S26" s="469"/>
      <c r="T26" s="469"/>
      <c r="U26" s="469"/>
      <c r="V26" s="508"/>
      <c r="W26" s="563"/>
      <c r="X26" s="551"/>
      <c r="Y26" s="552"/>
      <c r="Z26" s="467" t="s">
        <v>161</v>
      </c>
      <c r="AA26" s="573"/>
      <c r="AB26" s="573"/>
      <c r="AC26" s="573"/>
      <c r="AD26" s="573"/>
      <c r="AE26" s="573"/>
      <c r="AF26" s="573"/>
      <c r="AG26" s="574"/>
      <c r="AH26" s="468">
        <v>33</v>
      </c>
      <c r="AI26" s="469"/>
      <c r="AJ26" s="469"/>
      <c r="AK26" s="469"/>
      <c r="AL26" s="508"/>
      <c r="AM26" s="468">
        <v>87351</v>
      </c>
      <c r="AN26" s="469"/>
      <c r="AO26" s="469"/>
      <c r="AP26" s="469"/>
      <c r="AQ26" s="469"/>
      <c r="AR26" s="508"/>
      <c r="AS26" s="468">
        <v>2647</v>
      </c>
      <c r="AT26" s="469"/>
      <c r="AU26" s="469"/>
      <c r="AV26" s="469"/>
      <c r="AW26" s="469"/>
      <c r="AX26" s="470"/>
      <c r="AY26" s="420" t="s">
        <v>162</v>
      </c>
      <c r="AZ26" s="421"/>
      <c r="BA26" s="421"/>
      <c r="BB26" s="421"/>
      <c r="BC26" s="421"/>
      <c r="BD26" s="421"/>
      <c r="BE26" s="421"/>
      <c r="BF26" s="421"/>
      <c r="BG26" s="421"/>
      <c r="BH26" s="421"/>
      <c r="BI26" s="421"/>
      <c r="BJ26" s="421"/>
      <c r="BK26" s="421"/>
      <c r="BL26" s="421"/>
      <c r="BM26" s="422"/>
      <c r="BN26" s="417" t="s">
        <v>122</v>
      </c>
      <c r="BO26" s="418"/>
      <c r="BP26" s="418"/>
      <c r="BQ26" s="418"/>
      <c r="BR26" s="418"/>
      <c r="BS26" s="418"/>
      <c r="BT26" s="418"/>
      <c r="BU26" s="419"/>
      <c r="BV26" s="417" t="s">
        <v>122</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x14ac:dyDescent="0.2">
      <c r="A27" s="140"/>
      <c r="B27" s="550"/>
      <c r="C27" s="551"/>
      <c r="D27" s="552"/>
      <c r="E27" s="467" t="s">
        <v>163</v>
      </c>
      <c r="F27" s="447"/>
      <c r="G27" s="447"/>
      <c r="H27" s="447"/>
      <c r="I27" s="447"/>
      <c r="J27" s="447"/>
      <c r="K27" s="448"/>
      <c r="L27" s="468">
        <v>1</v>
      </c>
      <c r="M27" s="469"/>
      <c r="N27" s="469"/>
      <c r="O27" s="469"/>
      <c r="P27" s="508"/>
      <c r="Q27" s="468">
        <v>5030</v>
      </c>
      <c r="R27" s="469"/>
      <c r="S27" s="469"/>
      <c r="T27" s="469"/>
      <c r="U27" s="469"/>
      <c r="V27" s="508"/>
      <c r="W27" s="563"/>
      <c r="X27" s="551"/>
      <c r="Y27" s="552"/>
      <c r="Z27" s="467" t="s">
        <v>164</v>
      </c>
      <c r="AA27" s="447"/>
      <c r="AB27" s="447"/>
      <c r="AC27" s="447"/>
      <c r="AD27" s="447"/>
      <c r="AE27" s="447"/>
      <c r="AF27" s="447"/>
      <c r="AG27" s="448"/>
      <c r="AH27" s="468">
        <v>24</v>
      </c>
      <c r="AI27" s="469"/>
      <c r="AJ27" s="469"/>
      <c r="AK27" s="469"/>
      <c r="AL27" s="508"/>
      <c r="AM27" s="468">
        <v>76379</v>
      </c>
      <c r="AN27" s="469"/>
      <c r="AO27" s="469"/>
      <c r="AP27" s="469"/>
      <c r="AQ27" s="469"/>
      <c r="AR27" s="508"/>
      <c r="AS27" s="468">
        <v>3182</v>
      </c>
      <c r="AT27" s="469"/>
      <c r="AU27" s="469"/>
      <c r="AV27" s="469"/>
      <c r="AW27" s="469"/>
      <c r="AX27" s="470"/>
      <c r="AY27" s="509" t="s">
        <v>165</v>
      </c>
      <c r="AZ27" s="510"/>
      <c r="BA27" s="510"/>
      <c r="BB27" s="510"/>
      <c r="BC27" s="510"/>
      <c r="BD27" s="510"/>
      <c r="BE27" s="510"/>
      <c r="BF27" s="510"/>
      <c r="BG27" s="510"/>
      <c r="BH27" s="510"/>
      <c r="BI27" s="510"/>
      <c r="BJ27" s="510"/>
      <c r="BK27" s="510"/>
      <c r="BL27" s="510"/>
      <c r="BM27" s="511"/>
      <c r="BN27" s="586" t="s">
        <v>122</v>
      </c>
      <c r="BO27" s="587"/>
      <c r="BP27" s="587"/>
      <c r="BQ27" s="587"/>
      <c r="BR27" s="587"/>
      <c r="BS27" s="587"/>
      <c r="BT27" s="587"/>
      <c r="BU27" s="588"/>
      <c r="BV27" s="586" t="s">
        <v>122</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x14ac:dyDescent="0.15">
      <c r="A28" s="140"/>
      <c r="B28" s="550"/>
      <c r="C28" s="551"/>
      <c r="D28" s="552"/>
      <c r="E28" s="467" t="s">
        <v>166</v>
      </c>
      <c r="F28" s="447"/>
      <c r="G28" s="447"/>
      <c r="H28" s="447"/>
      <c r="I28" s="447"/>
      <c r="J28" s="447"/>
      <c r="K28" s="448"/>
      <c r="L28" s="468">
        <v>1</v>
      </c>
      <c r="M28" s="469"/>
      <c r="N28" s="469"/>
      <c r="O28" s="469"/>
      <c r="P28" s="508"/>
      <c r="Q28" s="468">
        <v>4310</v>
      </c>
      <c r="R28" s="469"/>
      <c r="S28" s="469"/>
      <c r="T28" s="469"/>
      <c r="U28" s="469"/>
      <c r="V28" s="508"/>
      <c r="W28" s="563"/>
      <c r="X28" s="551"/>
      <c r="Y28" s="552"/>
      <c r="Z28" s="467" t="s">
        <v>167</v>
      </c>
      <c r="AA28" s="447"/>
      <c r="AB28" s="447"/>
      <c r="AC28" s="447"/>
      <c r="AD28" s="447"/>
      <c r="AE28" s="447"/>
      <c r="AF28" s="447"/>
      <c r="AG28" s="448"/>
      <c r="AH28" s="468" t="s">
        <v>122</v>
      </c>
      <c r="AI28" s="469"/>
      <c r="AJ28" s="469"/>
      <c r="AK28" s="469"/>
      <c r="AL28" s="508"/>
      <c r="AM28" s="468" t="s">
        <v>122</v>
      </c>
      <c r="AN28" s="469"/>
      <c r="AO28" s="469"/>
      <c r="AP28" s="469"/>
      <c r="AQ28" s="469"/>
      <c r="AR28" s="508"/>
      <c r="AS28" s="468" t="s">
        <v>122</v>
      </c>
      <c r="AT28" s="469"/>
      <c r="AU28" s="469"/>
      <c r="AV28" s="469"/>
      <c r="AW28" s="469"/>
      <c r="AX28" s="470"/>
      <c r="AY28" s="589" t="s">
        <v>168</v>
      </c>
      <c r="AZ28" s="590"/>
      <c r="BA28" s="590"/>
      <c r="BB28" s="591"/>
      <c r="BC28" s="377" t="s">
        <v>169</v>
      </c>
      <c r="BD28" s="378"/>
      <c r="BE28" s="378"/>
      <c r="BF28" s="378"/>
      <c r="BG28" s="378"/>
      <c r="BH28" s="378"/>
      <c r="BI28" s="378"/>
      <c r="BJ28" s="378"/>
      <c r="BK28" s="378"/>
      <c r="BL28" s="378"/>
      <c r="BM28" s="379"/>
      <c r="BN28" s="380">
        <v>2045749</v>
      </c>
      <c r="BO28" s="381"/>
      <c r="BP28" s="381"/>
      <c r="BQ28" s="381"/>
      <c r="BR28" s="381"/>
      <c r="BS28" s="381"/>
      <c r="BT28" s="381"/>
      <c r="BU28" s="382"/>
      <c r="BV28" s="380">
        <v>2414393</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x14ac:dyDescent="0.15">
      <c r="A29" s="140"/>
      <c r="B29" s="550"/>
      <c r="C29" s="551"/>
      <c r="D29" s="552"/>
      <c r="E29" s="467" t="s">
        <v>170</v>
      </c>
      <c r="F29" s="447"/>
      <c r="G29" s="447"/>
      <c r="H29" s="447"/>
      <c r="I29" s="447"/>
      <c r="J29" s="447"/>
      <c r="K29" s="448"/>
      <c r="L29" s="468">
        <v>12</v>
      </c>
      <c r="M29" s="469"/>
      <c r="N29" s="469"/>
      <c r="O29" s="469"/>
      <c r="P29" s="508"/>
      <c r="Q29" s="468">
        <v>3920</v>
      </c>
      <c r="R29" s="469"/>
      <c r="S29" s="469"/>
      <c r="T29" s="469"/>
      <c r="U29" s="469"/>
      <c r="V29" s="508"/>
      <c r="W29" s="564"/>
      <c r="X29" s="565"/>
      <c r="Y29" s="566"/>
      <c r="Z29" s="467" t="s">
        <v>171</v>
      </c>
      <c r="AA29" s="447"/>
      <c r="AB29" s="447"/>
      <c r="AC29" s="447"/>
      <c r="AD29" s="447"/>
      <c r="AE29" s="447"/>
      <c r="AF29" s="447"/>
      <c r="AG29" s="448"/>
      <c r="AH29" s="468">
        <v>219</v>
      </c>
      <c r="AI29" s="469"/>
      <c r="AJ29" s="469"/>
      <c r="AK29" s="469"/>
      <c r="AL29" s="508"/>
      <c r="AM29" s="468">
        <v>675029</v>
      </c>
      <c r="AN29" s="469"/>
      <c r="AO29" s="469"/>
      <c r="AP29" s="469"/>
      <c r="AQ29" s="469"/>
      <c r="AR29" s="508"/>
      <c r="AS29" s="468">
        <v>3082</v>
      </c>
      <c r="AT29" s="469"/>
      <c r="AU29" s="469"/>
      <c r="AV29" s="469"/>
      <c r="AW29" s="469"/>
      <c r="AX29" s="470"/>
      <c r="AY29" s="592"/>
      <c r="AZ29" s="593"/>
      <c r="BA29" s="593"/>
      <c r="BB29" s="594"/>
      <c r="BC29" s="451" t="s">
        <v>172</v>
      </c>
      <c r="BD29" s="452"/>
      <c r="BE29" s="452"/>
      <c r="BF29" s="452"/>
      <c r="BG29" s="452"/>
      <c r="BH29" s="452"/>
      <c r="BI29" s="452"/>
      <c r="BJ29" s="452"/>
      <c r="BK29" s="452"/>
      <c r="BL29" s="452"/>
      <c r="BM29" s="453"/>
      <c r="BN29" s="417">
        <v>34459</v>
      </c>
      <c r="BO29" s="418"/>
      <c r="BP29" s="418"/>
      <c r="BQ29" s="418"/>
      <c r="BR29" s="418"/>
      <c r="BS29" s="418"/>
      <c r="BT29" s="418"/>
      <c r="BU29" s="419"/>
      <c r="BV29" s="417">
        <v>40338</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x14ac:dyDescent="0.2">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173</v>
      </c>
      <c r="X30" s="571"/>
      <c r="Y30" s="571"/>
      <c r="Z30" s="571"/>
      <c r="AA30" s="571"/>
      <c r="AB30" s="571"/>
      <c r="AC30" s="571"/>
      <c r="AD30" s="571"/>
      <c r="AE30" s="571"/>
      <c r="AF30" s="571"/>
      <c r="AG30" s="572"/>
      <c r="AH30" s="533">
        <v>99.5</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174</v>
      </c>
      <c r="BD30" s="584"/>
      <c r="BE30" s="584"/>
      <c r="BF30" s="584"/>
      <c r="BG30" s="584"/>
      <c r="BH30" s="584"/>
      <c r="BI30" s="584"/>
      <c r="BJ30" s="584"/>
      <c r="BK30" s="584"/>
      <c r="BL30" s="584"/>
      <c r="BM30" s="585"/>
      <c r="BN30" s="586">
        <v>1122064</v>
      </c>
      <c r="BO30" s="587"/>
      <c r="BP30" s="587"/>
      <c r="BQ30" s="587"/>
      <c r="BR30" s="587"/>
      <c r="BS30" s="587"/>
      <c r="BT30" s="587"/>
      <c r="BU30" s="588"/>
      <c r="BV30" s="586">
        <v>961737</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41" t="s">
        <v>181</v>
      </c>
      <c r="D33" s="441"/>
      <c r="E33" s="406" t="s">
        <v>182</v>
      </c>
      <c r="F33" s="406"/>
      <c r="G33" s="406"/>
      <c r="H33" s="406"/>
      <c r="I33" s="406"/>
      <c r="J33" s="406"/>
      <c r="K33" s="406"/>
      <c r="L33" s="406"/>
      <c r="M33" s="406"/>
      <c r="N33" s="406"/>
      <c r="O33" s="406"/>
      <c r="P33" s="406"/>
      <c r="Q33" s="406"/>
      <c r="R33" s="406"/>
      <c r="S33" s="406"/>
      <c r="T33" s="169"/>
      <c r="U33" s="441" t="s">
        <v>181</v>
      </c>
      <c r="V33" s="441"/>
      <c r="W33" s="406" t="s">
        <v>182</v>
      </c>
      <c r="X33" s="406"/>
      <c r="Y33" s="406"/>
      <c r="Z33" s="406"/>
      <c r="AA33" s="406"/>
      <c r="AB33" s="406"/>
      <c r="AC33" s="406"/>
      <c r="AD33" s="406"/>
      <c r="AE33" s="406"/>
      <c r="AF33" s="406"/>
      <c r="AG33" s="406"/>
      <c r="AH33" s="406"/>
      <c r="AI33" s="406"/>
      <c r="AJ33" s="406"/>
      <c r="AK33" s="406"/>
      <c r="AL33" s="169"/>
      <c r="AM33" s="441" t="s">
        <v>181</v>
      </c>
      <c r="AN33" s="441"/>
      <c r="AO33" s="406" t="s">
        <v>182</v>
      </c>
      <c r="AP33" s="406"/>
      <c r="AQ33" s="406"/>
      <c r="AR33" s="406"/>
      <c r="AS33" s="406"/>
      <c r="AT33" s="406"/>
      <c r="AU33" s="406"/>
      <c r="AV33" s="406"/>
      <c r="AW33" s="406"/>
      <c r="AX33" s="406"/>
      <c r="AY33" s="406"/>
      <c r="AZ33" s="406"/>
      <c r="BA33" s="406"/>
      <c r="BB33" s="406"/>
      <c r="BC33" s="406"/>
      <c r="BD33" s="170"/>
      <c r="BE33" s="406" t="s">
        <v>183</v>
      </c>
      <c r="BF33" s="406"/>
      <c r="BG33" s="406" t="s">
        <v>184</v>
      </c>
      <c r="BH33" s="406"/>
      <c r="BI33" s="406"/>
      <c r="BJ33" s="406"/>
      <c r="BK33" s="406"/>
      <c r="BL33" s="406"/>
      <c r="BM33" s="406"/>
      <c r="BN33" s="406"/>
      <c r="BO33" s="406"/>
      <c r="BP33" s="406"/>
      <c r="BQ33" s="406"/>
      <c r="BR33" s="406"/>
      <c r="BS33" s="406"/>
      <c r="BT33" s="406"/>
      <c r="BU33" s="406"/>
      <c r="BV33" s="170"/>
      <c r="BW33" s="441" t="s">
        <v>183</v>
      </c>
      <c r="BX33" s="441"/>
      <c r="BY33" s="406" t="s">
        <v>185</v>
      </c>
      <c r="BZ33" s="406"/>
      <c r="CA33" s="406"/>
      <c r="CB33" s="406"/>
      <c r="CC33" s="406"/>
      <c r="CD33" s="406"/>
      <c r="CE33" s="406"/>
      <c r="CF33" s="406"/>
      <c r="CG33" s="406"/>
      <c r="CH33" s="406"/>
      <c r="CI33" s="406"/>
      <c r="CJ33" s="406"/>
      <c r="CK33" s="406"/>
      <c r="CL33" s="406"/>
      <c r="CM33" s="406"/>
      <c r="CN33" s="169"/>
      <c r="CO33" s="441" t="s">
        <v>181</v>
      </c>
      <c r="CP33" s="441"/>
      <c r="CQ33" s="406" t="s">
        <v>186</v>
      </c>
      <c r="CR33" s="406"/>
      <c r="CS33" s="406"/>
      <c r="CT33" s="406"/>
      <c r="CU33" s="406"/>
      <c r="CV33" s="406"/>
      <c r="CW33" s="406"/>
      <c r="CX33" s="406"/>
      <c r="CY33" s="406"/>
      <c r="CZ33" s="406"/>
      <c r="DA33" s="406"/>
      <c r="DB33" s="406"/>
      <c r="DC33" s="406"/>
      <c r="DD33" s="406"/>
      <c r="DE33" s="406"/>
      <c r="DF33" s="169"/>
      <c r="DG33" s="406" t="s">
        <v>187</v>
      </c>
      <c r="DH33" s="406"/>
      <c r="DI33" s="171"/>
      <c r="DJ33" s="139"/>
      <c r="DK33" s="139"/>
      <c r="DL33" s="139"/>
      <c r="DM33" s="139"/>
      <c r="DN33" s="139"/>
      <c r="DO33" s="139"/>
    </row>
    <row r="34" spans="1:119" ht="32.25" customHeight="1" x14ac:dyDescent="0.15">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3</v>
      </c>
      <c r="V34" s="598"/>
      <c r="W34" s="599" t="str">
        <f>IF('各会計、関係団体の財政状況及び健全化判断比率'!B28="","",'各会計、関係団体の財政状況及び健全化判断比率'!B28)</f>
        <v>国民健康保険特別会計</v>
      </c>
      <c r="X34" s="599"/>
      <c r="Y34" s="599"/>
      <c r="Z34" s="599"/>
      <c r="AA34" s="599"/>
      <c r="AB34" s="599"/>
      <c r="AC34" s="599"/>
      <c r="AD34" s="599"/>
      <c r="AE34" s="599"/>
      <c r="AF34" s="599"/>
      <c r="AG34" s="599"/>
      <c r="AH34" s="599"/>
      <c r="AI34" s="599"/>
      <c r="AJ34" s="599"/>
      <c r="AK34" s="599"/>
      <c r="AL34" s="167"/>
      <c r="AM34" s="598">
        <f>IF(AO34="","",MAX(C34:D43,U34:V43)+1)</f>
        <v>6</v>
      </c>
      <c r="AN34" s="598"/>
      <c r="AO34" s="599" t="str">
        <f>IF('各会計、関係団体の財政状況及び健全化判断比率'!B31="","",'各会計、関係団体の財政状況及び健全化判断比率'!B31)</f>
        <v>病院事業会計</v>
      </c>
      <c r="AP34" s="599"/>
      <c r="AQ34" s="599"/>
      <c r="AR34" s="599"/>
      <c r="AS34" s="599"/>
      <c r="AT34" s="599"/>
      <c r="AU34" s="599"/>
      <c r="AV34" s="599"/>
      <c r="AW34" s="599"/>
      <c r="AX34" s="599"/>
      <c r="AY34" s="599"/>
      <c r="AZ34" s="599"/>
      <c r="BA34" s="599"/>
      <c r="BB34" s="599"/>
      <c r="BC34" s="599"/>
      <c r="BD34" s="167"/>
      <c r="BE34" s="598">
        <f>IF(BG34="","",MAX(C34:D43,U34:V43,AM34:AN43)+1)</f>
        <v>7</v>
      </c>
      <c r="BF34" s="598"/>
      <c r="BG34" s="599" t="str">
        <f>IF('各会計、関係団体の財政状況及び健全化判断比率'!B32="","",'各会計、関係団体の財政状況及び健全化判断比率'!B32)</f>
        <v>公共下水道事業特別会計</v>
      </c>
      <c r="BH34" s="599"/>
      <c r="BI34" s="599"/>
      <c r="BJ34" s="599"/>
      <c r="BK34" s="599"/>
      <c r="BL34" s="599"/>
      <c r="BM34" s="599"/>
      <c r="BN34" s="599"/>
      <c r="BO34" s="599"/>
      <c r="BP34" s="599"/>
      <c r="BQ34" s="599"/>
      <c r="BR34" s="599"/>
      <c r="BS34" s="599"/>
      <c r="BT34" s="599"/>
      <c r="BU34" s="599"/>
      <c r="BV34" s="167"/>
      <c r="BW34" s="598">
        <f>IF(BY34="","",MAX(C34:D43,U34:V43,AM34:AN43,BE34:BF43)+1)</f>
        <v>9</v>
      </c>
      <c r="BX34" s="598"/>
      <c r="BY34" s="599" t="str">
        <f>IF('各会計、関係団体の財政状況及び健全化判断比率'!B68="","",'各会計、関係団体の財政状況及び健全化判断比率'!B68)</f>
        <v>安室ダム水道用水供給事業団</v>
      </c>
      <c r="BZ34" s="599"/>
      <c r="CA34" s="599"/>
      <c r="CB34" s="599"/>
      <c r="CC34" s="599"/>
      <c r="CD34" s="599"/>
      <c r="CE34" s="599"/>
      <c r="CF34" s="599"/>
      <c r="CG34" s="599"/>
      <c r="CH34" s="599"/>
      <c r="CI34" s="599"/>
      <c r="CJ34" s="599"/>
      <c r="CK34" s="599"/>
      <c r="CL34" s="599"/>
      <c r="CM34" s="599"/>
      <c r="CN34" s="167"/>
      <c r="CO34" s="598">
        <f>IF(CQ34="","",MAX(C34:D43,U34:V43,AM34:AN43,BE34:BF43,BW34:BX43)+1)</f>
        <v>14</v>
      </c>
      <c r="CP34" s="598"/>
      <c r="CQ34" s="599" t="str">
        <f>IF('各会計、関係団体の財政状況及び健全化判断比率'!BS7="","",'各会計、関係団体の財政状況及び健全化判断比率'!BS7)</f>
        <v>あいおいアクアポリス</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x14ac:dyDescent="0.15">
      <c r="A35" s="140"/>
      <c r="B35" s="166"/>
      <c r="C35" s="598">
        <f>IF(E35="","",C34+1)</f>
        <v>2</v>
      </c>
      <c r="D35" s="598"/>
      <c r="E35" s="599" t="str">
        <f>IF('各会計、関係団体の財政状況及び健全化判断比率'!B8="","",'各会計、関係団体の財政状況及び健全化判断比率'!B8)</f>
        <v>看護専門学校特別会計</v>
      </c>
      <c r="F35" s="599"/>
      <c r="G35" s="599"/>
      <c r="H35" s="599"/>
      <c r="I35" s="599"/>
      <c r="J35" s="599"/>
      <c r="K35" s="599"/>
      <c r="L35" s="599"/>
      <c r="M35" s="599"/>
      <c r="N35" s="599"/>
      <c r="O35" s="599"/>
      <c r="P35" s="599"/>
      <c r="Q35" s="599"/>
      <c r="R35" s="599"/>
      <c r="S35" s="599"/>
      <c r="T35" s="167"/>
      <c r="U35" s="598">
        <f>IF(W35="","",U34+1)</f>
        <v>4</v>
      </c>
      <c r="V35" s="598"/>
      <c r="W35" s="599" t="str">
        <f>IF('各会計、関係団体の財政状況及び健全化判断比率'!B29="","",'各会計、関係団体の財政状況及び健全化判断比率'!B29)</f>
        <v>介護保険特別会計</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f t="shared" ref="BE35:BE43" si="1">IF(BG35="","",BE34+1)</f>
        <v>8</v>
      </c>
      <c r="BF35" s="598"/>
      <c r="BG35" s="599" t="str">
        <f>IF('各会計、関係団体の財政状況及び健全化判断比率'!B33="","",'各会計、関係団体の財政状況及び健全化判断比率'!B33)</f>
        <v>農業集落排水事業特別会計</v>
      </c>
      <c r="BH35" s="599"/>
      <c r="BI35" s="599"/>
      <c r="BJ35" s="599"/>
      <c r="BK35" s="599"/>
      <c r="BL35" s="599"/>
      <c r="BM35" s="599"/>
      <c r="BN35" s="599"/>
      <c r="BO35" s="599"/>
      <c r="BP35" s="599"/>
      <c r="BQ35" s="599"/>
      <c r="BR35" s="599"/>
      <c r="BS35" s="599"/>
      <c r="BT35" s="599"/>
      <c r="BU35" s="599"/>
      <c r="BV35" s="167"/>
      <c r="BW35" s="598">
        <f t="shared" ref="BW35:BW43" si="2">IF(BY35="","",BW34+1)</f>
        <v>10</v>
      </c>
      <c r="BX35" s="598"/>
      <c r="BY35" s="599" t="str">
        <f>IF('各会計、関係団体の財政状況及び健全化判断比率'!B69="","",'各会計、関係団体の財政状況及び健全化判断比率'!B69)</f>
        <v>西播磨水道企業団</v>
      </c>
      <c r="BZ35" s="599"/>
      <c r="CA35" s="599"/>
      <c r="CB35" s="599"/>
      <c r="CC35" s="599"/>
      <c r="CD35" s="599"/>
      <c r="CE35" s="599"/>
      <c r="CF35" s="599"/>
      <c r="CG35" s="599"/>
      <c r="CH35" s="599"/>
      <c r="CI35" s="599"/>
      <c r="CJ35" s="599"/>
      <c r="CK35" s="599"/>
      <c r="CL35" s="599"/>
      <c r="CM35" s="599"/>
      <c r="CN35" s="167"/>
      <c r="CO35" s="598" t="str">
        <f t="shared" ref="CO35:CO43" si="3">IF(CQ35="","",CO34+1)</f>
        <v/>
      </c>
      <c r="CP35" s="598"/>
      <c r="CQ35" s="599" t="str">
        <f>IF('各会計、関係団体の財政状況及び健全化判断比率'!BS8="","",'各会計、関係団体の財政状況及び健全化判断比率'!BS8)</f>
        <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x14ac:dyDescent="0.15">
      <c r="A36" s="140"/>
      <c r="B36" s="166"/>
      <c r="C36" s="598" t="str">
        <f>IF(E36="","",C35+1)</f>
        <v/>
      </c>
      <c r="D36" s="598"/>
      <c r="E36" s="599" t="str">
        <f>IF('各会計、関係団体の財政状況及び健全化判断比率'!B9="","",'各会計、関係団体の財政状況及び健全化判断比率'!B9)</f>
        <v/>
      </c>
      <c r="F36" s="599"/>
      <c r="G36" s="599"/>
      <c r="H36" s="599"/>
      <c r="I36" s="599"/>
      <c r="J36" s="599"/>
      <c r="K36" s="599"/>
      <c r="L36" s="599"/>
      <c r="M36" s="599"/>
      <c r="N36" s="599"/>
      <c r="O36" s="599"/>
      <c r="P36" s="599"/>
      <c r="Q36" s="599"/>
      <c r="R36" s="599"/>
      <c r="S36" s="599"/>
      <c r="T36" s="167"/>
      <c r="U36" s="598">
        <f t="shared" ref="U36:U43" si="4">IF(W36="","",U35+1)</f>
        <v>5</v>
      </c>
      <c r="V36" s="598"/>
      <c r="W36" s="599" t="str">
        <f>IF('各会計、関係団体の財政状況及び健全化判断比率'!B30="","",'各会計、関係団体の財政状況及び健全化判断比率'!B30)</f>
        <v>後期高齢者医療保険特別会計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11</v>
      </c>
      <c r="BX36" s="598"/>
      <c r="BY36" s="599" t="str">
        <f>IF('各会計、関係団体の財政状況及び健全化判断比率'!B70="","",'各会計、関係団体の財政状況及び健全化判断比率'!B70)</f>
        <v>西はりま消防組合</v>
      </c>
      <c r="BZ36" s="599"/>
      <c r="CA36" s="599"/>
      <c r="CB36" s="599"/>
      <c r="CC36" s="599"/>
      <c r="CD36" s="599"/>
      <c r="CE36" s="599"/>
      <c r="CF36" s="599"/>
      <c r="CG36" s="599"/>
      <c r="CH36" s="599"/>
      <c r="CI36" s="599"/>
      <c r="CJ36" s="599"/>
      <c r="CK36" s="599"/>
      <c r="CL36" s="599"/>
      <c r="CM36" s="599"/>
      <c r="CN36" s="167"/>
      <c r="CO36" s="598" t="str">
        <f t="shared" si="3"/>
        <v/>
      </c>
      <c r="CP36" s="598"/>
      <c r="CQ36" s="599" t="str">
        <f>IF('各会計、関係団体の財政状況及び健全化判断比率'!BS9="","",'各会計、関係団体の財政状況及び健全化判断比率'!BS9)</f>
        <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x14ac:dyDescent="0.15">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t="str">
        <f t="shared" si="4"/>
        <v/>
      </c>
      <c r="V37" s="598"/>
      <c r="W37" s="599"/>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12</v>
      </c>
      <c r="BX37" s="598"/>
      <c r="BY37" s="599" t="str">
        <f>IF('各会計、関係団体の財政状況及び健全化判断比率'!B71="","",'各会計、関係団体の財政状況及び健全化判断比率'!B71)</f>
        <v>兵庫県後期高齢者医療広域連合（一般会計）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x14ac:dyDescent="0.15">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13</v>
      </c>
      <c r="BX38" s="598"/>
      <c r="BY38" s="599" t="str">
        <f>IF('各会計、関係団体の財政状況及び健全化判断比率'!B72="","",'各会計、関係団体の財政状況及び健全化判断比率'!B72)</f>
        <v>兵庫県後期高齢者医療広域連合（特別会計）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x14ac:dyDescent="0.15">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t="str">
        <f t="shared" si="2"/>
        <v/>
      </c>
      <c r="BX39" s="598"/>
      <c r="BY39" s="599" t="str">
        <f>IF('各会計、関係団体の財政状況及び健全化判断比率'!B73="","",'各会計、関係団体の財政状況及び健全化判断比率'!B73)</f>
        <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x14ac:dyDescent="0.15">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t="str">
        <f t="shared" si="2"/>
        <v/>
      </c>
      <c r="BX40" s="598"/>
      <c r="BY40" s="599" t="str">
        <f>IF('各会計、関係団体の財政状況及び健全化判断比率'!B74="","",'各会計、関係団体の財政状況及び健全化判断比率'!B74)</f>
        <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x14ac:dyDescent="0.15">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t="str">
        <f t="shared" si="2"/>
        <v/>
      </c>
      <c r="BX41" s="598"/>
      <c r="BY41" s="599" t="str">
        <f>IF('各会計、関係団体の財政状況及び健全化判断比率'!B75="","",'各会計、関係団体の財政状況及び健全化判断比率'!B75)</f>
        <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x14ac:dyDescent="0.15">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t="str">
        <f t="shared" si="2"/>
        <v/>
      </c>
      <c r="BX42" s="598"/>
      <c r="BY42" s="599" t="str">
        <f>IF('各会計、関係団体の財政状況及び健全化判断比率'!B76="","",'各会計、関係団体の財政状況及び健全化判断比率'!B76)</f>
        <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x14ac:dyDescent="0.15">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192</v>
      </c>
    </row>
    <row r="50" spans="5:5" x14ac:dyDescent="0.15">
      <c r="E50" s="141" t="s">
        <v>193</v>
      </c>
    </row>
    <row r="51" spans="5:5" x14ac:dyDescent="0.15">
      <c r="E51" s="141" t="s">
        <v>194</v>
      </c>
    </row>
    <row r="52" spans="5:5" x14ac:dyDescent="0.15">
      <c r="E52" s="141"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K22"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84" t="s">
        <v>535</v>
      </c>
      <c r="D34" s="1184"/>
      <c r="E34" s="1185"/>
      <c r="F34" s="32">
        <v>5.14</v>
      </c>
      <c r="G34" s="33">
        <v>5.49</v>
      </c>
      <c r="H34" s="33">
        <v>6.29</v>
      </c>
      <c r="I34" s="33">
        <v>6.28</v>
      </c>
      <c r="J34" s="34">
        <v>4.79</v>
      </c>
      <c r="K34" s="22"/>
      <c r="L34" s="22"/>
      <c r="M34" s="22"/>
      <c r="N34" s="22"/>
      <c r="O34" s="22"/>
      <c r="P34" s="22"/>
    </row>
    <row r="35" spans="1:16" ht="39" customHeight="1" x14ac:dyDescent="0.15">
      <c r="A35" s="22"/>
      <c r="B35" s="35"/>
      <c r="C35" s="1178" t="s">
        <v>536</v>
      </c>
      <c r="D35" s="1179"/>
      <c r="E35" s="1180"/>
      <c r="F35" s="36">
        <v>2.12</v>
      </c>
      <c r="G35" s="37">
        <v>2.4900000000000002</v>
      </c>
      <c r="H35" s="37">
        <v>2.11</v>
      </c>
      <c r="I35" s="37">
        <v>2.16</v>
      </c>
      <c r="J35" s="38">
        <v>2.44</v>
      </c>
      <c r="K35" s="22"/>
      <c r="L35" s="22"/>
      <c r="M35" s="22"/>
      <c r="N35" s="22"/>
      <c r="O35" s="22"/>
      <c r="P35" s="22"/>
    </row>
    <row r="36" spans="1:16" ht="39" customHeight="1" x14ac:dyDescent="0.15">
      <c r="A36" s="22"/>
      <c r="B36" s="35"/>
      <c r="C36" s="1178" t="s">
        <v>537</v>
      </c>
      <c r="D36" s="1179"/>
      <c r="E36" s="1180"/>
      <c r="F36" s="36">
        <v>1.47</v>
      </c>
      <c r="G36" s="37">
        <v>1.58</v>
      </c>
      <c r="H36" s="37">
        <v>1.1499999999999999</v>
      </c>
      <c r="I36" s="37">
        <v>1.0900000000000001</v>
      </c>
      <c r="J36" s="38">
        <v>1.1000000000000001</v>
      </c>
      <c r="K36" s="22"/>
      <c r="L36" s="22"/>
      <c r="M36" s="22"/>
      <c r="N36" s="22"/>
      <c r="O36" s="22"/>
      <c r="P36" s="22"/>
    </row>
    <row r="37" spans="1:16" ht="39" customHeight="1" x14ac:dyDescent="0.15">
      <c r="A37" s="22"/>
      <c r="B37" s="35"/>
      <c r="C37" s="1178" t="s">
        <v>538</v>
      </c>
      <c r="D37" s="1179"/>
      <c r="E37" s="1180"/>
      <c r="F37" s="36">
        <v>0.39</v>
      </c>
      <c r="G37" s="37">
        <v>0.32</v>
      </c>
      <c r="H37" s="37">
        <v>0.52</v>
      </c>
      <c r="I37" s="37">
        <v>0.5</v>
      </c>
      <c r="J37" s="38">
        <v>0.9</v>
      </c>
      <c r="K37" s="22"/>
      <c r="L37" s="22"/>
      <c r="M37" s="22"/>
      <c r="N37" s="22"/>
      <c r="O37" s="22"/>
      <c r="P37" s="22"/>
    </row>
    <row r="38" spans="1:16" ht="39" customHeight="1" x14ac:dyDescent="0.15">
      <c r="A38" s="22"/>
      <c r="B38" s="35"/>
      <c r="C38" s="1178" t="s">
        <v>539</v>
      </c>
      <c r="D38" s="1179"/>
      <c r="E38" s="1180"/>
      <c r="F38" s="36">
        <v>0.11</v>
      </c>
      <c r="G38" s="37" t="s">
        <v>540</v>
      </c>
      <c r="H38" s="37">
        <v>0.01</v>
      </c>
      <c r="I38" s="37">
        <v>0</v>
      </c>
      <c r="J38" s="38">
        <v>0.12</v>
      </c>
      <c r="K38" s="22"/>
      <c r="L38" s="22"/>
      <c r="M38" s="22"/>
      <c r="N38" s="22"/>
      <c r="O38" s="22"/>
      <c r="P38" s="22"/>
    </row>
    <row r="39" spans="1:16" ht="39" customHeight="1" x14ac:dyDescent="0.15">
      <c r="A39" s="22"/>
      <c r="B39" s="35"/>
      <c r="C39" s="1178" t="s">
        <v>541</v>
      </c>
      <c r="D39" s="1179"/>
      <c r="E39" s="1180"/>
      <c r="F39" s="36">
        <v>0</v>
      </c>
      <c r="G39" s="37">
        <v>0</v>
      </c>
      <c r="H39" s="37">
        <v>0</v>
      </c>
      <c r="I39" s="37">
        <v>0</v>
      </c>
      <c r="J39" s="38">
        <v>0</v>
      </c>
      <c r="K39" s="22"/>
      <c r="L39" s="22"/>
      <c r="M39" s="22"/>
      <c r="N39" s="22"/>
      <c r="O39" s="22"/>
      <c r="P39" s="22"/>
    </row>
    <row r="40" spans="1:16" ht="39" customHeight="1" x14ac:dyDescent="0.15">
      <c r="A40" s="22"/>
      <c r="B40" s="35"/>
      <c r="C40" s="1178" t="s">
        <v>542</v>
      </c>
      <c r="D40" s="1179"/>
      <c r="E40" s="1180"/>
      <c r="F40" s="36">
        <v>0</v>
      </c>
      <c r="G40" s="37">
        <v>0</v>
      </c>
      <c r="H40" s="37">
        <v>0</v>
      </c>
      <c r="I40" s="37">
        <v>0</v>
      </c>
      <c r="J40" s="38">
        <v>0</v>
      </c>
      <c r="K40" s="22"/>
      <c r="L40" s="22"/>
      <c r="M40" s="22"/>
      <c r="N40" s="22"/>
      <c r="O40" s="22"/>
      <c r="P40" s="22"/>
    </row>
    <row r="41" spans="1:16" ht="39" customHeight="1" x14ac:dyDescent="0.15">
      <c r="A41" s="22"/>
      <c r="B41" s="35"/>
      <c r="C41" s="1178" t="s">
        <v>543</v>
      </c>
      <c r="D41" s="1179"/>
      <c r="E41" s="1180"/>
      <c r="F41" s="36">
        <v>0</v>
      </c>
      <c r="G41" s="37">
        <v>0</v>
      </c>
      <c r="H41" s="37">
        <v>0</v>
      </c>
      <c r="I41" s="37">
        <v>0</v>
      </c>
      <c r="J41" s="38">
        <v>0</v>
      </c>
      <c r="K41" s="22"/>
      <c r="L41" s="22"/>
      <c r="M41" s="22"/>
      <c r="N41" s="22"/>
      <c r="O41" s="22"/>
      <c r="P41" s="22"/>
    </row>
    <row r="42" spans="1:16" ht="39" customHeight="1" x14ac:dyDescent="0.15">
      <c r="A42" s="22"/>
      <c r="B42" s="39"/>
      <c r="C42" s="1178" t="s">
        <v>544</v>
      </c>
      <c r="D42" s="1179"/>
      <c r="E42" s="1180"/>
      <c r="F42" s="36" t="s">
        <v>488</v>
      </c>
      <c r="G42" s="37" t="s">
        <v>488</v>
      </c>
      <c r="H42" s="37" t="s">
        <v>488</v>
      </c>
      <c r="I42" s="37" t="s">
        <v>488</v>
      </c>
      <c r="J42" s="38" t="s">
        <v>488</v>
      </c>
      <c r="K42" s="22"/>
      <c r="L42" s="22"/>
      <c r="M42" s="22"/>
      <c r="N42" s="22"/>
      <c r="O42" s="22"/>
      <c r="P42" s="22"/>
    </row>
    <row r="43" spans="1:16" ht="39" customHeight="1" thickBot="1" x14ac:dyDescent="0.2">
      <c r="A43" s="22"/>
      <c r="B43" s="40"/>
      <c r="C43" s="1181" t="s">
        <v>545</v>
      </c>
      <c r="D43" s="1182"/>
      <c r="E43" s="1183"/>
      <c r="F43" s="41" t="s">
        <v>488</v>
      </c>
      <c r="G43" s="42" t="s">
        <v>488</v>
      </c>
      <c r="H43" s="42" t="s">
        <v>488</v>
      </c>
      <c r="I43" s="42" t="s">
        <v>488</v>
      </c>
      <c r="J43" s="43" t="s">
        <v>488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3"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1483</v>
      </c>
      <c r="L45" s="60">
        <v>1499</v>
      </c>
      <c r="M45" s="60">
        <v>1563</v>
      </c>
      <c r="N45" s="60">
        <v>1578</v>
      </c>
      <c r="O45" s="61">
        <v>1576</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488</v>
      </c>
      <c r="L46" s="64" t="s">
        <v>488</v>
      </c>
      <c r="M46" s="64" t="s">
        <v>488</v>
      </c>
      <c r="N46" s="64" t="s">
        <v>488</v>
      </c>
      <c r="O46" s="65" t="s">
        <v>488</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488</v>
      </c>
      <c r="L47" s="64" t="s">
        <v>488</v>
      </c>
      <c r="M47" s="64" t="s">
        <v>488</v>
      </c>
      <c r="N47" s="64" t="s">
        <v>488</v>
      </c>
      <c r="O47" s="65" t="s">
        <v>488</v>
      </c>
      <c r="P47" s="48"/>
      <c r="Q47" s="48"/>
      <c r="R47" s="48"/>
      <c r="S47" s="48"/>
      <c r="T47" s="48"/>
      <c r="U47" s="48"/>
    </row>
    <row r="48" spans="1:21" ht="30.75" customHeight="1" x14ac:dyDescent="0.15">
      <c r="A48" s="48"/>
      <c r="B48" s="1196"/>
      <c r="C48" s="1197"/>
      <c r="D48" s="62"/>
      <c r="E48" s="1188" t="s">
        <v>15</v>
      </c>
      <c r="F48" s="1188"/>
      <c r="G48" s="1188"/>
      <c r="H48" s="1188"/>
      <c r="I48" s="1188"/>
      <c r="J48" s="1189"/>
      <c r="K48" s="63">
        <v>1336</v>
      </c>
      <c r="L48" s="64">
        <v>1354</v>
      </c>
      <c r="M48" s="64">
        <v>1366</v>
      </c>
      <c r="N48" s="64">
        <v>1273</v>
      </c>
      <c r="O48" s="65">
        <v>1293</v>
      </c>
      <c r="P48" s="48"/>
      <c r="Q48" s="48"/>
      <c r="R48" s="48"/>
      <c r="S48" s="48"/>
      <c r="T48" s="48"/>
      <c r="U48" s="48"/>
    </row>
    <row r="49" spans="1:21" ht="30.75" customHeight="1" x14ac:dyDescent="0.15">
      <c r="A49" s="48"/>
      <c r="B49" s="1196"/>
      <c r="C49" s="1197"/>
      <c r="D49" s="62"/>
      <c r="E49" s="1188" t="s">
        <v>16</v>
      </c>
      <c r="F49" s="1188"/>
      <c r="G49" s="1188"/>
      <c r="H49" s="1188"/>
      <c r="I49" s="1188"/>
      <c r="J49" s="1189"/>
      <c r="K49" s="63">
        <v>13</v>
      </c>
      <c r="L49" s="64">
        <v>13</v>
      </c>
      <c r="M49" s="64">
        <v>14</v>
      </c>
      <c r="N49" s="64">
        <v>14</v>
      </c>
      <c r="O49" s="65">
        <v>14</v>
      </c>
      <c r="P49" s="48"/>
      <c r="Q49" s="48"/>
      <c r="R49" s="48"/>
      <c r="S49" s="48"/>
      <c r="T49" s="48"/>
      <c r="U49" s="48"/>
    </row>
    <row r="50" spans="1:21" ht="30.75" customHeight="1" x14ac:dyDescent="0.15">
      <c r="A50" s="48"/>
      <c r="B50" s="1196"/>
      <c r="C50" s="1197"/>
      <c r="D50" s="62"/>
      <c r="E50" s="1188" t="s">
        <v>17</v>
      </c>
      <c r="F50" s="1188"/>
      <c r="G50" s="1188"/>
      <c r="H50" s="1188"/>
      <c r="I50" s="1188"/>
      <c r="J50" s="1189"/>
      <c r="K50" s="63" t="s">
        <v>488</v>
      </c>
      <c r="L50" s="64" t="s">
        <v>488</v>
      </c>
      <c r="M50" s="64" t="s">
        <v>488</v>
      </c>
      <c r="N50" s="64" t="s">
        <v>488</v>
      </c>
      <c r="O50" s="65" t="s">
        <v>488</v>
      </c>
      <c r="P50" s="48"/>
      <c r="Q50" s="48"/>
      <c r="R50" s="48"/>
      <c r="S50" s="48"/>
      <c r="T50" s="48"/>
      <c r="U50" s="48"/>
    </row>
    <row r="51" spans="1:21" ht="30.75" customHeight="1" x14ac:dyDescent="0.15">
      <c r="A51" s="48"/>
      <c r="B51" s="1198"/>
      <c r="C51" s="1199"/>
      <c r="D51" s="66"/>
      <c r="E51" s="1188" t="s">
        <v>18</v>
      </c>
      <c r="F51" s="1188"/>
      <c r="G51" s="1188"/>
      <c r="H51" s="1188"/>
      <c r="I51" s="1188"/>
      <c r="J51" s="1189"/>
      <c r="K51" s="63" t="s">
        <v>488</v>
      </c>
      <c r="L51" s="64" t="s">
        <v>488</v>
      </c>
      <c r="M51" s="64" t="s">
        <v>488</v>
      </c>
      <c r="N51" s="64" t="s">
        <v>488</v>
      </c>
      <c r="O51" s="65" t="s">
        <v>488</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2043</v>
      </c>
      <c r="L52" s="64">
        <v>2020</v>
      </c>
      <c r="M52" s="64">
        <v>2060</v>
      </c>
      <c r="N52" s="64">
        <v>1918</v>
      </c>
      <c r="O52" s="65">
        <v>1900</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789</v>
      </c>
      <c r="L53" s="69">
        <v>846</v>
      </c>
      <c r="M53" s="69">
        <v>883</v>
      </c>
      <c r="N53" s="69">
        <v>947</v>
      </c>
      <c r="O53" s="70">
        <v>983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topLeftCell="H1"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202" t="s">
        <v>24</v>
      </c>
      <c r="C41" s="1203"/>
      <c r="D41" s="81"/>
      <c r="E41" s="1208" t="s">
        <v>25</v>
      </c>
      <c r="F41" s="1208"/>
      <c r="G41" s="1208"/>
      <c r="H41" s="1209"/>
      <c r="I41" s="82">
        <v>13646</v>
      </c>
      <c r="J41" s="83">
        <v>13890</v>
      </c>
      <c r="K41" s="83">
        <v>14057</v>
      </c>
      <c r="L41" s="83">
        <v>15654</v>
      </c>
      <c r="M41" s="84">
        <v>15240</v>
      </c>
    </row>
    <row r="42" spans="2:13" ht="27.75" customHeight="1" x14ac:dyDescent="0.15">
      <c r="B42" s="1204"/>
      <c r="C42" s="1205"/>
      <c r="D42" s="85"/>
      <c r="E42" s="1210" t="s">
        <v>26</v>
      </c>
      <c r="F42" s="1210"/>
      <c r="G42" s="1210"/>
      <c r="H42" s="1211"/>
      <c r="I42" s="86">
        <v>985</v>
      </c>
      <c r="J42" s="87" t="s">
        <v>488</v>
      </c>
      <c r="K42" s="87" t="s">
        <v>488</v>
      </c>
      <c r="L42" s="87" t="s">
        <v>488</v>
      </c>
      <c r="M42" s="88" t="s">
        <v>488</v>
      </c>
    </row>
    <row r="43" spans="2:13" ht="27.75" customHeight="1" x14ac:dyDescent="0.15">
      <c r="B43" s="1204"/>
      <c r="C43" s="1205"/>
      <c r="D43" s="85"/>
      <c r="E43" s="1210" t="s">
        <v>27</v>
      </c>
      <c r="F43" s="1210"/>
      <c r="G43" s="1210"/>
      <c r="H43" s="1211"/>
      <c r="I43" s="86">
        <v>19499</v>
      </c>
      <c r="J43" s="87">
        <v>18895</v>
      </c>
      <c r="K43" s="87">
        <v>18247</v>
      </c>
      <c r="L43" s="87">
        <v>17792</v>
      </c>
      <c r="M43" s="88">
        <v>17099</v>
      </c>
    </row>
    <row r="44" spans="2:13" ht="27.75" customHeight="1" x14ac:dyDescent="0.15">
      <c r="B44" s="1204"/>
      <c r="C44" s="1205"/>
      <c r="D44" s="85"/>
      <c r="E44" s="1210" t="s">
        <v>28</v>
      </c>
      <c r="F44" s="1210"/>
      <c r="G44" s="1210"/>
      <c r="H44" s="1211"/>
      <c r="I44" s="86">
        <v>292</v>
      </c>
      <c r="J44" s="87">
        <v>263</v>
      </c>
      <c r="K44" s="87">
        <v>233</v>
      </c>
      <c r="L44" s="87">
        <v>204</v>
      </c>
      <c r="M44" s="88">
        <v>175</v>
      </c>
    </row>
    <row r="45" spans="2:13" ht="27.75" customHeight="1" x14ac:dyDescent="0.15">
      <c r="B45" s="1204"/>
      <c r="C45" s="1205"/>
      <c r="D45" s="85"/>
      <c r="E45" s="1210" t="s">
        <v>29</v>
      </c>
      <c r="F45" s="1210"/>
      <c r="G45" s="1210"/>
      <c r="H45" s="1211"/>
      <c r="I45" s="86">
        <v>2249</v>
      </c>
      <c r="J45" s="87">
        <v>1944</v>
      </c>
      <c r="K45" s="87">
        <v>1752</v>
      </c>
      <c r="L45" s="87">
        <v>1671</v>
      </c>
      <c r="M45" s="88">
        <v>1673</v>
      </c>
    </row>
    <row r="46" spans="2:13" ht="27.75" customHeight="1" x14ac:dyDescent="0.15">
      <c r="B46" s="1204"/>
      <c r="C46" s="1205"/>
      <c r="D46" s="89"/>
      <c r="E46" s="1210" t="s">
        <v>30</v>
      </c>
      <c r="F46" s="1210"/>
      <c r="G46" s="1210"/>
      <c r="H46" s="1211"/>
      <c r="I46" s="86" t="s">
        <v>488</v>
      </c>
      <c r="J46" s="87" t="s">
        <v>488</v>
      </c>
      <c r="K46" s="87" t="s">
        <v>488</v>
      </c>
      <c r="L46" s="87" t="s">
        <v>488</v>
      </c>
      <c r="M46" s="88" t="s">
        <v>488</v>
      </c>
    </row>
    <row r="47" spans="2:13" ht="27.75" customHeight="1" x14ac:dyDescent="0.15">
      <c r="B47" s="1204"/>
      <c r="C47" s="1205"/>
      <c r="D47" s="90"/>
      <c r="E47" s="1212" t="s">
        <v>31</v>
      </c>
      <c r="F47" s="1213"/>
      <c r="G47" s="1213"/>
      <c r="H47" s="1214"/>
      <c r="I47" s="86" t="s">
        <v>488</v>
      </c>
      <c r="J47" s="87" t="s">
        <v>488</v>
      </c>
      <c r="K47" s="87" t="s">
        <v>488</v>
      </c>
      <c r="L47" s="87" t="s">
        <v>488</v>
      </c>
      <c r="M47" s="88" t="s">
        <v>488</v>
      </c>
    </row>
    <row r="48" spans="2:13" ht="27.75" customHeight="1" x14ac:dyDescent="0.15">
      <c r="B48" s="1204"/>
      <c r="C48" s="1205"/>
      <c r="D48" s="85"/>
      <c r="E48" s="1210" t="s">
        <v>32</v>
      </c>
      <c r="F48" s="1210"/>
      <c r="G48" s="1210"/>
      <c r="H48" s="1211"/>
      <c r="I48" s="86" t="s">
        <v>488</v>
      </c>
      <c r="J48" s="87" t="s">
        <v>488</v>
      </c>
      <c r="K48" s="87" t="s">
        <v>488</v>
      </c>
      <c r="L48" s="87" t="s">
        <v>488</v>
      </c>
      <c r="M48" s="88" t="s">
        <v>488</v>
      </c>
    </row>
    <row r="49" spans="2:13" ht="27.75" customHeight="1" x14ac:dyDescent="0.15">
      <c r="B49" s="1206"/>
      <c r="C49" s="1207"/>
      <c r="D49" s="85"/>
      <c r="E49" s="1210" t="s">
        <v>33</v>
      </c>
      <c r="F49" s="1210"/>
      <c r="G49" s="1210"/>
      <c r="H49" s="1211"/>
      <c r="I49" s="86" t="s">
        <v>488</v>
      </c>
      <c r="J49" s="87" t="s">
        <v>488</v>
      </c>
      <c r="K49" s="87" t="s">
        <v>488</v>
      </c>
      <c r="L49" s="87" t="s">
        <v>488</v>
      </c>
      <c r="M49" s="88" t="s">
        <v>488</v>
      </c>
    </row>
    <row r="50" spans="2:13" ht="27.75" customHeight="1" x14ac:dyDescent="0.15">
      <c r="B50" s="1215" t="s">
        <v>34</v>
      </c>
      <c r="C50" s="1216"/>
      <c r="D50" s="91"/>
      <c r="E50" s="1210" t="s">
        <v>35</v>
      </c>
      <c r="F50" s="1210"/>
      <c r="G50" s="1210"/>
      <c r="H50" s="1211"/>
      <c r="I50" s="86">
        <v>4753</v>
      </c>
      <c r="J50" s="87">
        <v>4416</v>
      </c>
      <c r="K50" s="87">
        <v>4084</v>
      </c>
      <c r="L50" s="87">
        <v>3711</v>
      </c>
      <c r="M50" s="88">
        <v>3535</v>
      </c>
    </row>
    <row r="51" spans="2:13" ht="27.75" customHeight="1" x14ac:dyDescent="0.15">
      <c r="B51" s="1204"/>
      <c r="C51" s="1205"/>
      <c r="D51" s="85"/>
      <c r="E51" s="1210" t="s">
        <v>36</v>
      </c>
      <c r="F51" s="1210"/>
      <c r="G51" s="1210"/>
      <c r="H51" s="1211"/>
      <c r="I51" s="86">
        <v>2651</v>
      </c>
      <c r="J51" s="87">
        <v>3213</v>
      </c>
      <c r="K51" s="87">
        <v>2889</v>
      </c>
      <c r="L51" s="87">
        <v>2699</v>
      </c>
      <c r="M51" s="88">
        <v>2448</v>
      </c>
    </row>
    <row r="52" spans="2:13" ht="27.75" customHeight="1" x14ac:dyDescent="0.15">
      <c r="B52" s="1206"/>
      <c r="C52" s="1207"/>
      <c r="D52" s="85"/>
      <c r="E52" s="1210" t="s">
        <v>37</v>
      </c>
      <c r="F52" s="1210"/>
      <c r="G52" s="1210"/>
      <c r="H52" s="1211"/>
      <c r="I52" s="86">
        <v>20926</v>
      </c>
      <c r="J52" s="87">
        <v>20507</v>
      </c>
      <c r="K52" s="87">
        <v>20240</v>
      </c>
      <c r="L52" s="87">
        <v>19595</v>
      </c>
      <c r="M52" s="88">
        <v>19174</v>
      </c>
    </row>
    <row r="53" spans="2:13" ht="27.75" customHeight="1" thickBot="1" x14ac:dyDescent="0.2">
      <c r="B53" s="1217" t="s">
        <v>21</v>
      </c>
      <c r="C53" s="1218"/>
      <c r="D53" s="92"/>
      <c r="E53" s="1219" t="s">
        <v>38</v>
      </c>
      <c r="F53" s="1219"/>
      <c r="G53" s="1219"/>
      <c r="H53" s="1220"/>
      <c r="I53" s="93">
        <v>8342</v>
      </c>
      <c r="J53" s="94">
        <v>6857</v>
      </c>
      <c r="K53" s="94">
        <v>7076</v>
      </c>
      <c r="L53" s="94">
        <v>9316</v>
      </c>
      <c r="M53" s="95">
        <v>9029</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opLeftCell="H35" zoomScaleNormal="100" zoomScaleSheetLayoutView="55" workbookViewId="0">
      <selection activeCell="Q55" sqref="Q55"/>
    </sheetView>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554</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554</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555</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556</v>
      </c>
      <c r="I42" s="354"/>
      <c r="J42" s="354"/>
      <c r="K42" s="354"/>
      <c r="L42" s="246"/>
      <c r="M42" s="246"/>
      <c r="N42" s="246"/>
      <c r="O42" s="246"/>
    </row>
    <row r="43" spans="2:17" x14ac:dyDescent="0.15">
      <c r="B43" s="250"/>
      <c r="C43" s="246"/>
      <c r="D43" s="246"/>
      <c r="E43" s="246"/>
      <c r="F43" s="246"/>
      <c r="G43" s="1235" t="s">
        <v>557</v>
      </c>
      <c r="H43" s="1236"/>
      <c r="I43" s="1236"/>
      <c r="J43" s="1236"/>
      <c r="K43" s="1236"/>
      <c r="L43" s="1236"/>
      <c r="M43" s="1236"/>
      <c r="N43" s="1236"/>
      <c r="O43" s="1237"/>
    </row>
    <row r="44" spans="2:17" x14ac:dyDescent="0.15">
      <c r="B44" s="250"/>
      <c r="C44" s="246"/>
      <c r="D44" s="246"/>
      <c r="E44" s="246"/>
      <c r="F44" s="246"/>
      <c r="G44" s="1238"/>
      <c r="H44" s="1239"/>
      <c r="I44" s="1239"/>
      <c r="J44" s="1239"/>
      <c r="K44" s="1239"/>
      <c r="L44" s="1239"/>
      <c r="M44" s="1239"/>
      <c r="N44" s="1239"/>
      <c r="O44" s="1240"/>
    </row>
    <row r="45" spans="2:17" x14ac:dyDescent="0.15">
      <c r="B45" s="250"/>
      <c r="C45" s="246"/>
      <c r="D45" s="246"/>
      <c r="E45" s="246"/>
      <c r="F45" s="246"/>
      <c r="G45" s="1238"/>
      <c r="H45" s="1239"/>
      <c r="I45" s="1239"/>
      <c r="J45" s="1239"/>
      <c r="K45" s="1239"/>
      <c r="L45" s="1239"/>
      <c r="M45" s="1239"/>
      <c r="N45" s="1239"/>
      <c r="O45" s="1240"/>
    </row>
    <row r="46" spans="2:17" x14ac:dyDescent="0.15">
      <c r="B46" s="250"/>
      <c r="C46" s="246"/>
      <c r="D46" s="246"/>
      <c r="E46" s="246"/>
      <c r="F46" s="246"/>
      <c r="G46" s="1238"/>
      <c r="H46" s="1239"/>
      <c r="I46" s="1239"/>
      <c r="J46" s="1239"/>
      <c r="K46" s="1239"/>
      <c r="L46" s="1239"/>
      <c r="M46" s="1239"/>
      <c r="N46" s="1239"/>
      <c r="O46" s="1240"/>
    </row>
    <row r="47" spans="2:17" x14ac:dyDescent="0.15">
      <c r="B47" s="250"/>
      <c r="C47" s="246"/>
      <c r="D47" s="246"/>
      <c r="E47" s="246"/>
      <c r="F47" s="246"/>
      <c r="G47" s="1241"/>
      <c r="H47" s="1242"/>
      <c r="I47" s="1242"/>
      <c r="J47" s="1242"/>
      <c r="K47" s="1242"/>
      <c r="L47" s="1242"/>
      <c r="M47" s="1242"/>
      <c r="N47" s="1242"/>
      <c r="O47" s="1243"/>
    </row>
    <row r="48" spans="2:17" x14ac:dyDescent="0.15">
      <c r="B48" s="250"/>
      <c r="C48" s="246"/>
      <c r="D48" s="246"/>
      <c r="E48" s="246"/>
      <c r="F48" s="246"/>
      <c r="G48" s="246"/>
      <c r="H48" s="355"/>
      <c r="I48" s="355"/>
      <c r="J48" s="355"/>
    </row>
    <row r="49" spans="1:17" x14ac:dyDescent="0.15">
      <c r="B49" s="250"/>
      <c r="C49" s="246"/>
      <c r="D49" s="246"/>
      <c r="E49" s="246"/>
      <c r="F49" s="246"/>
      <c r="G49" s="245" t="s">
        <v>558</v>
      </c>
    </row>
    <row r="50" spans="1:17" x14ac:dyDescent="0.15">
      <c r="B50" s="250"/>
      <c r="C50" s="246"/>
      <c r="D50" s="246"/>
      <c r="E50" s="246"/>
      <c r="F50" s="246"/>
      <c r="G50" s="1244"/>
      <c r="H50" s="1245"/>
      <c r="I50" s="1245"/>
      <c r="J50" s="1246"/>
      <c r="K50" s="356" t="s">
        <v>527</v>
      </c>
      <c r="L50" s="356" t="s">
        <v>528</v>
      </c>
      <c r="M50" s="356" t="s">
        <v>529</v>
      </c>
      <c r="N50" s="356" t="s">
        <v>530</v>
      </c>
      <c r="O50" s="356" t="s">
        <v>531</v>
      </c>
    </row>
    <row r="51" spans="1:17" x14ac:dyDescent="0.15">
      <c r="B51" s="250"/>
      <c r="C51" s="246"/>
      <c r="D51" s="246"/>
      <c r="E51" s="246"/>
      <c r="F51" s="246"/>
      <c r="G51" s="1247" t="s">
        <v>559</v>
      </c>
      <c r="H51" s="1248"/>
      <c r="I51" s="1253" t="s">
        <v>560</v>
      </c>
      <c r="J51" s="1253"/>
      <c r="K51" s="1255"/>
      <c r="L51" s="1255"/>
      <c r="M51" s="1255"/>
      <c r="N51" s="1255"/>
      <c r="O51" s="1255"/>
    </row>
    <row r="52" spans="1:17" x14ac:dyDescent="0.15">
      <c r="B52" s="250"/>
      <c r="C52" s="246"/>
      <c r="D52" s="246"/>
      <c r="E52" s="246"/>
      <c r="F52" s="246"/>
      <c r="G52" s="1249"/>
      <c r="H52" s="1250"/>
      <c r="I52" s="1254"/>
      <c r="J52" s="1254"/>
      <c r="K52" s="1221"/>
      <c r="L52" s="1221"/>
      <c r="M52" s="1221"/>
      <c r="N52" s="1221"/>
      <c r="O52" s="1221"/>
    </row>
    <row r="53" spans="1:17" x14ac:dyDescent="0.15">
      <c r="A53" s="357"/>
      <c r="B53" s="250"/>
      <c r="C53" s="246"/>
      <c r="D53" s="246"/>
      <c r="E53" s="246"/>
      <c r="F53" s="246"/>
      <c r="G53" s="1249"/>
      <c r="H53" s="1250"/>
      <c r="I53" s="1233" t="s">
        <v>561</v>
      </c>
      <c r="J53" s="1233"/>
      <c r="K53" s="1256"/>
      <c r="L53" s="1256"/>
      <c r="M53" s="1256"/>
      <c r="N53" s="1256"/>
      <c r="O53" s="1256"/>
    </row>
    <row r="54" spans="1:17" x14ac:dyDescent="0.15">
      <c r="A54" s="357"/>
      <c r="B54" s="250"/>
      <c r="C54" s="246"/>
      <c r="D54" s="246"/>
      <c r="E54" s="246"/>
      <c r="F54" s="246"/>
      <c r="G54" s="1251"/>
      <c r="H54" s="1252"/>
      <c r="I54" s="1233"/>
      <c r="J54" s="1233"/>
      <c r="K54" s="1226"/>
      <c r="L54" s="1226"/>
      <c r="M54" s="1226"/>
      <c r="N54" s="1226"/>
      <c r="O54" s="1226"/>
    </row>
    <row r="55" spans="1:17" x14ac:dyDescent="0.15">
      <c r="A55" s="357"/>
      <c r="B55" s="250"/>
      <c r="C55" s="246"/>
      <c r="D55" s="246"/>
      <c r="E55" s="246"/>
      <c r="F55" s="246"/>
      <c r="G55" s="1227" t="s">
        <v>562</v>
      </c>
      <c r="H55" s="1228"/>
      <c r="I55" s="1233" t="s">
        <v>560</v>
      </c>
      <c r="J55" s="1233"/>
      <c r="K55" s="1255"/>
      <c r="L55" s="1255"/>
      <c r="M55" s="1255"/>
      <c r="N55" s="1255"/>
      <c r="O55" s="1255"/>
    </row>
    <row r="56" spans="1:17" x14ac:dyDescent="0.15">
      <c r="A56" s="357"/>
      <c r="B56" s="250"/>
      <c r="C56" s="246"/>
      <c r="D56" s="246"/>
      <c r="E56" s="246"/>
      <c r="F56" s="246"/>
      <c r="G56" s="1229"/>
      <c r="H56" s="1230"/>
      <c r="I56" s="1233"/>
      <c r="J56" s="1233"/>
      <c r="K56" s="1221"/>
      <c r="L56" s="1221"/>
      <c r="M56" s="1221"/>
      <c r="N56" s="1221"/>
      <c r="O56" s="1221"/>
    </row>
    <row r="57" spans="1:17" s="357" customFormat="1" x14ac:dyDescent="0.15">
      <c r="B57" s="358"/>
      <c r="C57" s="354"/>
      <c r="D57" s="354"/>
      <c r="E57" s="354"/>
      <c r="F57" s="354"/>
      <c r="G57" s="1229"/>
      <c r="H57" s="1230"/>
      <c r="I57" s="1223" t="s">
        <v>561</v>
      </c>
      <c r="J57" s="1223"/>
      <c r="K57" s="1256"/>
      <c r="L57" s="1256"/>
      <c r="M57" s="1256"/>
      <c r="N57" s="1256"/>
      <c r="O57" s="1256"/>
      <c r="P57" s="359"/>
      <c r="Q57" s="358"/>
    </row>
    <row r="58" spans="1:17" s="357" customFormat="1" x14ac:dyDescent="0.15">
      <c r="A58" s="245"/>
      <c r="B58" s="358"/>
      <c r="C58" s="354"/>
      <c r="D58" s="354"/>
      <c r="E58" s="354"/>
      <c r="F58" s="354"/>
      <c r="G58" s="1231"/>
      <c r="H58" s="1232"/>
      <c r="I58" s="1223"/>
      <c r="J58" s="1223"/>
      <c r="K58" s="1226"/>
      <c r="L58" s="1226"/>
      <c r="M58" s="1226"/>
      <c r="N58" s="1226"/>
      <c r="O58" s="1226"/>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563</v>
      </c>
      <c r="C63" s="246"/>
      <c r="D63" s="246"/>
      <c r="E63" s="246"/>
      <c r="F63" s="246"/>
      <c r="G63" s="246"/>
      <c r="H63" s="246"/>
      <c r="I63" s="246"/>
      <c r="J63" s="246"/>
      <c r="K63" s="246"/>
      <c r="L63" s="246"/>
      <c r="M63" s="246"/>
      <c r="N63" s="246"/>
      <c r="O63" s="246"/>
    </row>
    <row r="64" spans="1:17" x14ac:dyDescent="0.15">
      <c r="B64" s="250"/>
      <c r="C64" s="246"/>
      <c r="D64" s="246"/>
      <c r="E64" s="246"/>
      <c r="F64" s="246"/>
      <c r="G64" s="353" t="s">
        <v>556</v>
      </c>
      <c r="I64" s="354"/>
      <c r="J64" s="354"/>
      <c r="K64" s="354"/>
      <c r="L64" s="246"/>
      <c r="M64" s="246"/>
      <c r="N64" s="246"/>
      <c r="O64" s="246"/>
    </row>
    <row r="65" spans="2:30" x14ac:dyDescent="0.15">
      <c r="B65" s="250"/>
      <c r="C65" s="246"/>
      <c r="D65" s="246"/>
      <c r="E65" s="246"/>
      <c r="F65" s="246"/>
      <c r="G65" s="1235" t="s">
        <v>566</v>
      </c>
      <c r="H65" s="1257"/>
      <c r="I65" s="1257"/>
      <c r="J65" s="1257"/>
      <c r="K65" s="1257"/>
      <c r="L65" s="1257"/>
      <c r="M65" s="1257"/>
      <c r="N65" s="1257"/>
      <c r="O65" s="1258"/>
    </row>
    <row r="66" spans="2:30" x14ac:dyDescent="0.15">
      <c r="B66" s="250"/>
      <c r="C66" s="246"/>
      <c r="D66" s="246"/>
      <c r="E66" s="246"/>
      <c r="F66" s="246"/>
      <c r="G66" s="1259"/>
      <c r="H66" s="1260"/>
      <c r="I66" s="1260"/>
      <c r="J66" s="1260"/>
      <c r="K66" s="1260"/>
      <c r="L66" s="1260"/>
      <c r="M66" s="1260"/>
      <c r="N66" s="1260"/>
      <c r="O66" s="1261"/>
    </row>
    <row r="67" spans="2:30" x14ac:dyDescent="0.15">
      <c r="B67" s="250"/>
      <c r="C67" s="246"/>
      <c r="D67" s="246"/>
      <c r="E67" s="246"/>
      <c r="F67" s="246"/>
      <c r="G67" s="1259"/>
      <c r="H67" s="1260"/>
      <c r="I67" s="1260"/>
      <c r="J67" s="1260"/>
      <c r="K67" s="1260"/>
      <c r="L67" s="1260"/>
      <c r="M67" s="1260"/>
      <c r="N67" s="1260"/>
      <c r="O67" s="1261"/>
    </row>
    <row r="68" spans="2:30" x14ac:dyDescent="0.15">
      <c r="B68" s="250"/>
      <c r="C68" s="246"/>
      <c r="D68" s="246"/>
      <c r="E68" s="246"/>
      <c r="F68" s="246"/>
      <c r="G68" s="1259"/>
      <c r="H68" s="1260"/>
      <c r="I68" s="1260"/>
      <c r="J68" s="1260"/>
      <c r="K68" s="1260"/>
      <c r="L68" s="1260"/>
      <c r="M68" s="1260"/>
      <c r="N68" s="1260"/>
      <c r="O68" s="1261"/>
    </row>
    <row r="69" spans="2:30" x14ac:dyDescent="0.15">
      <c r="B69" s="250"/>
      <c r="C69" s="246"/>
      <c r="D69" s="246"/>
      <c r="E69" s="246"/>
      <c r="F69" s="246"/>
      <c r="G69" s="1262"/>
      <c r="H69" s="1263"/>
      <c r="I69" s="1263"/>
      <c r="J69" s="1263"/>
      <c r="K69" s="1263"/>
      <c r="L69" s="1263"/>
      <c r="M69" s="1263"/>
      <c r="N69" s="1263"/>
      <c r="O69" s="1264"/>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564</v>
      </c>
      <c r="I71" s="370"/>
      <c r="J71" s="366"/>
      <c r="K71" s="366"/>
      <c r="L71" s="367"/>
      <c r="M71" s="366"/>
      <c r="N71" s="367"/>
      <c r="O71" s="368"/>
    </row>
    <row r="72" spans="2:30" x14ac:dyDescent="0.15">
      <c r="B72" s="250"/>
      <c r="C72" s="246"/>
      <c r="D72" s="246"/>
      <c r="E72" s="246"/>
      <c r="F72" s="246"/>
      <c r="G72" s="1244"/>
      <c r="H72" s="1245"/>
      <c r="I72" s="1245"/>
      <c r="J72" s="1246"/>
      <c r="K72" s="356" t="s">
        <v>527</v>
      </c>
      <c r="L72" s="356" t="s">
        <v>528</v>
      </c>
      <c r="M72" s="356" t="s">
        <v>529</v>
      </c>
      <c r="N72" s="356" t="s">
        <v>530</v>
      </c>
      <c r="O72" s="356" t="s">
        <v>531</v>
      </c>
    </row>
    <row r="73" spans="2:30" x14ac:dyDescent="0.15">
      <c r="B73" s="250"/>
      <c r="C73" s="246"/>
      <c r="D73" s="246"/>
      <c r="E73" s="246"/>
      <c r="F73" s="246"/>
      <c r="G73" s="1247" t="s">
        <v>559</v>
      </c>
      <c r="H73" s="1248"/>
      <c r="I73" s="1253" t="s">
        <v>560</v>
      </c>
      <c r="J73" s="1253"/>
      <c r="K73" s="1234">
        <v>128.4</v>
      </c>
      <c r="L73" s="1234">
        <v>106</v>
      </c>
      <c r="M73" s="1221">
        <v>111.2</v>
      </c>
      <c r="N73" s="1221">
        <v>142.30000000000001</v>
      </c>
      <c r="O73" s="1221">
        <v>137.69999999999999</v>
      </c>
      <c r="S73" s="245">
        <v>9.9</v>
      </c>
    </row>
    <row r="74" spans="2:30" x14ac:dyDescent="0.15">
      <c r="B74" s="250"/>
      <c r="C74" s="246"/>
      <c r="D74" s="246"/>
      <c r="E74" s="246"/>
      <c r="F74" s="246"/>
      <c r="G74" s="1249"/>
      <c r="H74" s="1250"/>
      <c r="I74" s="1254"/>
      <c r="J74" s="1254"/>
      <c r="K74" s="1234"/>
      <c r="L74" s="1234"/>
      <c r="M74" s="1221"/>
      <c r="N74" s="1221"/>
      <c r="O74" s="1221"/>
    </row>
    <row r="75" spans="2:30" x14ac:dyDescent="0.15">
      <c r="B75" s="250"/>
      <c r="C75" s="246"/>
      <c r="D75" s="246"/>
      <c r="E75" s="246"/>
      <c r="F75" s="246"/>
      <c r="G75" s="1249"/>
      <c r="H75" s="1250"/>
      <c r="I75" s="1233" t="s">
        <v>565</v>
      </c>
      <c r="J75" s="1233"/>
      <c r="K75" s="1225">
        <v>11.5</v>
      </c>
      <c r="L75" s="1225">
        <v>12.1</v>
      </c>
      <c r="M75" s="1225">
        <v>13</v>
      </c>
      <c r="N75" s="1225">
        <v>13.8</v>
      </c>
      <c r="O75" s="1225">
        <v>14.4</v>
      </c>
      <c r="U75" s="245">
        <v>81.2</v>
      </c>
      <c r="W75" s="245">
        <v>87.2</v>
      </c>
      <c r="Y75" s="245">
        <v>99.8</v>
      </c>
      <c r="AA75" s="245">
        <v>109.5</v>
      </c>
      <c r="AC75" s="245">
        <v>115.2</v>
      </c>
    </row>
    <row r="76" spans="2:30" x14ac:dyDescent="0.15">
      <c r="B76" s="250"/>
      <c r="C76" s="246"/>
      <c r="D76" s="246"/>
      <c r="E76" s="246"/>
      <c r="F76" s="246"/>
      <c r="G76" s="1251"/>
      <c r="H76" s="1252"/>
      <c r="I76" s="1233"/>
      <c r="J76" s="1233"/>
      <c r="K76" s="1226"/>
      <c r="L76" s="1226"/>
      <c r="M76" s="1226"/>
      <c r="N76" s="1226"/>
      <c r="O76" s="1226"/>
    </row>
    <row r="77" spans="2:30" x14ac:dyDescent="0.15">
      <c r="B77" s="250"/>
      <c r="C77" s="246"/>
      <c r="D77" s="246"/>
      <c r="E77" s="246"/>
      <c r="F77" s="246"/>
      <c r="G77" s="1227" t="s">
        <v>562</v>
      </c>
      <c r="H77" s="1228"/>
      <c r="I77" s="1233" t="s">
        <v>560</v>
      </c>
      <c r="J77" s="1233"/>
      <c r="K77" s="1234">
        <v>81.7</v>
      </c>
      <c r="L77" s="1234">
        <v>80.400000000000006</v>
      </c>
      <c r="M77" s="1221">
        <v>83.1</v>
      </c>
      <c r="N77" s="1221">
        <v>56.8</v>
      </c>
      <c r="O77" s="1221">
        <v>52.3</v>
      </c>
      <c r="R77" s="245">
        <v>12.3</v>
      </c>
      <c r="T77" s="245">
        <v>11.1</v>
      </c>
    </row>
    <row r="78" spans="2:30" x14ac:dyDescent="0.15">
      <c r="B78" s="250"/>
      <c r="C78" s="246"/>
      <c r="D78" s="246"/>
      <c r="E78" s="246"/>
      <c r="F78" s="246"/>
      <c r="G78" s="1229"/>
      <c r="H78" s="1230"/>
      <c r="I78" s="1233"/>
      <c r="J78" s="1233"/>
      <c r="K78" s="1234"/>
      <c r="L78" s="1234"/>
      <c r="M78" s="1221"/>
      <c r="N78" s="1221"/>
      <c r="O78" s="1221"/>
    </row>
    <row r="79" spans="2:30" x14ac:dyDescent="0.15">
      <c r="B79" s="250"/>
      <c r="C79" s="246"/>
      <c r="D79" s="246"/>
      <c r="E79" s="246"/>
      <c r="F79" s="246"/>
      <c r="G79" s="1229"/>
      <c r="H79" s="1230"/>
      <c r="I79" s="1222" t="s">
        <v>565</v>
      </c>
      <c r="J79" s="1223"/>
      <c r="K79" s="1224">
        <v>12.3</v>
      </c>
      <c r="L79" s="1224">
        <v>12.5</v>
      </c>
      <c r="M79" s="1224">
        <v>12.2</v>
      </c>
      <c r="N79" s="1224">
        <v>10.199999999999999</v>
      </c>
      <c r="O79" s="1224">
        <v>10</v>
      </c>
      <c r="V79" s="245">
        <v>53.5</v>
      </c>
      <c r="X79" s="245">
        <v>48.2</v>
      </c>
      <c r="Z79" s="245">
        <v>34.200000000000003</v>
      </c>
      <c r="AB79" s="245">
        <v>30.3</v>
      </c>
      <c r="AD79" s="245">
        <v>28.9</v>
      </c>
    </row>
    <row r="80" spans="2:30" x14ac:dyDescent="0.15">
      <c r="B80" s="250"/>
      <c r="C80" s="246"/>
      <c r="D80" s="246"/>
      <c r="E80" s="246"/>
      <c r="F80" s="246"/>
      <c r="G80" s="1231"/>
      <c r="H80" s="1232"/>
      <c r="I80" s="1223"/>
      <c r="J80" s="1223"/>
      <c r="K80" s="1224"/>
      <c r="L80" s="1224"/>
      <c r="M80" s="1224"/>
      <c r="N80" s="1224"/>
      <c r="O80" s="1224"/>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101" zoomScaleNormal="100" zoomScaleSheetLayoutView="70" workbookViewId="0">
      <selection activeCell="A125" sqref="A125"/>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abSelected="1" topLeftCell="A60" zoomScaleNormal="100" zoomScaleSheetLayoutView="55" workbookViewId="0">
      <selection activeCell="A84" sqref="A84"/>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526</v>
      </c>
      <c r="G2" s="113"/>
      <c r="H2" s="114"/>
    </row>
    <row r="3" spans="1:8" x14ac:dyDescent="0.15">
      <c r="A3" s="110" t="s">
        <v>519</v>
      </c>
      <c r="B3" s="115"/>
      <c r="C3" s="116"/>
      <c r="D3" s="117">
        <v>44617</v>
      </c>
      <c r="E3" s="118"/>
      <c r="F3" s="119">
        <v>60245</v>
      </c>
      <c r="G3" s="120"/>
      <c r="H3" s="121"/>
    </row>
    <row r="4" spans="1:8" x14ac:dyDescent="0.15">
      <c r="A4" s="122"/>
      <c r="B4" s="123"/>
      <c r="C4" s="124"/>
      <c r="D4" s="125">
        <v>37487</v>
      </c>
      <c r="E4" s="126"/>
      <c r="F4" s="127">
        <v>33678</v>
      </c>
      <c r="G4" s="128"/>
      <c r="H4" s="129"/>
    </row>
    <row r="5" spans="1:8" x14ac:dyDescent="0.15">
      <c r="A5" s="110" t="s">
        <v>521</v>
      </c>
      <c r="B5" s="115"/>
      <c r="C5" s="116"/>
      <c r="D5" s="117">
        <v>35005</v>
      </c>
      <c r="E5" s="118"/>
      <c r="F5" s="119">
        <v>68386</v>
      </c>
      <c r="G5" s="120"/>
      <c r="H5" s="121"/>
    </row>
    <row r="6" spans="1:8" x14ac:dyDescent="0.15">
      <c r="A6" s="122"/>
      <c r="B6" s="123"/>
      <c r="C6" s="124"/>
      <c r="D6" s="125">
        <v>28691</v>
      </c>
      <c r="E6" s="126"/>
      <c r="F6" s="127">
        <v>35121</v>
      </c>
      <c r="G6" s="128"/>
      <c r="H6" s="129"/>
    </row>
    <row r="7" spans="1:8" x14ac:dyDescent="0.15">
      <c r="A7" s="110" t="s">
        <v>522</v>
      </c>
      <c r="B7" s="115"/>
      <c r="C7" s="116"/>
      <c r="D7" s="117">
        <v>58606</v>
      </c>
      <c r="E7" s="118"/>
      <c r="F7" s="119">
        <v>81305</v>
      </c>
      <c r="G7" s="120"/>
      <c r="H7" s="121"/>
    </row>
    <row r="8" spans="1:8" x14ac:dyDescent="0.15">
      <c r="A8" s="122"/>
      <c r="B8" s="123"/>
      <c r="C8" s="124"/>
      <c r="D8" s="125">
        <v>33288</v>
      </c>
      <c r="E8" s="126"/>
      <c r="F8" s="127">
        <v>48720</v>
      </c>
      <c r="G8" s="128"/>
      <c r="H8" s="129"/>
    </row>
    <row r="9" spans="1:8" x14ac:dyDescent="0.15">
      <c r="A9" s="110" t="s">
        <v>523</v>
      </c>
      <c r="B9" s="115"/>
      <c r="C9" s="116"/>
      <c r="D9" s="117">
        <v>141923</v>
      </c>
      <c r="E9" s="118"/>
      <c r="F9" s="119">
        <v>81768</v>
      </c>
      <c r="G9" s="120"/>
      <c r="H9" s="121"/>
    </row>
    <row r="10" spans="1:8" x14ac:dyDescent="0.15">
      <c r="A10" s="122"/>
      <c r="B10" s="123"/>
      <c r="C10" s="124"/>
      <c r="D10" s="125">
        <v>77267</v>
      </c>
      <c r="E10" s="126"/>
      <c r="F10" s="127">
        <v>37917</v>
      </c>
      <c r="G10" s="128"/>
      <c r="H10" s="129"/>
    </row>
    <row r="11" spans="1:8" x14ac:dyDescent="0.15">
      <c r="A11" s="110" t="s">
        <v>524</v>
      </c>
      <c r="B11" s="115"/>
      <c r="C11" s="116"/>
      <c r="D11" s="117">
        <v>41694</v>
      </c>
      <c r="E11" s="118"/>
      <c r="F11" s="119">
        <v>65876</v>
      </c>
      <c r="G11" s="120"/>
      <c r="H11" s="121"/>
    </row>
    <row r="12" spans="1:8" x14ac:dyDescent="0.15">
      <c r="A12" s="122"/>
      <c r="B12" s="123"/>
      <c r="C12" s="130"/>
      <c r="D12" s="125">
        <v>25121</v>
      </c>
      <c r="E12" s="126"/>
      <c r="F12" s="127">
        <v>36484</v>
      </c>
      <c r="G12" s="128"/>
      <c r="H12" s="129"/>
    </row>
    <row r="13" spans="1:8" x14ac:dyDescent="0.15">
      <c r="A13" s="110"/>
      <c r="B13" s="115"/>
      <c r="C13" s="131"/>
      <c r="D13" s="132">
        <v>64369</v>
      </c>
      <c r="E13" s="133"/>
      <c r="F13" s="134">
        <v>71516</v>
      </c>
      <c r="G13" s="135"/>
      <c r="H13" s="121"/>
    </row>
    <row r="14" spans="1:8" x14ac:dyDescent="0.15">
      <c r="A14" s="122"/>
      <c r="B14" s="123"/>
      <c r="C14" s="124"/>
      <c r="D14" s="125">
        <v>40371</v>
      </c>
      <c r="E14" s="126"/>
      <c r="F14" s="127">
        <v>38384</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5.14</v>
      </c>
      <c r="C19" s="136">
        <f>ROUND(VALUE(SUBSTITUTE(実質収支比率等に係る経年分析!G$48,"▲","-")),2)</f>
        <v>5.5</v>
      </c>
      <c r="D19" s="136">
        <f>ROUND(VALUE(SUBSTITUTE(実質収支比率等に係る経年分析!H$48,"▲","-")),2)</f>
        <v>6.29</v>
      </c>
      <c r="E19" s="136">
        <f>ROUND(VALUE(SUBSTITUTE(実質収支比率等に係る経年分析!I$48,"▲","-")),2)</f>
        <v>6.29</v>
      </c>
      <c r="F19" s="136">
        <f>ROUND(VALUE(SUBSTITUTE(実質収支比率等に係る経年分析!J$48,"▲","-")),2)</f>
        <v>4.79</v>
      </c>
    </row>
    <row r="20" spans="1:11" x14ac:dyDescent="0.15">
      <c r="A20" s="136" t="s">
        <v>43</v>
      </c>
      <c r="B20" s="136">
        <f>ROUND(VALUE(SUBSTITUTE(実質収支比率等に係る経年分析!F$47,"▲","-")),2)</f>
        <v>33.979999999999997</v>
      </c>
      <c r="C20" s="136">
        <f>ROUND(VALUE(SUBSTITUTE(実質収支比率等に係る経年分析!G$47,"▲","-")),2)</f>
        <v>34.4</v>
      </c>
      <c r="D20" s="136">
        <f>ROUND(VALUE(SUBSTITUTE(実質収支比率等に係る経年分析!H$47,"▲","-")),2)</f>
        <v>32.6</v>
      </c>
      <c r="E20" s="136">
        <f>ROUND(VALUE(SUBSTITUTE(実質収支比率等に係る経年分析!I$47,"▲","-")),2)</f>
        <v>29.64</v>
      </c>
      <c r="F20" s="136">
        <f>ROUND(VALUE(SUBSTITUTE(実質収支比率等に係る経年分析!J$47,"▲","-")),2)</f>
        <v>25.15</v>
      </c>
    </row>
    <row r="21" spans="1:11" x14ac:dyDescent="0.15">
      <c r="A21" s="136" t="s">
        <v>44</v>
      </c>
      <c r="B21" s="136">
        <f>IF(ISNUMBER(VALUE(SUBSTITUTE(実質収支比率等に係る経年分析!F$49,"▲","-"))),ROUND(VALUE(SUBSTITUTE(実質収支比率等に係る経年分析!F$49,"▲","-")),2),NA())</f>
        <v>0.73</v>
      </c>
      <c r="C21" s="136">
        <f>IF(ISNUMBER(VALUE(SUBSTITUTE(実質収支比率等に係る経年分析!G$49,"▲","-"))),ROUND(VALUE(SUBSTITUTE(実質収支比率等に係る経年分析!G$49,"▲","-")),2),NA())</f>
        <v>0.55000000000000004</v>
      </c>
      <c r="D21" s="136">
        <f>IF(ISNUMBER(VALUE(SUBSTITUTE(実質収支比率等に係る経年分析!H$49,"▲","-"))),ROUND(VALUE(SUBSTITUTE(実質収支比率等に係る経年分析!H$49,"▲","-")),2),NA())</f>
        <v>-1.32</v>
      </c>
      <c r="E21" s="136">
        <f>IF(ISNUMBER(VALUE(SUBSTITUTE(実質収支比率等に係る経年分析!I$49,"▲","-"))),ROUND(VALUE(SUBSTITUTE(実質収支比率等に係る経年分析!I$49,"▲","-")),2),NA())</f>
        <v>-2.69</v>
      </c>
      <c r="F21" s="136">
        <f>IF(ISNUMBER(VALUE(SUBSTITUTE(実質収支比率等に係る経年分析!J$49,"▲","-"))),ROUND(VALUE(SUBSTITUTE(実質収支比率等に係る経年分析!J$49,"▲","-")),2),NA())</f>
        <v>-6.03</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#VALUE!</v>
      </c>
      <c r="C27" s="137" t="e">
        <f>IF(ROUND(VALUE(SUBSTITUTE(連結実質赤字比率に係る赤字・黒字の構成分析!F$43,"▲", "-")), 2) &gt;= 0, ABS(ROUND(VALUE(SUBSTITUTE(連結実質赤字比率に係る赤字・黒字の構成分析!F$43,"▲", "-")), 2)), NA())</f>
        <v>#VALUE!</v>
      </c>
      <c r="D27" s="137" t="e">
        <f>IF(ROUND(VALUE(SUBSTITUTE(連結実質赤字比率に係る赤字・黒字の構成分析!G$43,"▲", "-")), 2) &lt; 0, ABS(ROUND(VALUE(SUBSTITUTE(連結実質赤字比率に係る赤字・黒字の構成分析!G$43,"▲", "-")), 2)), NA())</f>
        <v>#VALUE!</v>
      </c>
      <c r="E27" s="137" t="e">
        <f>IF(ROUND(VALUE(SUBSTITUTE(連結実質赤字比率に係る赤字・黒字の構成分析!G$43,"▲", "-")), 2) &gt;= 0, ABS(ROUND(VALUE(SUBSTITUTE(連結実質赤字比率に係る赤字・黒字の構成分析!G$43,"▲", "-")), 2)), NA())</f>
        <v>#VALUE!</v>
      </c>
      <c r="F27" s="137" t="e">
        <f>IF(ROUND(VALUE(SUBSTITUTE(連結実質赤字比率に係る赤字・黒字の構成分析!H$43,"▲", "-")), 2) &lt; 0, ABS(ROUND(VALUE(SUBSTITUTE(連結実質赤字比率に係る赤字・黒字の構成分析!H$43,"▲", "-")), 2)), NA())</f>
        <v>#VALUE!</v>
      </c>
      <c r="G27" s="137" t="e">
        <f>IF(ROUND(VALUE(SUBSTITUTE(連結実質赤字比率に係る赤字・黒字の構成分析!H$43,"▲", "-")), 2) &gt;= 0, ABS(ROUND(VALUE(SUBSTITUTE(連結実質赤字比率に係る赤字・黒字の構成分析!H$43,"▲", "-")), 2)), NA())</f>
        <v>#VALUE!</v>
      </c>
      <c r="H27" s="137" t="e">
        <f>IF(ROUND(VALUE(SUBSTITUTE(連結実質赤字比率に係る赤字・黒字の構成分析!I$43,"▲", "-")), 2) &lt; 0, ABS(ROUND(VALUE(SUBSTITUTE(連結実質赤字比率に係る赤字・黒字の構成分析!I$43,"▲", "-")), 2)), NA())</f>
        <v>#VALUE!</v>
      </c>
      <c r="I27" s="137" t="e">
        <f>IF(ROUND(VALUE(SUBSTITUTE(連結実質赤字比率に係る赤字・黒字の構成分析!I$43,"▲", "-")), 2) &gt;= 0, ABS(ROUND(VALUE(SUBSTITUTE(連結実質赤字比率に係る赤字・黒字の構成分析!I$43,"▲", "-")), 2)), NA())</f>
        <v>#VALUE!</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農業集落排水事業特別会計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x14ac:dyDescent="0.15">
      <c r="A30" s="137" t="str">
        <f>IF(連結実質赤字比率に係る赤字・黒字の構成分析!C$40="",NA(),連結実質赤字比率に係る赤字・黒字の構成分析!C$40)</f>
        <v>公共下水道事業特別会計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x14ac:dyDescent="0.15">
      <c r="A31" s="137" t="str">
        <f>IF(連結実質赤字比率に係る赤字・黒字の構成分析!C$39="",NA(),連結実質赤字比率に係る赤字・黒字の構成分析!C$39)</f>
        <v>看護専門学校特別会計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x14ac:dyDescent="0.15">
      <c r="A32" s="137" t="str">
        <f>IF(連結実質赤字比率に係る赤字・黒字の構成分析!C$38="",NA(),連結実質赤字比率に係る赤字・黒字の構成分析!C$38)</f>
        <v>後期高齢者医療保険特別会計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0.11</v>
      </c>
      <c r="D32" s="137">
        <f>IF(ROUND(VALUE(SUBSTITUTE(連結実質赤字比率に係る赤字・黒字の構成分析!G$38,"▲", "-")), 2) &lt; 0, ABS(ROUND(VALUE(SUBSTITUTE(連結実質赤字比率に係る赤字・黒字の構成分析!G$38,"▲", "-")), 2)), NA())</f>
        <v>0.01</v>
      </c>
      <c r="E32" s="137" t="e">
        <f>IF(ROUND(VALUE(SUBSTITUTE(連結実質赤字比率に係る赤字・黒字の構成分析!G$38,"▲", "-")), 2) &gt;= 0, ABS(ROUND(VALUE(SUBSTITUTE(連結実質赤字比率に係る赤字・黒字の構成分析!G$38,"▲", "-")), 2)), NA())</f>
        <v>#N/A</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0.01</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0.12</v>
      </c>
    </row>
    <row r="33" spans="1:16" x14ac:dyDescent="0.15">
      <c r="A33" s="137" t="str">
        <f>IF(連結実質赤字比率に係る赤字・黒字の構成分析!C$37="",NA(),連結実質赤字比率に係る赤字・黒字の構成分析!C$37)</f>
        <v>介護保険特別会計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0.39</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0.32</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0.52</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0.5</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0.9</v>
      </c>
    </row>
    <row r="34" spans="1:16" x14ac:dyDescent="0.15">
      <c r="A34" s="137" t="str">
        <f>IF(連結実質赤字比率に係る赤字・黒字の構成分析!C$36="",NA(),連結実質赤字比率に係る赤字・黒字の構成分析!C$36)</f>
        <v>病院事業会計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1.47</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1.58</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1.1499999999999999</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1.0900000000000001</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1.1000000000000001</v>
      </c>
    </row>
    <row r="35" spans="1:16" x14ac:dyDescent="0.15">
      <c r="A35" s="137" t="str">
        <f>IF(連結実質赤字比率に係る赤字・黒字の構成分析!C$35="",NA(),連結実質赤字比率に係る赤字・黒字の構成分析!C$35)</f>
        <v>国民健康保険特別会計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2.12</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2.4900000000000002</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2.11</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2.16</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2.44</v>
      </c>
    </row>
    <row r="36" spans="1:16" x14ac:dyDescent="0.15">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5.14</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5.49</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6.29</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6.28</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4.79</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2043</v>
      </c>
      <c r="E42" s="138"/>
      <c r="F42" s="138"/>
      <c r="G42" s="138">
        <f>'実質公債費比率（分子）の構造'!L$52</f>
        <v>2020</v>
      </c>
      <c r="H42" s="138"/>
      <c r="I42" s="138"/>
      <c r="J42" s="138">
        <f>'実質公債費比率（分子）の構造'!M$52</f>
        <v>2060</v>
      </c>
      <c r="K42" s="138"/>
      <c r="L42" s="138"/>
      <c r="M42" s="138">
        <f>'実質公債費比率（分子）の構造'!N$52</f>
        <v>1918</v>
      </c>
      <c r="N42" s="138"/>
      <c r="O42" s="138"/>
      <c r="P42" s="138">
        <f>'実質公債費比率（分子）の構造'!O$52</f>
        <v>1900</v>
      </c>
    </row>
    <row r="43" spans="1:16" x14ac:dyDescent="0.15">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x14ac:dyDescent="0.15">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x14ac:dyDescent="0.15">
      <c r="A45" s="138" t="s">
        <v>54</v>
      </c>
      <c r="B45" s="138">
        <f>'実質公債費比率（分子）の構造'!K$49</f>
        <v>13</v>
      </c>
      <c r="C45" s="138"/>
      <c r="D45" s="138"/>
      <c r="E45" s="138">
        <f>'実質公債費比率（分子）の構造'!L$49</f>
        <v>13</v>
      </c>
      <c r="F45" s="138"/>
      <c r="G45" s="138"/>
      <c r="H45" s="138">
        <f>'実質公債費比率（分子）の構造'!M$49</f>
        <v>14</v>
      </c>
      <c r="I45" s="138"/>
      <c r="J45" s="138"/>
      <c r="K45" s="138">
        <f>'実質公債費比率（分子）の構造'!N$49</f>
        <v>14</v>
      </c>
      <c r="L45" s="138"/>
      <c r="M45" s="138"/>
      <c r="N45" s="138">
        <f>'実質公債費比率（分子）の構造'!O$49</f>
        <v>14</v>
      </c>
      <c r="O45" s="138"/>
      <c r="P45" s="138"/>
    </row>
    <row r="46" spans="1:16" x14ac:dyDescent="0.15">
      <c r="A46" s="138" t="s">
        <v>55</v>
      </c>
      <c r="B46" s="138">
        <f>'実質公債費比率（分子）の構造'!K$48</f>
        <v>1336</v>
      </c>
      <c r="C46" s="138"/>
      <c r="D46" s="138"/>
      <c r="E46" s="138">
        <f>'実質公債費比率（分子）の構造'!L$48</f>
        <v>1354</v>
      </c>
      <c r="F46" s="138"/>
      <c r="G46" s="138"/>
      <c r="H46" s="138">
        <f>'実質公債費比率（分子）の構造'!M$48</f>
        <v>1366</v>
      </c>
      <c r="I46" s="138"/>
      <c r="J46" s="138"/>
      <c r="K46" s="138">
        <f>'実質公債費比率（分子）の構造'!N$48</f>
        <v>1273</v>
      </c>
      <c r="L46" s="138"/>
      <c r="M46" s="138"/>
      <c r="N46" s="138">
        <f>'実質公債費比率（分子）の構造'!O$48</f>
        <v>1293</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1483</v>
      </c>
      <c r="C49" s="138"/>
      <c r="D49" s="138"/>
      <c r="E49" s="138">
        <f>'実質公債費比率（分子）の構造'!L$45</f>
        <v>1499</v>
      </c>
      <c r="F49" s="138"/>
      <c r="G49" s="138"/>
      <c r="H49" s="138">
        <f>'実質公債費比率（分子）の構造'!M$45</f>
        <v>1563</v>
      </c>
      <c r="I49" s="138"/>
      <c r="J49" s="138"/>
      <c r="K49" s="138">
        <f>'実質公債費比率（分子）の構造'!N$45</f>
        <v>1578</v>
      </c>
      <c r="L49" s="138"/>
      <c r="M49" s="138"/>
      <c r="N49" s="138">
        <f>'実質公債費比率（分子）の構造'!O$45</f>
        <v>1576</v>
      </c>
      <c r="O49" s="138"/>
      <c r="P49" s="138"/>
    </row>
    <row r="50" spans="1:16" x14ac:dyDescent="0.15">
      <c r="A50" s="138" t="s">
        <v>59</v>
      </c>
      <c r="B50" s="138" t="e">
        <f>NA()</f>
        <v>#N/A</v>
      </c>
      <c r="C50" s="138">
        <f>IF(ISNUMBER('実質公債費比率（分子）の構造'!K$53),'実質公債費比率（分子）の構造'!K$53,NA())</f>
        <v>789</v>
      </c>
      <c r="D50" s="138" t="e">
        <f>NA()</f>
        <v>#N/A</v>
      </c>
      <c r="E50" s="138" t="e">
        <f>NA()</f>
        <v>#N/A</v>
      </c>
      <c r="F50" s="138">
        <f>IF(ISNUMBER('実質公債費比率（分子）の構造'!L$53),'実質公債費比率（分子）の構造'!L$53,NA())</f>
        <v>846</v>
      </c>
      <c r="G50" s="138" t="e">
        <f>NA()</f>
        <v>#N/A</v>
      </c>
      <c r="H50" s="138" t="e">
        <f>NA()</f>
        <v>#N/A</v>
      </c>
      <c r="I50" s="138">
        <f>IF(ISNUMBER('実質公債費比率（分子）の構造'!M$53),'実質公債費比率（分子）の構造'!M$53,NA())</f>
        <v>883</v>
      </c>
      <c r="J50" s="138" t="e">
        <f>NA()</f>
        <v>#N/A</v>
      </c>
      <c r="K50" s="138" t="e">
        <f>NA()</f>
        <v>#N/A</v>
      </c>
      <c r="L50" s="138">
        <f>IF(ISNUMBER('実質公債費比率（分子）の構造'!N$53),'実質公債費比率（分子）の構造'!N$53,NA())</f>
        <v>947</v>
      </c>
      <c r="M50" s="138" t="e">
        <f>NA()</f>
        <v>#N/A</v>
      </c>
      <c r="N50" s="138" t="e">
        <f>NA()</f>
        <v>#N/A</v>
      </c>
      <c r="O50" s="138">
        <f>IF(ISNUMBER('実質公債費比率（分子）の構造'!O$53),'実質公債費比率（分子）の構造'!O$53,NA())</f>
        <v>983</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20926</v>
      </c>
      <c r="E56" s="137"/>
      <c r="F56" s="137"/>
      <c r="G56" s="137">
        <f>'将来負担比率（分子）の構造'!J$52</f>
        <v>20507</v>
      </c>
      <c r="H56" s="137"/>
      <c r="I56" s="137"/>
      <c r="J56" s="137">
        <f>'将来負担比率（分子）の構造'!K$52</f>
        <v>20240</v>
      </c>
      <c r="K56" s="137"/>
      <c r="L56" s="137"/>
      <c r="M56" s="137">
        <f>'将来負担比率（分子）の構造'!L$52</f>
        <v>19595</v>
      </c>
      <c r="N56" s="137"/>
      <c r="O56" s="137"/>
      <c r="P56" s="137">
        <f>'将来負担比率（分子）の構造'!M$52</f>
        <v>19174</v>
      </c>
    </row>
    <row r="57" spans="1:16" x14ac:dyDescent="0.15">
      <c r="A57" s="137" t="s">
        <v>36</v>
      </c>
      <c r="B57" s="137"/>
      <c r="C57" s="137"/>
      <c r="D57" s="137">
        <f>'将来負担比率（分子）の構造'!I$51</f>
        <v>2651</v>
      </c>
      <c r="E57" s="137"/>
      <c r="F57" s="137"/>
      <c r="G57" s="137">
        <f>'将来負担比率（分子）の構造'!J$51</f>
        <v>3213</v>
      </c>
      <c r="H57" s="137"/>
      <c r="I57" s="137"/>
      <c r="J57" s="137">
        <f>'将来負担比率（分子）の構造'!K$51</f>
        <v>2889</v>
      </c>
      <c r="K57" s="137"/>
      <c r="L57" s="137"/>
      <c r="M57" s="137">
        <f>'将来負担比率（分子）の構造'!L$51</f>
        <v>2699</v>
      </c>
      <c r="N57" s="137"/>
      <c r="O57" s="137"/>
      <c r="P57" s="137">
        <f>'将来負担比率（分子）の構造'!M$51</f>
        <v>2448</v>
      </c>
    </row>
    <row r="58" spans="1:16" x14ac:dyDescent="0.15">
      <c r="A58" s="137" t="s">
        <v>35</v>
      </c>
      <c r="B58" s="137"/>
      <c r="C58" s="137"/>
      <c r="D58" s="137">
        <f>'将来負担比率（分子）の構造'!I$50</f>
        <v>4753</v>
      </c>
      <c r="E58" s="137"/>
      <c r="F58" s="137"/>
      <c r="G58" s="137">
        <f>'将来負担比率（分子）の構造'!J$50</f>
        <v>4416</v>
      </c>
      <c r="H58" s="137"/>
      <c r="I58" s="137"/>
      <c r="J58" s="137">
        <f>'将来負担比率（分子）の構造'!K$50</f>
        <v>4084</v>
      </c>
      <c r="K58" s="137"/>
      <c r="L58" s="137"/>
      <c r="M58" s="137">
        <f>'将来負担比率（分子）の構造'!L$50</f>
        <v>3711</v>
      </c>
      <c r="N58" s="137"/>
      <c r="O58" s="137"/>
      <c r="P58" s="137">
        <f>'将来負担比率（分子）の構造'!M$50</f>
        <v>3535</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2249</v>
      </c>
      <c r="C62" s="137"/>
      <c r="D62" s="137"/>
      <c r="E62" s="137">
        <f>'将来負担比率（分子）の構造'!J$45</f>
        <v>1944</v>
      </c>
      <c r="F62" s="137"/>
      <c r="G62" s="137"/>
      <c r="H62" s="137">
        <f>'将来負担比率（分子）の構造'!K$45</f>
        <v>1752</v>
      </c>
      <c r="I62" s="137"/>
      <c r="J62" s="137"/>
      <c r="K62" s="137">
        <f>'将来負担比率（分子）の構造'!L$45</f>
        <v>1671</v>
      </c>
      <c r="L62" s="137"/>
      <c r="M62" s="137"/>
      <c r="N62" s="137">
        <f>'将来負担比率（分子）の構造'!M$45</f>
        <v>1673</v>
      </c>
      <c r="O62" s="137"/>
      <c r="P62" s="137"/>
    </row>
    <row r="63" spans="1:16" x14ac:dyDescent="0.15">
      <c r="A63" s="137" t="s">
        <v>28</v>
      </c>
      <c r="B63" s="137">
        <f>'将来負担比率（分子）の構造'!I$44</f>
        <v>292</v>
      </c>
      <c r="C63" s="137"/>
      <c r="D63" s="137"/>
      <c r="E63" s="137">
        <f>'将来負担比率（分子）の構造'!J$44</f>
        <v>263</v>
      </c>
      <c r="F63" s="137"/>
      <c r="G63" s="137"/>
      <c r="H63" s="137">
        <f>'将来負担比率（分子）の構造'!K$44</f>
        <v>233</v>
      </c>
      <c r="I63" s="137"/>
      <c r="J63" s="137"/>
      <c r="K63" s="137">
        <f>'将来負担比率（分子）の構造'!L$44</f>
        <v>204</v>
      </c>
      <c r="L63" s="137"/>
      <c r="M63" s="137"/>
      <c r="N63" s="137">
        <f>'将来負担比率（分子）の構造'!M$44</f>
        <v>175</v>
      </c>
      <c r="O63" s="137"/>
      <c r="P63" s="137"/>
    </row>
    <row r="64" spans="1:16" x14ac:dyDescent="0.15">
      <c r="A64" s="137" t="s">
        <v>27</v>
      </c>
      <c r="B64" s="137">
        <f>'将来負担比率（分子）の構造'!I$43</f>
        <v>19499</v>
      </c>
      <c r="C64" s="137"/>
      <c r="D64" s="137"/>
      <c r="E64" s="137">
        <f>'将来負担比率（分子）の構造'!J$43</f>
        <v>18895</v>
      </c>
      <c r="F64" s="137"/>
      <c r="G64" s="137"/>
      <c r="H64" s="137">
        <f>'将来負担比率（分子）の構造'!K$43</f>
        <v>18247</v>
      </c>
      <c r="I64" s="137"/>
      <c r="J64" s="137"/>
      <c r="K64" s="137">
        <f>'将来負担比率（分子）の構造'!L$43</f>
        <v>17792</v>
      </c>
      <c r="L64" s="137"/>
      <c r="M64" s="137"/>
      <c r="N64" s="137">
        <f>'将来負担比率（分子）の構造'!M$43</f>
        <v>17099</v>
      </c>
      <c r="O64" s="137"/>
      <c r="P64" s="137"/>
    </row>
    <row r="65" spans="1:16" x14ac:dyDescent="0.15">
      <c r="A65" s="137" t="s">
        <v>26</v>
      </c>
      <c r="B65" s="137">
        <f>'将来負担比率（分子）の構造'!I$42</f>
        <v>985</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t="str">
        <f>'将来負担比率（分子）の構造'!M$42</f>
        <v>-</v>
      </c>
      <c r="O65" s="137"/>
      <c r="P65" s="137"/>
    </row>
    <row r="66" spans="1:16" x14ac:dyDescent="0.15">
      <c r="A66" s="137" t="s">
        <v>25</v>
      </c>
      <c r="B66" s="137">
        <f>'将来負担比率（分子）の構造'!I$41</f>
        <v>13646</v>
      </c>
      <c r="C66" s="137"/>
      <c r="D66" s="137"/>
      <c r="E66" s="137">
        <f>'将来負担比率（分子）の構造'!J$41</f>
        <v>13890</v>
      </c>
      <c r="F66" s="137"/>
      <c r="G66" s="137"/>
      <c r="H66" s="137">
        <f>'将来負担比率（分子）の構造'!K$41</f>
        <v>14057</v>
      </c>
      <c r="I66" s="137"/>
      <c r="J66" s="137"/>
      <c r="K66" s="137">
        <f>'将来負担比率（分子）の構造'!L$41</f>
        <v>15654</v>
      </c>
      <c r="L66" s="137"/>
      <c r="M66" s="137"/>
      <c r="N66" s="137">
        <f>'将来負担比率（分子）の構造'!M$41</f>
        <v>15240</v>
      </c>
      <c r="O66" s="137"/>
      <c r="P66" s="137"/>
    </row>
    <row r="67" spans="1:16" x14ac:dyDescent="0.15">
      <c r="A67" s="137" t="s">
        <v>63</v>
      </c>
      <c r="B67" s="137" t="e">
        <f>NA()</f>
        <v>#N/A</v>
      </c>
      <c r="C67" s="137">
        <f>IF(ISNUMBER('将来負担比率（分子）の構造'!I$53), IF('将来負担比率（分子）の構造'!I$53 &lt; 0, 0, '将来負担比率（分子）の構造'!I$53), NA())</f>
        <v>8342</v>
      </c>
      <c r="D67" s="137" t="e">
        <f>NA()</f>
        <v>#N/A</v>
      </c>
      <c r="E67" s="137" t="e">
        <f>NA()</f>
        <v>#N/A</v>
      </c>
      <c r="F67" s="137">
        <f>IF(ISNUMBER('将来負担比率（分子）の構造'!J$53), IF('将来負担比率（分子）の構造'!J$53 &lt; 0, 0, '将来負担比率（分子）の構造'!J$53), NA())</f>
        <v>6857</v>
      </c>
      <c r="G67" s="137" t="e">
        <f>NA()</f>
        <v>#N/A</v>
      </c>
      <c r="H67" s="137" t="e">
        <f>NA()</f>
        <v>#N/A</v>
      </c>
      <c r="I67" s="137">
        <f>IF(ISNUMBER('将来負担比率（分子）の構造'!K$53), IF('将来負担比率（分子）の構造'!K$53 &lt; 0, 0, '将来負担比率（分子）の構造'!K$53), NA())</f>
        <v>7076</v>
      </c>
      <c r="J67" s="137" t="e">
        <f>NA()</f>
        <v>#N/A</v>
      </c>
      <c r="K67" s="137" t="e">
        <f>NA()</f>
        <v>#N/A</v>
      </c>
      <c r="L67" s="137">
        <f>IF(ISNUMBER('将来負担比率（分子）の構造'!L$53), IF('将来負担比率（分子）の構造'!L$53 &lt; 0, 0, '将来負担比率（分子）の構造'!L$53), NA())</f>
        <v>9316</v>
      </c>
      <c r="M67" s="137" t="e">
        <f>NA()</f>
        <v>#N/A</v>
      </c>
      <c r="N67" s="137" t="e">
        <f>NA()</f>
        <v>#N/A</v>
      </c>
      <c r="O67" s="137">
        <f>IF(ISNUMBER('将来負担比率（分子）の構造'!M$53), IF('将来負担比率（分子）の構造'!M$53 &lt; 0, 0, '将来負担比率（分子）の構造'!M$53), NA())</f>
        <v>9029</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R13" workbookViewId="0">
      <selection activeCell="CR34" sqref="CR34:CY34"/>
    </sheetView>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196</v>
      </c>
      <c r="DI1" s="602"/>
      <c r="DJ1" s="602"/>
      <c r="DK1" s="602"/>
      <c r="DL1" s="602"/>
      <c r="DM1" s="602"/>
      <c r="DN1" s="603"/>
      <c r="DP1" s="601" t="s">
        <v>197</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x14ac:dyDescent="0.15">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04" t="s">
        <v>199</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200</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201</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x14ac:dyDescent="0.15">
      <c r="B4" s="604" t="s">
        <v>1</v>
      </c>
      <c r="C4" s="605"/>
      <c r="D4" s="605"/>
      <c r="E4" s="605"/>
      <c r="F4" s="605"/>
      <c r="G4" s="605"/>
      <c r="H4" s="605"/>
      <c r="I4" s="605"/>
      <c r="J4" s="605"/>
      <c r="K4" s="605"/>
      <c r="L4" s="605"/>
      <c r="M4" s="605"/>
      <c r="N4" s="605"/>
      <c r="O4" s="605"/>
      <c r="P4" s="605"/>
      <c r="Q4" s="606"/>
      <c r="R4" s="604" t="s">
        <v>202</v>
      </c>
      <c r="S4" s="605"/>
      <c r="T4" s="605"/>
      <c r="U4" s="605"/>
      <c r="V4" s="605"/>
      <c r="W4" s="605"/>
      <c r="X4" s="605"/>
      <c r="Y4" s="606"/>
      <c r="Z4" s="604" t="s">
        <v>203</v>
      </c>
      <c r="AA4" s="605"/>
      <c r="AB4" s="605"/>
      <c r="AC4" s="606"/>
      <c r="AD4" s="604" t="s">
        <v>204</v>
      </c>
      <c r="AE4" s="605"/>
      <c r="AF4" s="605"/>
      <c r="AG4" s="605"/>
      <c r="AH4" s="605"/>
      <c r="AI4" s="605"/>
      <c r="AJ4" s="605"/>
      <c r="AK4" s="606"/>
      <c r="AL4" s="604" t="s">
        <v>203</v>
      </c>
      <c r="AM4" s="605"/>
      <c r="AN4" s="605"/>
      <c r="AO4" s="606"/>
      <c r="AP4" s="610" t="s">
        <v>205</v>
      </c>
      <c r="AQ4" s="610"/>
      <c r="AR4" s="610"/>
      <c r="AS4" s="610"/>
      <c r="AT4" s="610"/>
      <c r="AU4" s="610"/>
      <c r="AV4" s="610"/>
      <c r="AW4" s="610"/>
      <c r="AX4" s="610"/>
      <c r="AY4" s="610"/>
      <c r="AZ4" s="610"/>
      <c r="BA4" s="610"/>
      <c r="BB4" s="610"/>
      <c r="BC4" s="610"/>
      <c r="BD4" s="610"/>
      <c r="BE4" s="610"/>
      <c r="BF4" s="610"/>
      <c r="BG4" s="610" t="s">
        <v>206</v>
      </c>
      <c r="BH4" s="610"/>
      <c r="BI4" s="610"/>
      <c r="BJ4" s="610"/>
      <c r="BK4" s="610"/>
      <c r="BL4" s="610"/>
      <c r="BM4" s="610"/>
      <c r="BN4" s="610"/>
      <c r="BO4" s="610" t="s">
        <v>203</v>
      </c>
      <c r="BP4" s="610"/>
      <c r="BQ4" s="610"/>
      <c r="BR4" s="610"/>
      <c r="BS4" s="610" t="s">
        <v>207</v>
      </c>
      <c r="BT4" s="610"/>
      <c r="BU4" s="610"/>
      <c r="BV4" s="610"/>
      <c r="BW4" s="610"/>
      <c r="BX4" s="610"/>
      <c r="BY4" s="610"/>
      <c r="BZ4" s="610"/>
      <c r="CA4" s="610"/>
      <c r="CB4" s="610"/>
      <c r="CD4" s="607" t="s">
        <v>208</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x14ac:dyDescent="0.15">
      <c r="B5" s="611" t="s">
        <v>209</v>
      </c>
      <c r="C5" s="612"/>
      <c r="D5" s="612"/>
      <c r="E5" s="612"/>
      <c r="F5" s="612"/>
      <c r="G5" s="612"/>
      <c r="H5" s="612"/>
      <c r="I5" s="612"/>
      <c r="J5" s="612"/>
      <c r="K5" s="612"/>
      <c r="L5" s="612"/>
      <c r="M5" s="612"/>
      <c r="N5" s="612"/>
      <c r="O5" s="612"/>
      <c r="P5" s="612"/>
      <c r="Q5" s="613"/>
      <c r="R5" s="614">
        <v>4300584</v>
      </c>
      <c r="S5" s="615"/>
      <c r="T5" s="615"/>
      <c r="U5" s="615"/>
      <c r="V5" s="615"/>
      <c r="W5" s="615"/>
      <c r="X5" s="615"/>
      <c r="Y5" s="616"/>
      <c r="Z5" s="617">
        <v>31.2</v>
      </c>
      <c r="AA5" s="617"/>
      <c r="AB5" s="617"/>
      <c r="AC5" s="617"/>
      <c r="AD5" s="618">
        <v>4014580</v>
      </c>
      <c r="AE5" s="618"/>
      <c r="AF5" s="618"/>
      <c r="AG5" s="618"/>
      <c r="AH5" s="618"/>
      <c r="AI5" s="618"/>
      <c r="AJ5" s="618"/>
      <c r="AK5" s="618"/>
      <c r="AL5" s="619">
        <v>52.6</v>
      </c>
      <c r="AM5" s="620"/>
      <c r="AN5" s="620"/>
      <c r="AO5" s="621"/>
      <c r="AP5" s="611" t="s">
        <v>210</v>
      </c>
      <c r="AQ5" s="612"/>
      <c r="AR5" s="612"/>
      <c r="AS5" s="612"/>
      <c r="AT5" s="612"/>
      <c r="AU5" s="612"/>
      <c r="AV5" s="612"/>
      <c r="AW5" s="612"/>
      <c r="AX5" s="612"/>
      <c r="AY5" s="612"/>
      <c r="AZ5" s="612"/>
      <c r="BA5" s="612"/>
      <c r="BB5" s="612"/>
      <c r="BC5" s="612"/>
      <c r="BD5" s="612"/>
      <c r="BE5" s="612"/>
      <c r="BF5" s="613"/>
      <c r="BG5" s="625">
        <v>4014580</v>
      </c>
      <c r="BH5" s="626"/>
      <c r="BI5" s="626"/>
      <c r="BJ5" s="626"/>
      <c r="BK5" s="626"/>
      <c r="BL5" s="626"/>
      <c r="BM5" s="626"/>
      <c r="BN5" s="627"/>
      <c r="BO5" s="628">
        <v>93.3</v>
      </c>
      <c r="BP5" s="628"/>
      <c r="BQ5" s="628"/>
      <c r="BR5" s="628"/>
      <c r="BS5" s="629">
        <v>21489</v>
      </c>
      <c r="BT5" s="629"/>
      <c r="BU5" s="629"/>
      <c r="BV5" s="629"/>
      <c r="BW5" s="629"/>
      <c r="BX5" s="629"/>
      <c r="BY5" s="629"/>
      <c r="BZ5" s="629"/>
      <c r="CA5" s="629"/>
      <c r="CB5" s="633"/>
      <c r="CD5" s="607" t="s">
        <v>205</v>
      </c>
      <c r="CE5" s="608"/>
      <c r="CF5" s="608"/>
      <c r="CG5" s="608"/>
      <c r="CH5" s="608"/>
      <c r="CI5" s="608"/>
      <c r="CJ5" s="608"/>
      <c r="CK5" s="608"/>
      <c r="CL5" s="608"/>
      <c r="CM5" s="608"/>
      <c r="CN5" s="608"/>
      <c r="CO5" s="608"/>
      <c r="CP5" s="608"/>
      <c r="CQ5" s="609"/>
      <c r="CR5" s="607" t="s">
        <v>211</v>
      </c>
      <c r="CS5" s="608"/>
      <c r="CT5" s="608"/>
      <c r="CU5" s="608"/>
      <c r="CV5" s="608"/>
      <c r="CW5" s="608"/>
      <c r="CX5" s="608"/>
      <c r="CY5" s="609"/>
      <c r="CZ5" s="607" t="s">
        <v>203</v>
      </c>
      <c r="DA5" s="608"/>
      <c r="DB5" s="608"/>
      <c r="DC5" s="609"/>
      <c r="DD5" s="607" t="s">
        <v>212</v>
      </c>
      <c r="DE5" s="608"/>
      <c r="DF5" s="608"/>
      <c r="DG5" s="608"/>
      <c r="DH5" s="608"/>
      <c r="DI5" s="608"/>
      <c r="DJ5" s="608"/>
      <c r="DK5" s="608"/>
      <c r="DL5" s="608"/>
      <c r="DM5" s="608"/>
      <c r="DN5" s="608"/>
      <c r="DO5" s="608"/>
      <c r="DP5" s="609"/>
      <c r="DQ5" s="607" t="s">
        <v>213</v>
      </c>
      <c r="DR5" s="608"/>
      <c r="DS5" s="608"/>
      <c r="DT5" s="608"/>
      <c r="DU5" s="608"/>
      <c r="DV5" s="608"/>
      <c r="DW5" s="608"/>
      <c r="DX5" s="608"/>
      <c r="DY5" s="608"/>
      <c r="DZ5" s="608"/>
      <c r="EA5" s="608"/>
      <c r="EB5" s="608"/>
      <c r="EC5" s="609"/>
    </row>
    <row r="6" spans="2:143" ht="11.25" customHeight="1" x14ac:dyDescent="0.15">
      <c r="B6" s="622" t="s">
        <v>214</v>
      </c>
      <c r="C6" s="623"/>
      <c r="D6" s="623"/>
      <c r="E6" s="623"/>
      <c r="F6" s="623"/>
      <c r="G6" s="623"/>
      <c r="H6" s="623"/>
      <c r="I6" s="623"/>
      <c r="J6" s="623"/>
      <c r="K6" s="623"/>
      <c r="L6" s="623"/>
      <c r="M6" s="623"/>
      <c r="N6" s="623"/>
      <c r="O6" s="623"/>
      <c r="P6" s="623"/>
      <c r="Q6" s="624"/>
      <c r="R6" s="625">
        <v>101986</v>
      </c>
      <c r="S6" s="626"/>
      <c r="T6" s="626"/>
      <c r="U6" s="626"/>
      <c r="V6" s="626"/>
      <c r="W6" s="626"/>
      <c r="X6" s="626"/>
      <c r="Y6" s="627"/>
      <c r="Z6" s="628">
        <v>0.7</v>
      </c>
      <c r="AA6" s="628"/>
      <c r="AB6" s="628"/>
      <c r="AC6" s="628"/>
      <c r="AD6" s="629">
        <v>101986</v>
      </c>
      <c r="AE6" s="629"/>
      <c r="AF6" s="629"/>
      <c r="AG6" s="629"/>
      <c r="AH6" s="629"/>
      <c r="AI6" s="629"/>
      <c r="AJ6" s="629"/>
      <c r="AK6" s="629"/>
      <c r="AL6" s="630">
        <v>1.3</v>
      </c>
      <c r="AM6" s="631"/>
      <c r="AN6" s="631"/>
      <c r="AO6" s="632"/>
      <c r="AP6" s="622" t="s">
        <v>215</v>
      </c>
      <c r="AQ6" s="623"/>
      <c r="AR6" s="623"/>
      <c r="AS6" s="623"/>
      <c r="AT6" s="623"/>
      <c r="AU6" s="623"/>
      <c r="AV6" s="623"/>
      <c r="AW6" s="623"/>
      <c r="AX6" s="623"/>
      <c r="AY6" s="623"/>
      <c r="AZ6" s="623"/>
      <c r="BA6" s="623"/>
      <c r="BB6" s="623"/>
      <c r="BC6" s="623"/>
      <c r="BD6" s="623"/>
      <c r="BE6" s="623"/>
      <c r="BF6" s="624"/>
      <c r="BG6" s="625">
        <v>4014580</v>
      </c>
      <c r="BH6" s="626"/>
      <c r="BI6" s="626"/>
      <c r="BJ6" s="626"/>
      <c r="BK6" s="626"/>
      <c r="BL6" s="626"/>
      <c r="BM6" s="626"/>
      <c r="BN6" s="627"/>
      <c r="BO6" s="628">
        <v>93.3</v>
      </c>
      <c r="BP6" s="628"/>
      <c r="BQ6" s="628"/>
      <c r="BR6" s="628"/>
      <c r="BS6" s="629">
        <v>21489</v>
      </c>
      <c r="BT6" s="629"/>
      <c r="BU6" s="629"/>
      <c r="BV6" s="629"/>
      <c r="BW6" s="629"/>
      <c r="BX6" s="629"/>
      <c r="BY6" s="629"/>
      <c r="BZ6" s="629"/>
      <c r="CA6" s="629"/>
      <c r="CB6" s="633"/>
      <c r="CD6" s="636" t="s">
        <v>216</v>
      </c>
      <c r="CE6" s="637"/>
      <c r="CF6" s="637"/>
      <c r="CG6" s="637"/>
      <c r="CH6" s="637"/>
      <c r="CI6" s="637"/>
      <c r="CJ6" s="637"/>
      <c r="CK6" s="637"/>
      <c r="CL6" s="637"/>
      <c r="CM6" s="637"/>
      <c r="CN6" s="637"/>
      <c r="CO6" s="637"/>
      <c r="CP6" s="637"/>
      <c r="CQ6" s="638"/>
      <c r="CR6" s="625">
        <v>159370</v>
      </c>
      <c r="CS6" s="626"/>
      <c r="CT6" s="626"/>
      <c r="CU6" s="626"/>
      <c r="CV6" s="626"/>
      <c r="CW6" s="626"/>
      <c r="CX6" s="626"/>
      <c r="CY6" s="627"/>
      <c r="CZ6" s="628">
        <v>1.2</v>
      </c>
      <c r="DA6" s="628"/>
      <c r="DB6" s="628"/>
      <c r="DC6" s="628"/>
      <c r="DD6" s="634" t="s">
        <v>217</v>
      </c>
      <c r="DE6" s="626"/>
      <c r="DF6" s="626"/>
      <c r="DG6" s="626"/>
      <c r="DH6" s="626"/>
      <c r="DI6" s="626"/>
      <c r="DJ6" s="626"/>
      <c r="DK6" s="626"/>
      <c r="DL6" s="626"/>
      <c r="DM6" s="626"/>
      <c r="DN6" s="626"/>
      <c r="DO6" s="626"/>
      <c r="DP6" s="627"/>
      <c r="DQ6" s="634">
        <v>159370</v>
      </c>
      <c r="DR6" s="626"/>
      <c r="DS6" s="626"/>
      <c r="DT6" s="626"/>
      <c r="DU6" s="626"/>
      <c r="DV6" s="626"/>
      <c r="DW6" s="626"/>
      <c r="DX6" s="626"/>
      <c r="DY6" s="626"/>
      <c r="DZ6" s="626"/>
      <c r="EA6" s="626"/>
      <c r="EB6" s="626"/>
      <c r="EC6" s="635"/>
    </row>
    <row r="7" spans="2:143" ht="11.25" customHeight="1" x14ac:dyDescent="0.15">
      <c r="B7" s="622" t="s">
        <v>218</v>
      </c>
      <c r="C7" s="623"/>
      <c r="D7" s="623"/>
      <c r="E7" s="623"/>
      <c r="F7" s="623"/>
      <c r="G7" s="623"/>
      <c r="H7" s="623"/>
      <c r="I7" s="623"/>
      <c r="J7" s="623"/>
      <c r="K7" s="623"/>
      <c r="L7" s="623"/>
      <c r="M7" s="623"/>
      <c r="N7" s="623"/>
      <c r="O7" s="623"/>
      <c r="P7" s="623"/>
      <c r="Q7" s="624"/>
      <c r="R7" s="625">
        <v>5088</v>
      </c>
      <c r="S7" s="626"/>
      <c r="T7" s="626"/>
      <c r="U7" s="626"/>
      <c r="V7" s="626"/>
      <c r="W7" s="626"/>
      <c r="X7" s="626"/>
      <c r="Y7" s="627"/>
      <c r="Z7" s="628">
        <v>0</v>
      </c>
      <c r="AA7" s="628"/>
      <c r="AB7" s="628"/>
      <c r="AC7" s="628"/>
      <c r="AD7" s="629">
        <v>5088</v>
      </c>
      <c r="AE7" s="629"/>
      <c r="AF7" s="629"/>
      <c r="AG7" s="629"/>
      <c r="AH7" s="629"/>
      <c r="AI7" s="629"/>
      <c r="AJ7" s="629"/>
      <c r="AK7" s="629"/>
      <c r="AL7" s="630">
        <v>0.1</v>
      </c>
      <c r="AM7" s="631"/>
      <c r="AN7" s="631"/>
      <c r="AO7" s="632"/>
      <c r="AP7" s="622" t="s">
        <v>219</v>
      </c>
      <c r="AQ7" s="623"/>
      <c r="AR7" s="623"/>
      <c r="AS7" s="623"/>
      <c r="AT7" s="623"/>
      <c r="AU7" s="623"/>
      <c r="AV7" s="623"/>
      <c r="AW7" s="623"/>
      <c r="AX7" s="623"/>
      <c r="AY7" s="623"/>
      <c r="AZ7" s="623"/>
      <c r="BA7" s="623"/>
      <c r="BB7" s="623"/>
      <c r="BC7" s="623"/>
      <c r="BD7" s="623"/>
      <c r="BE7" s="623"/>
      <c r="BF7" s="624"/>
      <c r="BG7" s="625">
        <v>1603883</v>
      </c>
      <c r="BH7" s="626"/>
      <c r="BI7" s="626"/>
      <c r="BJ7" s="626"/>
      <c r="BK7" s="626"/>
      <c r="BL7" s="626"/>
      <c r="BM7" s="626"/>
      <c r="BN7" s="627"/>
      <c r="BO7" s="628">
        <v>37.299999999999997</v>
      </c>
      <c r="BP7" s="628"/>
      <c r="BQ7" s="628"/>
      <c r="BR7" s="628"/>
      <c r="BS7" s="629">
        <v>21489</v>
      </c>
      <c r="BT7" s="629"/>
      <c r="BU7" s="629"/>
      <c r="BV7" s="629"/>
      <c r="BW7" s="629"/>
      <c r="BX7" s="629"/>
      <c r="BY7" s="629"/>
      <c r="BZ7" s="629"/>
      <c r="CA7" s="629"/>
      <c r="CB7" s="633"/>
      <c r="CD7" s="639" t="s">
        <v>220</v>
      </c>
      <c r="CE7" s="640"/>
      <c r="CF7" s="640"/>
      <c r="CG7" s="640"/>
      <c r="CH7" s="640"/>
      <c r="CI7" s="640"/>
      <c r="CJ7" s="640"/>
      <c r="CK7" s="640"/>
      <c r="CL7" s="640"/>
      <c r="CM7" s="640"/>
      <c r="CN7" s="640"/>
      <c r="CO7" s="640"/>
      <c r="CP7" s="640"/>
      <c r="CQ7" s="641"/>
      <c r="CR7" s="625">
        <v>1984697</v>
      </c>
      <c r="CS7" s="626"/>
      <c r="CT7" s="626"/>
      <c r="CU7" s="626"/>
      <c r="CV7" s="626"/>
      <c r="CW7" s="626"/>
      <c r="CX7" s="626"/>
      <c r="CY7" s="627"/>
      <c r="CZ7" s="628">
        <v>14.9</v>
      </c>
      <c r="DA7" s="628"/>
      <c r="DB7" s="628"/>
      <c r="DC7" s="628"/>
      <c r="DD7" s="634">
        <v>177598</v>
      </c>
      <c r="DE7" s="626"/>
      <c r="DF7" s="626"/>
      <c r="DG7" s="626"/>
      <c r="DH7" s="626"/>
      <c r="DI7" s="626"/>
      <c r="DJ7" s="626"/>
      <c r="DK7" s="626"/>
      <c r="DL7" s="626"/>
      <c r="DM7" s="626"/>
      <c r="DN7" s="626"/>
      <c r="DO7" s="626"/>
      <c r="DP7" s="627"/>
      <c r="DQ7" s="634">
        <v>1643162</v>
      </c>
      <c r="DR7" s="626"/>
      <c r="DS7" s="626"/>
      <c r="DT7" s="626"/>
      <c r="DU7" s="626"/>
      <c r="DV7" s="626"/>
      <c r="DW7" s="626"/>
      <c r="DX7" s="626"/>
      <c r="DY7" s="626"/>
      <c r="DZ7" s="626"/>
      <c r="EA7" s="626"/>
      <c r="EB7" s="626"/>
      <c r="EC7" s="635"/>
    </row>
    <row r="8" spans="2:143" ht="11.25" customHeight="1" x14ac:dyDescent="0.15">
      <c r="B8" s="622" t="s">
        <v>221</v>
      </c>
      <c r="C8" s="623"/>
      <c r="D8" s="623"/>
      <c r="E8" s="623"/>
      <c r="F8" s="623"/>
      <c r="G8" s="623"/>
      <c r="H8" s="623"/>
      <c r="I8" s="623"/>
      <c r="J8" s="623"/>
      <c r="K8" s="623"/>
      <c r="L8" s="623"/>
      <c r="M8" s="623"/>
      <c r="N8" s="623"/>
      <c r="O8" s="623"/>
      <c r="P8" s="623"/>
      <c r="Q8" s="624"/>
      <c r="R8" s="625">
        <v>20303</v>
      </c>
      <c r="S8" s="626"/>
      <c r="T8" s="626"/>
      <c r="U8" s="626"/>
      <c r="V8" s="626"/>
      <c r="W8" s="626"/>
      <c r="X8" s="626"/>
      <c r="Y8" s="627"/>
      <c r="Z8" s="628">
        <v>0.1</v>
      </c>
      <c r="AA8" s="628"/>
      <c r="AB8" s="628"/>
      <c r="AC8" s="628"/>
      <c r="AD8" s="629">
        <v>20303</v>
      </c>
      <c r="AE8" s="629"/>
      <c r="AF8" s="629"/>
      <c r="AG8" s="629"/>
      <c r="AH8" s="629"/>
      <c r="AI8" s="629"/>
      <c r="AJ8" s="629"/>
      <c r="AK8" s="629"/>
      <c r="AL8" s="630">
        <v>0.3</v>
      </c>
      <c r="AM8" s="631"/>
      <c r="AN8" s="631"/>
      <c r="AO8" s="632"/>
      <c r="AP8" s="622" t="s">
        <v>222</v>
      </c>
      <c r="AQ8" s="623"/>
      <c r="AR8" s="623"/>
      <c r="AS8" s="623"/>
      <c r="AT8" s="623"/>
      <c r="AU8" s="623"/>
      <c r="AV8" s="623"/>
      <c r="AW8" s="623"/>
      <c r="AX8" s="623"/>
      <c r="AY8" s="623"/>
      <c r="AZ8" s="623"/>
      <c r="BA8" s="623"/>
      <c r="BB8" s="623"/>
      <c r="BC8" s="623"/>
      <c r="BD8" s="623"/>
      <c r="BE8" s="623"/>
      <c r="BF8" s="624"/>
      <c r="BG8" s="625">
        <v>49532</v>
      </c>
      <c r="BH8" s="626"/>
      <c r="BI8" s="626"/>
      <c r="BJ8" s="626"/>
      <c r="BK8" s="626"/>
      <c r="BL8" s="626"/>
      <c r="BM8" s="626"/>
      <c r="BN8" s="627"/>
      <c r="BO8" s="628">
        <v>1.2</v>
      </c>
      <c r="BP8" s="628"/>
      <c r="BQ8" s="628"/>
      <c r="BR8" s="628"/>
      <c r="BS8" s="634" t="s">
        <v>223</v>
      </c>
      <c r="BT8" s="626"/>
      <c r="BU8" s="626"/>
      <c r="BV8" s="626"/>
      <c r="BW8" s="626"/>
      <c r="BX8" s="626"/>
      <c r="BY8" s="626"/>
      <c r="BZ8" s="626"/>
      <c r="CA8" s="626"/>
      <c r="CB8" s="635"/>
      <c r="CD8" s="639" t="s">
        <v>224</v>
      </c>
      <c r="CE8" s="640"/>
      <c r="CF8" s="640"/>
      <c r="CG8" s="640"/>
      <c r="CH8" s="640"/>
      <c r="CI8" s="640"/>
      <c r="CJ8" s="640"/>
      <c r="CK8" s="640"/>
      <c r="CL8" s="640"/>
      <c r="CM8" s="640"/>
      <c r="CN8" s="640"/>
      <c r="CO8" s="640"/>
      <c r="CP8" s="640"/>
      <c r="CQ8" s="641"/>
      <c r="CR8" s="625">
        <v>4236921</v>
      </c>
      <c r="CS8" s="626"/>
      <c r="CT8" s="626"/>
      <c r="CU8" s="626"/>
      <c r="CV8" s="626"/>
      <c r="CW8" s="626"/>
      <c r="CX8" s="626"/>
      <c r="CY8" s="627"/>
      <c r="CZ8" s="628">
        <v>31.7</v>
      </c>
      <c r="DA8" s="628"/>
      <c r="DB8" s="628"/>
      <c r="DC8" s="628"/>
      <c r="DD8" s="634">
        <v>2462</v>
      </c>
      <c r="DE8" s="626"/>
      <c r="DF8" s="626"/>
      <c r="DG8" s="626"/>
      <c r="DH8" s="626"/>
      <c r="DI8" s="626"/>
      <c r="DJ8" s="626"/>
      <c r="DK8" s="626"/>
      <c r="DL8" s="626"/>
      <c r="DM8" s="626"/>
      <c r="DN8" s="626"/>
      <c r="DO8" s="626"/>
      <c r="DP8" s="627"/>
      <c r="DQ8" s="634">
        <v>2256494</v>
      </c>
      <c r="DR8" s="626"/>
      <c r="DS8" s="626"/>
      <c r="DT8" s="626"/>
      <c r="DU8" s="626"/>
      <c r="DV8" s="626"/>
      <c r="DW8" s="626"/>
      <c r="DX8" s="626"/>
      <c r="DY8" s="626"/>
      <c r="DZ8" s="626"/>
      <c r="EA8" s="626"/>
      <c r="EB8" s="626"/>
      <c r="EC8" s="635"/>
    </row>
    <row r="9" spans="2:143" ht="11.25" customHeight="1" x14ac:dyDescent="0.15">
      <c r="B9" s="622" t="s">
        <v>225</v>
      </c>
      <c r="C9" s="623"/>
      <c r="D9" s="623"/>
      <c r="E9" s="623"/>
      <c r="F9" s="623"/>
      <c r="G9" s="623"/>
      <c r="H9" s="623"/>
      <c r="I9" s="623"/>
      <c r="J9" s="623"/>
      <c r="K9" s="623"/>
      <c r="L9" s="623"/>
      <c r="M9" s="623"/>
      <c r="N9" s="623"/>
      <c r="O9" s="623"/>
      <c r="P9" s="623"/>
      <c r="Q9" s="624"/>
      <c r="R9" s="625">
        <v>12654</v>
      </c>
      <c r="S9" s="626"/>
      <c r="T9" s="626"/>
      <c r="U9" s="626"/>
      <c r="V9" s="626"/>
      <c r="W9" s="626"/>
      <c r="X9" s="626"/>
      <c r="Y9" s="627"/>
      <c r="Z9" s="628">
        <v>0.1</v>
      </c>
      <c r="AA9" s="628"/>
      <c r="AB9" s="628"/>
      <c r="AC9" s="628"/>
      <c r="AD9" s="629">
        <v>12654</v>
      </c>
      <c r="AE9" s="629"/>
      <c r="AF9" s="629"/>
      <c r="AG9" s="629"/>
      <c r="AH9" s="629"/>
      <c r="AI9" s="629"/>
      <c r="AJ9" s="629"/>
      <c r="AK9" s="629"/>
      <c r="AL9" s="630">
        <v>0.2</v>
      </c>
      <c r="AM9" s="631"/>
      <c r="AN9" s="631"/>
      <c r="AO9" s="632"/>
      <c r="AP9" s="622" t="s">
        <v>226</v>
      </c>
      <c r="AQ9" s="623"/>
      <c r="AR9" s="623"/>
      <c r="AS9" s="623"/>
      <c r="AT9" s="623"/>
      <c r="AU9" s="623"/>
      <c r="AV9" s="623"/>
      <c r="AW9" s="623"/>
      <c r="AX9" s="623"/>
      <c r="AY9" s="623"/>
      <c r="AZ9" s="623"/>
      <c r="BA9" s="623"/>
      <c r="BB9" s="623"/>
      <c r="BC9" s="623"/>
      <c r="BD9" s="623"/>
      <c r="BE9" s="623"/>
      <c r="BF9" s="624"/>
      <c r="BG9" s="625">
        <v>1278476</v>
      </c>
      <c r="BH9" s="626"/>
      <c r="BI9" s="626"/>
      <c r="BJ9" s="626"/>
      <c r="BK9" s="626"/>
      <c r="BL9" s="626"/>
      <c r="BM9" s="626"/>
      <c r="BN9" s="627"/>
      <c r="BO9" s="628">
        <v>29.7</v>
      </c>
      <c r="BP9" s="628"/>
      <c r="BQ9" s="628"/>
      <c r="BR9" s="628"/>
      <c r="BS9" s="634" t="s">
        <v>223</v>
      </c>
      <c r="BT9" s="626"/>
      <c r="BU9" s="626"/>
      <c r="BV9" s="626"/>
      <c r="BW9" s="626"/>
      <c r="BX9" s="626"/>
      <c r="BY9" s="626"/>
      <c r="BZ9" s="626"/>
      <c r="CA9" s="626"/>
      <c r="CB9" s="635"/>
      <c r="CD9" s="639" t="s">
        <v>227</v>
      </c>
      <c r="CE9" s="640"/>
      <c r="CF9" s="640"/>
      <c r="CG9" s="640"/>
      <c r="CH9" s="640"/>
      <c r="CI9" s="640"/>
      <c r="CJ9" s="640"/>
      <c r="CK9" s="640"/>
      <c r="CL9" s="640"/>
      <c r="CM9" s="640"/>
      <c r="CN9" s="640"/>
      <c r="CO9" s="640"/>
      <c r="CP9" s="640"/>
      <c r="CQ9" s="641"/>
      <c r="CR9" s="625">
        <v>1073383</v>
      </c>
      <c r="CS9" s="626"/>
      <c r="CT9" s="626"/>
      <c r="CU9" s="626"/>
      <c r="CV9" s="626"/>
      <c r="CW9" s="626"/>
      <c r="CX9" s="626"/>
      <c r="CY9" s="627"/>
      <c r="CZ9" s="628">
        <v>8</v>
      </c>
      <c r="DA9" s="628"/>
      <c r="DB9" s="628"/>
      <c r="DC9" s="628"/>
      <c r="DD9" s="634">
        <v>221079</v>
      </c>
      <c r="DE9" s="626"/>
      <c r="DF9" s="626"/>
      <c r="DG9" s="626"/>
      <c r="DH9" s="626"/>
      <c r="DI9" s="626"/>
      <c r="DJ9" s="626"/>
      <c r="DK9" s="626"/>
      <c r="DL9" s="626"/>
      <c r="DM9" s="626"/>
      <c r="DN9" s="626"/>
      <c r="DO9" s="626"/>
      <c r="DP9" s="627"/>
      <c r="DQ9" s="634">
        <v>781677</v>
      </c>
      <c r="DR9" s="626"/>
      <c r="DS9" s="626"/>
      <c r="DT9" s="626"/>
      <c r="DU9" s="626"/>
      <c r="DV9" s="626"/>
      <c r="DW9" s="626"/>
      <c r="DX9" s="626"/>
      <c r="DY9" s="626"/>
      <c r="DZ9" s="626"/>
      <c r="EA9" s="626"/>
      <c r="EB9" s="626"/>
      <c r="EC9" s="635"/>
    </row>
    <row r="10" spans="2:143" ht="11.25" customHeight="1" x14ac:dyDescent="0.15">
      <c r="B10" s="622" t="s">
        <v>228</v>
      </c>
      <c r="C10" s="623"/>
      <c r="D10" s="623"/>
      <c r="E10" s="623"/>
      <c r="F10" s="623"/>
      <c r="G10" s="623"/>
      <c r="H10" s="623"/>
      <c r="I10" s="623"/>
      <c r="J10" s="623"/>
      <c r="K10" s="623"/>
      <c r="L10" s="623"/>
      <c r="M10" s="623"/>
      <c r="N10" s="623"/>
      <c r="O10" s="623"/>
      <c r="P10" s="623"/>
      <c r="Q10" s="624"/>
      <c r="R10" s="625">
        <v>495031</v>
      </c>
      <c r="S10" s="626"/>
      <c r="T10" s="626"/>
      <c r="U10" s="626"/>
      <c r="V10" s="626"/>
      <c r="W10" s="626"/>
      <c r="X10" s="626"/>
      <c r="Y10" s="627"/>
      <c r="Z10" s="628">
        <v>3.6</v>
      </c>
      <c r="AA10" s="628"/>
      <c r="AB10" s="628"/>
      <c r="AC10" s="628"/>
      <c r="AD10" s="629">
        <v>495031</v>
      </c>
      <c r="AE10" s="629"/>
      <c r="AF10" s="629"/>
      <c r="AG10" s="629"/>
      <c r="AH10" s="629"/>
      <c r="AI10" s="629"/>
      <c r="AJ10" s="629"/>
      <c r="AK10" s="629"/>
      <c r="AL10" s="630">
        <v>6.5</v>
      </c>
      <c r="AM10" s="631"/>
      <c r="AN10" s="631"/>
      <c r="AO10" s="632"/>
      <c r="AP10" s="622" t="s">
        <v>229</v>
      </c>
      <c r="AQ10" s="623"/>
      <c r="AR10" s="623"/>
      <c r="AS10" s="623"/>
      <c r="AT10" s="623"/>
      <c r="AU10" s="623"/>
      <c r="AV10" s="623"/>
      <c r="AW10" s="623"/>
      <c r="AX10" s="623"/>
      <c r="AY10" s="623"/>
      <c r="AZ10" s="623"/>
      <c r="BA10" s="623"/>
      <c r="BB10" s="623"/>
      <c r="BC10" s="623"/>
      <c r="BD10" s="623"/>
      <c r="BE10" s="623"/>
      <c r="BF10" s="624"/>
      <c r="BG10" s="625">
        <v>75768</v>
      </c>
      <c r="BH10" s="626"/>
      <c r="BI10" s="626"/>
      <c r="BJ10" s="626"/>
      <c r="BK10" s="626"/>
      <c r="BL10" s="626"/>
      <c r="BM10" s="626"/>
      <c r="BN10" s="627"/>
      <c r="BO10" s="628">
        <v>1.8</v>
      </c>
      <c r="BP10" s="628"/>
      <c r="BQ10" s="628"/>
      <c r="BR10" s="628"/>
      <c r="BS10" s="634" t="s">
        <v>223</v>
      </c>
      <c r="BT10" s="626"/>
      <c r="BU10" s="626"/>
      <c r="BV10" s="626"/>
      <c r="BW10" s="626"/>
      <c r="BX10" s="626"/>
      <c r="BY10" s="626"/>
      <c r="BZ10" s="626"/>
      <c r="CA10" s="626"/>
      <c r="CB10" s="635"/>
      <c r="CD10" s="639" t="s">
        <v>230</v>
      </c>
      <c r="CE10" s="640"/>
      <c r="CF10" s="640"/>
      <c r="CG10" s="640"/>
      <c r="CH10" s="640"/>
      <c r="CI10" s="640"/>
      <c r="CJ10" s="640"/>
      <c r="CK10" s="640"/>
      <c r="CL10" s="640"/>
      <c r="CM10" s="640"/>
      <c r="CN10" s="640"/>
      <c r="CO10" s="640"/>
      <c r="CP10" s="640"/>
      <c r="CQ10" s="641"/>
      <c r="CR10" s="625">
        <v>77202</v>
      </c>
      <c r="CS10" s="626"/>
      <c r="CT10" s="626"/>
      <c r="CU10" s="626"/>
      <c r="CV10" s="626"/>
      <c r="CW10" s="626"/>
      <c r="CX10" s="626"/>
      <c r="CY10" s="627"/>
      <c r="CZ10" s="628">
        <v>0.6</v>
      </c>
      <c r="DA10" s="628"/>
      <c r="DB10" s="628"/>
      <c r="DC10" s="628"/>
      <c r="DD10" s="634">
        <v>42282</v>
      </c>
      <c r="DE10" s="626"/>
      <c r="DF10" s="626"/>
      <c r="DG10" s="626"/>
      <c r="DH10" s="626"/>
      <c r="DI10" s="626"/>
      <c r="DJ10" s="626"/>
      <c r="DK10" s="626"/>
      <c r="DL10" s="626"/>
      <c r="DM10" s="626"/>
      <c r="DN10" s="626"/>
      <c r="DO10" s="626"/>
      <c r="DP10" s="627"/>
      <c r="DQ10" s="634">
        <v>11971</v>
      </c>
      <c r="DR10" s="626"/>
      <c r="DS10" s="626"/>
      <c r="DT10" s="626"/>
      <c r="DU10" s="626"/>
      <c r="DV10" s="626"/>
      <c r="DW10" s="626"/>
      <c r="DX10" s="626"/>
      <c r="DY10" s="626"/>
      <c r="DZ10" s="626"/>
      <c r="EA10" s="626"/>
      <c r="EB10" s="626"/>
      <c r="EC10" s="635"/>
    </row>
    <row r="11" spans="2:143" ht="11.25" customHeight="1" x14ac:dyDescent="0.15">
      <c r="B11" s="622" t="s">
        <v>231</v>
      </c>
      <c r="C11" s="623"/>
      <c r="D11" s="623"/>
      <c r="E11" s="623"/>
      <c r="F11" s="623"/>
      <c r="G11" s="623"/>
      <c r="H11" s="623"/>
      <c r="I11" s="623"/>
      <c r="J11" s="623"/>
      <c r="K11" s="623"/>
      <c r="L11" s="623"/>
      <c r="M11" s="623"/>
      <c r="N11" s="623"/>
      <c r="O11" s="623"/>
      <c r="P11" s="623"/>
      <c r="Q11" s="624"/>
      <c r="R11" s="625">
        <v>20038</v>
      </c>
      <c r="S11" s="626"/>
      <c r="T11" s="626"/>
      <c r="U11" s="626"/>
      <c r="V11" s="626"/>
      <c r="W11" s="626"/>
      <c r="X11" s="626"/>
      <c r="Y11" s="627"/>
      <c r="Z11" s="628">
        <v>0.1</v>
      </c>
      <c r="AA11" s="628"/>
      <c r="AB11" s="628"/>
      <c r="AC11" s="628"/>
      <c r="AD11" s="629">
        <v>20038</v>
      </c>
      <c r="AE11" s="629"/>
      <c r="AF11" s="629"/>
      <c r="AG11" s="629"/>
      <c r="AH11" s="629"/>
      <c r="AI11" s="629"/>
      <c r="AJ11" s="629"/>
      <c r="AK11" s="629"/>
      <c r="AL11" s="630">
        <v>0.3</v>
      </c>
      <c r="AM11" s="631"/>
      <c r="AN11" s="631"/>
      <c r="AO11" s="632"/>
      <c r="AP11" s="622" t="s">
        <v>232</v>
      </c>
      <c r="AQ11" s="623"/>
      <c r="AR11" s="623"/>
      <c r="AS11" s="623"/>
      <c r="AT11" s="623"/>
      <c r="AU11" s="623"/>
      <c r="AV11" s="623"/>
      <c r="AW11" s="623"/>
      <c r="AX11" s="623"/>
      <c r="AY11" s="623"/>
      <c r="AZ11" s="623"/>
      <c r="BA11" s="623"/>
      <c r="BB11" s="623"/>
      <c r="BC11" s="623"/>
      <c r="BD11" s="623"/>
      <c r="BE11" s="623"/>
      <c r="BF11" s="624"/>
      <c r="BG11" s="625">
        <v>200107</v>
      </c>
      <c r="BH11" s="626"/>
      <c r="BI11" s="626"/>
      <c r="BJ11" s="626"/>
      <c r="BK11" s="626"/>
      <c r="BL11" s="626"/>
      <c r="BM11" s="626"/>
      <c r="BN11" s="627"/>
      <c r="BO11" s="628">
        <v>4.7</v>
      </c>
      <c r="BP11" s="628"/>
      <c r="BQ11" s="628"/>
      <c r="BR11" s="628"/>
      <c r="BS11" s="634">
        <v>21489</v>
      </c>
      <c r="BT11" s="626"/>
      <c r="BU11" s="626"/>
      <c r="BV11" s="626"/>
      <c r="BW11" s="626"/>
      <c r="BX11" s="626"/>
      <c r="BY11" s="626"/>
      <c r="BZ11" s="626"/>
      <c r="CA11" s="626"/>
      <c r="CB11" s="635"/>
      <c r="CD11" s="639" t="s">
        <v>233</v>
      </c>
      <c r="CE11" s="640"/>
      <c r="CF11" s="640"/>
      <c r="CG11" s="640"/>
      <c r="CH11" s="640"/>
      <c r="CI11" s="640"/>
      <c r="CJ11" s="640"/>
      <c r="CK11" s="640"/>
      <c r="CL11" s="640"/>
      <c r="CM11" s="640"/>
      <c r="CN11" s="640"/>
      <c r="CO11" s="640"/>
      <c r="CP11" s="640"/>
      <c r="CQ11" s="641"/>
      <c r="CR11" s="625">
        <v>367884</v>
      </c>
      <c r="CS11" s="626"/>
      <c r="CT11" s="626"/>
      <c r="CU11" s="626"/>
      <c r="CV11" s="626"/>
      <c r="CW11" s="626"/>
      <c r="CX11" s="626"/>
      <c r="CY11" s="627"/>
      <c r="CZ11" s="628">
        <v>2.8</v>
      </c>
      <c r="DA11" s="628"/>
      <c r="DB11" s="628"/>
      <c r="DC11" s="628"/>
      <c r="DD11" s="634">
        <v>20796</v>
      </c>
      <c r="DE11" s="626"/>
      <c r="DF11" s="626"/>
      <c r="DG11" s="626"/>
      <c r="DH11" s="626"/>
      <c r="DI11" s="626"/>
      <c r="DJ11" s="626"/>
      <c r="DK11" s="626"/>
      <c r="DL11" s="626"/>
      <c r="DM11" s="626"/>
      <c r="DN11" s="626"/>
      <c r="DO11" s="626"/>
      <c r="DP11" s="627"/>
      <c r="DQ11" s="634">
        <v>314105</v>
      </c>
      <c r="DR11" s="626"/>
      <c r="DS11" s="626"/>
      <c r="DT11" s="626"/>
      <c r="DU11" s="626"/>
      <c r="DV11" s="626"/>
      <c r="DW11" s="626"/>
      <c r="DX11" s="626"/>
      <c r="DY11" s="626"/>
      <c r="DZ11" s="626"/>
      <c r="EA11" s="626"/>
      <c r="EB11" s="626"/>
      <c r="EC11" s="635"/>
    </row>
    <row r="12" spans="2:143" ht="11.25" customHeight="1" x14ac:dyDescent="0.15">
      <c r="B12" s="622" t="s">
        <v>234</v>
      </c>
      <c r="C12" s="623"/>
      <c r="D12" s="623"/>
      <c r="E12" s="623"/>
      <c r="F12" s="623"/>
      <c r="G12" s="623"/>
      <c r="H12" s="623"/>
      <c r="I12" s="623"/>
      <c r="J12" s="623"/>
      <c r="K12" s="623"/>
      <c r="L12" s="623"/>
      <c r="M12" s="623"/>
      <c r="N12" s="623"/>
      <c r="O12" s="623"/>
      <c r="P12" s="623"/>
      <c r="Q12" s="624"/>
      <c r="R12" s="625" t="s">
        <v>223</v>
      </c>
      <c r="S12" s="626"/>
      <c r="T12" s="626"/>
      <c r="U12" s="626"/>
      <c r="V12" s="626"/>
      <c r="W12" s="626"/>
      <c r="X12" s="626"/>
      <c r="Y12" s="627"/>
      <c r="Z12" s="628" t="s">
        <v>223</v>
      </c>
      <c r="AA12" s="628"/>
      <c r="AB12" s="628"/>
      <c r="AC12" s="628"/>
      <c r="AD12" s="629" t="s">
        <v>223</v>
      </c>
      <c r="AE12" s="629"/>
      <c r="AF12" s="629"/>
      <c r="AG12" s="629"/>
      <c r="AH12" s="629"/>
      <c r="AI12" s="629"/>
      <c r="AJ12" s="629"/>
      <c r="AK12" s="629"/>
      <c r="AL12" s="630" t="s">
        <v>223</v>
      </c>
      <c r="AM12" s="631"/>
      <c r="AN12" s="631"/>
      <c r="AO12" s="632"/>
      <c r="AP12" s="622" t="s">
        <v>235</v>
      </c>
      <c r="AQ12" s="623"/>
      <c r="AR12" s="623"/>
      <c r="AS12" s="623"/>
      <c r="AT12" s="623"/>
      <c r="AU12" s="623"/>
      <c r="AV12" s="623"/>
      <c r="AW12" s="623"/>
      <c r="AX12" s="623"/>
      <c r="AY12" s="623"/>
      <c r="AZ12" s="623"/>
      <c r="BA12" s="623"/>
      <c r="BB12" s="623"/>
      <c r="BC12" s="623"/>
      <c r="BD12" s="623"/>
      <c r="BE12" s="623"/>
      <c r="BF12" s="624"/>
      <c r="BG12" s="625">
        <v>2140897</v>
      </c>
      <c r="BH12" s="626"/>
      <c r="BI12" s="626"/>
      <c r="BJ12" s="626"/>
      <c r="BK12" s="626"/>
      <c r="BL12" s="626"/>
      <c r="BM12" s="626"/>
      <c r="BN12" s="627"/>
      <c r="BO12" s="628">
        <v>49.8</v>
      </c>
      <c r="BP12" s="628"/>
      <c r="BQ12" s="628"/>
      <c r="BR12" s="628"/>
      <c r="BS12" s="634" t="s">
        <v>223</v>
      </c>
      <c r="BT12" s="626"/>
      <c r="BU12" s="626"/>
      <c r="BV12" s="626"/>
      <c r="BW12" s="626"/>
      <c r="BX12" s="626"/>
      <c r="BY12" s="626"/>
      <c r="BZ12" s="626"/>
      <c r="CA12" s="626"/>
      <c r="CB12" s="635"/>
      <c r="CD12" s="639" t="s">
        <v>236</v>
      </c>
      <c r="CE12" s="640"/>
      <c r="CF12" s="640"/>
      <c r="CG12" s="640"/>
      <c r="CH12" s="640"/>
      <c r="CI12" s="640"/>
      <c r="CJ12" s="640"/>
      <c r="CK12" s="640"/>
      <c r="CL12" s="640"/>
      <c r="CM12" s="640"/>
      <c r="CN12" s="640"/>
      <c r="CO12" s="640"/>
      <c r="CP12" s="640"/>
      <c r="CQ12" s="641"/>
      <c r="CR12" s="625">
        <v>91039</v>
      </c>
      <c r="CS12" s="626"/>
      <c r="CT12" s="626"/>
      <c r="CU12" s="626"/>
      <c r="CV12" s="626"/>
      <c r="CW12" s="626"/>
      <c r="CX12" s="626"/>
      <c r="CY12" s="627"/>
      <c r="CZ12" s="628">
        <v>0.7</v>
      </c>
      <c r="DA12" s="628"/>
      <c r="DB12" s="628"/>
      <c r="DC12" s="628"/>
      <c r="DD12" s="634">
        <v>12350</v>
      </c>
      <c r="DE12" s="626"/>
      <c r="DF12" s="626"/>
      <c r="DG12" s="626"/>
      <c r="DH12" s="626"/>
      <c r="DI12" s="626"/>
      <c r="DJ12" s="626"/>
      <c r="DK12" s="626"/>
      <c r="DL12" s="626"/>
      <c r="DM12" s="626"/>
      <c r="DN12" s="626"/>
      <c r="DO12" s="626"/>
      <c r="DP12" s="627"/>
      <c r="DQ12" s="634">
        <v>77350</v>
      </c>
      <c r="DR12" s="626"/>
      <c r="DS12" s="626"/>
      <c r="DT12" s="626"/>
      <c r="DU12" s="626"/>
      <c r="DV12" s="626"/>
      <c r="DW12" s="626"/>
      <c r="DX12" s="626"/>
      <c r="DY12" s="626"/>
      <c r="DZ12" s="626"/>
      <c r="EA12" s="626"/>
      <c r="EB12" s="626"/>
      <c r="EC12" s="635"/>
    </row>
    <row r="13" spans="2:143" ht="11.25" customHeight="1" x14ac:dyDescent="0.15">
      <c r="B13" s="622" t="s">
        <v>237</v>
      </c>
      <c r="C13" s="623"/>
      <c r="D13" s="623"/>
      <c r="E13" s="623"/>
      <c r="F13" s="623"/>
      <c r="G13" s="623"/>
      <c r="H13" s="623"/>
      <c r="I13" s="623"/>
      <c r="J13" s="623"/>
      <c r="K13" s="623"/>
      <c r="L13" s="623"/>
      <c r="M13" s="623"/>
      <c r="N13" s="623"/>
      <c r="O13" s="623"/>
      <c r="P13" s="623"/>
      <c r="Q13" s="624"/>
      <c r="R13" s="625">
        <v>28913</v>
      </c>
      <c r="S13" s="626"/>
      <c r="T13" s="626"/>
      <c r="U13" s="626"/>
      <c r="V13" s="626"/>
      <c r="W13" s="626"/>
      <c r="X13" s="626"/>
      <c r="Y13" s="627"/>
      <c r="Z13" s="628">
        <v>0.2</v>
      </c>
      <c r="AA13" s="628"/>
      <c r="AB13" s="628"/>
      <c r="AC13" s="628"/>
      <c r="AD13" s="629">
        <v>28913</v>
      </c>
      <c r="AE13" s="629"/>
      <c r="AF13" s="629"/>
      <c r="AG13" s="629"/>
      <c r="AH13" s="629"/>
      <c r="AI13" s="629"/>
      <c r="AJ13" s="629"/>
      <c r="AK13" s="629"/>
      <c r="AL13" s="630">
        <v>0.4</v>
      </c>
      <c r="AM13" s="631"/>
      <c r="AN13" s="631"/>
      <c r="AO13" s="632"/>
      <c r="AP13" s="622" t="s">
        <v>238</v>
      </c>
      <c r="AQ13" s="623"/>
      <c r="AR13" s="623"/>
      <c r="AS13" s="623"/>
      <c r="AT13" s="623"/>
      <c r="AU13" s="623"/>
      <c r="AV13" s="623"/>
      <c r="AW13" s="623"/>
      <c r="AX13" s="623"/>
      <c r="AY13" s="623"/>
      <c r="AZ13" s="623"/>
      <c r="BA13" s="623"/>
      <c r="BB13" s="623"/>
      <c r="BC13" s="623"/>
      <c r="BD13" s="623"/>
      <c r="BE13" s="623"/>
      <c r="BF13" s="624"/>
      <c r="BG13" s="625">
        <v>2134087</v>
      </c>
      <c r="BH13" s="626"/>
      <c r="BI13" s="626"/>
      <c r="BJ13" s="626"/>
      <c r="BK13" s="626"/>
      <c r="BL13" s="626"/>
      <c r="BM13" s="626"/>
      <c r="BN13" s="627"/>
      <c r="BO13" s="628">
        <v>49.6</v>
      </c>
      <c r="BP13" s="628"/>
      <c r="BQ13" s="628"/>
      <c r="BR13" s="628"/>
      <c r="BS13" s="634" t="s">
        <v>223</v>
      </c>
      <c r="BT13" s="626"/>
      <c r="BU13" s="626"/>
      <c r="BV13" s="626"/>
      <c r="BW13" s="626"/>
      <c r="BX13" s="626"/>
      <c r="BY13" s="626"/>
      <c r="BZ13" s="626"/>
      <c r="CA13" s="626"/>
      <c r="CB13" s="635"/>
      <c r="CD13" s="639" t="s">
        <v>239</v>
      </c>
      <c r="CE13" s="640"/>
      <c r="CF13" s="640"/>
      <c r="CG13" s="640"/>
      <c r="CH13" s="640"/>
      <c r="CI13" s="640"/>
      <c r="CJ13" s="640"/>
      <c r="CK13" s="640"/>
      <c r="CL13" s="640"/>
      <c r="CM13" s="640"/>
      <c r="CN13" s="640"/>
      <c r="CO13" s="640"/>
      <c r="CP13" s="640"/>
      <c r="CQ13" s="641"/>
      <c r="CR13" s="625">
        <v>2144621</v>
      </c>
      <c r="CS13" s="626"/>
      <c r="CT13" s="626"/>
      <c r="CU13" s="626"/>
      <c r="CV13" s="626"/>
      <c r="CW13" s="626"/>
      <c r="CX13" s="626"/>
      <c r="CY13" s="627"/>
      <c r="CZ13" s="628">
        <v>16</v>
      </c>
      <c r="DA13" s="628"/>
      <c r="DB13" s="628"/>
      <c r="DC13" s="628"/>
      <c r="DD13" s="634">
        <v>716830</v>
      </c>
      <c r="DE13" s="626"/>
      <c r="DF13" s="626"/>
      <c r="DG13" s="626"/>
      <c r="DH13" s="626"/>
      <c r="DI13" s="626"/>
      <c r="DJ13" s="626"/>
      <c r="DK13" s="626"/>
      <c r="DL13" s="626"/>
      <c r="DM13" s="626"/>
      <c r="DN13" s="626"/>
      <c r="DO13" s="626"/>
      <c r="DP13" s="627"/>
      <c r="DQ13" s="634">
        <v>1636921</v>
      </c>
      <c r="DR13" s="626"/>
      <c r="DS13" s="626"/>
      <c r="DT13" s="626"/>
      <c r="DU13" s="626"/>
      <c r="DV13" s="626"/>
      <c r="DW13" s="626"/>
      <c r="DX13" s="626"/>
      <c r="DY13" s="626"/>
      <c r="DZ13" s="626"/>
      <c r="EA13" s="626"/>
      <c r="EB13" s="626"/>
      <c r="EC13" s="635"/>
    </row>
    <row r="14" spans="2:143" ht="11.25" customHeight="1" x14ac:dyDescent="0.15">
      <c r="B14" s="622" t="s">
        <v>240</v>
      </c>
      <c r="C14" s="623"/>
      <c r="D14" s="623"/>
      <c r="E14" s="623"/>
      <c r="F14" s="623"/>
      <c r="G14" s="623"/>
      <c r="H14" s="623"/>
      <c r="I14" s="623"/>
      <c r="J14" s="623"/>
      <c r="K14" s="623"/>
      <c r="L14" s="623"/>
      <c r="M14" s="623"/>
      <c r="N14" s="623"/>
      <c r="O14" s="623"/>
      <c r="P14" s="623"/>
      <c r="Q14" s="624"/>
      <c r="R14" s="625" t="s">
        <v>223</v>
      </c>
      <c r="S14" s="626"/>
      <c r="T14" s="626"/>
      <c r="U14" s="626"/>
      <c r="V14" s="626"/>
      <c r="W14" s="626"/>
      <c r="X14" s="626"/>
      <c r="Y14" s="627"/>
      <c r="Z14" s="628" t="s">
        <v>223</v>
      </c>
      <c r="AA14" s="628"/>
      <c r="AB14" s="628"/>
      <c r="AC14" s="628"/>
      <c r="AD14" s="629" t="s">
        <v>223</v>
      </c>
      <c r="AE14" s="629"/>
      <c r="AF14" s="629"/>
      <c r="AG14" s="629"/>
      <c r="AH14" s="629"/>
      <c r="AI14" s="629"/>
      <c r="AJ14" s="629"/>
      <c r="AK14" s="629"/>
      <c r="AL14" s="630" t="s">
        <v>223</v>
      </c>
      <c r="AM14" s="631"/>
      <c r="AN14" s="631"/>
      <c r="AO14" s="632"/>
      <c r="AP14" s="622" t="s">
        <v>241</v>
      </c>
      <c r="AQ14" s="623"/>
      <c r="AR14" s="623"/>
      <c r="AS14" s="623"/>
      <c r="AT14" s="623"/>
      <c r="AU14" s="623"/>
      <c r="AV14" s="623"/>
      <c r="AW14" s="623"/>
      <c r="AX14" s="623"/>
      <c r="AY14" s="623"/>
      <c r="AZ14" s="623"/>
      <c r="BA14" s="623"/>
      <c r="BB14" s="623"/>
      <c r="BC14" s="623"/>
      <c r="BD14" s="623"/>
      <c r="BE14" s="623"/>
      <c r="BF14" s="624"/>
      <c r="BG14" s="625">
        <v>74053</v>
      </c>
      <c r="BH14" s="626"/>
      <c r="BI14" s="626"/>
      <c r="BJ14" s="626"/>
      <c r="BK14" s="626"/>
      <c r="BL14" s="626"/>
      <c r="BM14" s="626"/>
      <c r="BN14" s="627"/>
      <c r="BO14" s="628">
        <v>1.7</v>
      </c>
      <c r="BP14" s="628"/>
      <c r="BQ14" s="628"/>
      <c r="BR14" s="628"/>
      <c r="BS14" s="634" t="s">
        <v>223</v>
      </c>
      <c r="BT14" s="626"/>
      <c r="BU14" s="626"/>
      <c r="BV14" s="626"/>
      <c r="BW14" s="626"/>
      <c r="BX14" s="626"/>
      <c r="BY14" s="626"/>
      <c r="BZ14" s="626"/>
      <c r="CA14" s="626"/>
      <c r="CB14" s="635"/>
      <c r="CD14" s="639" t="s">
        <v>242</v>
      </c>
      <c r="CE14" s="640"/>
      <c r="CF14" s="640"/>
      <c r="CG14" s="640"/>
      <c r="CH14" s="640"/>
      <c r="CI14" s="640"/>
      <c r="CJ14" s="640"/>
      <c r="CK14" s="640"/>
      <c r="CL14" s="640"/>
      <c r="CM14" s="640"/>
      <c r="CN14" s="640"/>
      <c r="CO14" s="640"/>
      <c r="CP14" s="640"/>
      <c r="CQ14" s="641"/>
      <c r="CR14" s="625">
        <v>519030</v>
      </c>
      <c r="CS14" s="626"/>
      <c r="CT14" s="626"/>
      <c r="CU14" s="626"/>
      <c r="CV14" s="626"/>
      <c r="CW14" s="626"/>
      <c r="CX14" s="626"/>
      <c r="CY14" s="627"/>
      <c r="CZ14" s="628">
        <v>3.9</v>
      </c>
      <c r="DA14" s="628"/>
      <c r="DB14" s="628"/>
      <c r="DC14" s="628"/>
      <c r="DD14" s="634">
        <v>36642</v>
      </c>
      <c r="DE14" s="626"/>
      <c r="DF14" s="626"/>
      <c r="DG14" s="626"/>
      <c r="DH14" s="626"/>
      <c r="DI14" s="626"/>
      <c r="DJ14" s="626"/>
      <c r="DK14" s="626"/>
      <c r="DL14" s="626"/>
      <c r="DM14" s="626"/>
      <c r="DN14" s="626"/>
      <c r="DO14" s="626"/>
      <c r="DP14" s="627"/>
      <c r="DQ14" s="634">
        <v>441364</v>
      </c>
      <c r="DR14" s="626"/>
      <c r="DS14" s="626"/>
      <c r="DT14" s="626"/>
      <c r="DU14" s="626"/>
      <c r="DV14" s="626"/>
      <c r="DW14" s="626"/>
      <c r="DX14" s="626"/>
      <c r="DY14" s="626"/>
      <c r="DZ14" s="626"/>
      <c r="EA14" s="626"/>
      <c r="EB14" s="626"/>
      <c r="EC14" s="635"/>
    </row>
    <row r="15" spans="2:143" ht="11.25" customHeight="1" x14ac:dyDescent="0.15">
      <c r="B15" s="622" t="s">
        <v>243</v>
      </c>
      <c r="C15" s="623"/>
      <c r="D15" s="623"/>
      <c r="E15" s="623"/>
      <c r="F15" s="623"/>
      <c r="G15" s="623"/>
      <c r="H15" s="623"/>
      <c r="I15" s="623"/>
      <c r="J15" s="623"/>
      <c r="K15" s="623"/>
      <c r="L15" s="623"/>
      <c r="M15" s="623"/>
      <c r="N15" s="623"/>
      <c r="O15" s="623"/>
      <c r="P15" s="623"/>
      <c r="Q15" s="624"/>
      <c r="R15" s="625">
        <v>15884</v>
      </c>
      <c r="S15" s="626"/>
      <c r="T15" s="626"/>
      <c r="U15" s="626"/>
      <c r="V15" s="626"/>
      <c r="W15" s="626"/>
      <c r="X15" s="626"/>
      <c r="Y15" s="627"/>
      <c r="Z15" s="628">
        <v>0.1</v>
      </c>
      <c r="AA15" s="628"/>
      <c r="AB15" s="628"/>
      <c r="AC15" s="628"/>
      <c r="AD15" s="629">
        <v>15884</v>
      </c>
      <c r="AE15" s="629"/>
      <c r="AF15" s="629"/>
      <c r="AG15" s="629"/>
      <c r="AH15" s="629"/>
      <c r="AI15" s="629"/>
      <c r="AJ15" s="629"/>
      <c r="AK15" s="629"/>
      <c r="AL15" s="630">
        <v>0.2</v>
      </c>
      <c r="AM15" s="631"/>
      <c r="AN15" s="631"/>
      <c r="AO15" s="632"/>
      <c r="AP15" s="622" t="s">
        <v>244</v>
      </c>
      <c r="AQ15" s="623"/>
      <c r="AR15" s="623"/>
      <c r="AS15" s="623"/>
      <c r="AT15" s="623"/>
      <c r="AU15" s="623"/>
      <c r="AV15" s="623"/>
      <c r="AW15" s="623"/>
      <c r="AX15" s="623"/>
      <c r="AY15" s="623"/>
      <c r="AZ15" s="623"/>
      <c r="BA15" s="623"/>
      <c r="BB15" s="623"/>
      <c r="BC15" s="623"/>
      <c r="BD15" s="623"/>
      <c r="BE15" s="623"/>
      <c r="BF15" s="624"/>
      <c r="BG15" s="625">
        <v>195747</v>
      </c>
      <c r="BH15" s="626"/>
      <c r="BI15" s="626"/>
      <c r="BJ15" s="626"/>
      <c r="BK15" s="626"/>
      <c r="BL15" s="626"/>
      <c r="BM15" s="626"/>
      <c r="BN15" s="627"/>
      <c r="BO15" s="628">
        <v>4.5999999999999996</v>
      </c>
      <c r="BP15" s="628"/>
      <c r="BQ15" s="628"/>
      <c r="BR15" s="628"/>
      <c r="BS15" s="634" t="s">
        <v>223</v>
      </c>
      <c r="BT15" s="626"/>
      <c r="BU15" s="626"/>
      <c r="BV15" s="626"/>
      <c r="BW15" s="626"/>
      <c r="BX15" s="626"/>
      <c r="BY15" s="626"/>
      <c r="BZ15" s="626"/>
      <c r="CA15" s="626"/>
      <c r="CB15" s="635"/>
      <c r="CD15" s="639" t="s">
        <v>245</v>
      </c>
      <c r="CE15" s="640"/>
      <c r="CF15" s="640"/>
      <c r="CG15" s="640"/>
      <c r="CH15" s="640"/>
      <c r="CI15" s="640"/>
      <c r="CJ15" s="640"/>
      <c r="CK15" s="640"/>
      <c r="CL15" s="640"/>
      <c r="CM15" s="640"/>
      <c r="CN15" s="640"/>
      <c r="CO15" s="640"/>
      <c r="CP15" s="640"/>
      <c r="CQ15" s="641"/>
      <c r="CR15" s="625">
        <v>1131580</v>
      </c>
      <c r="CS15" s="626"/>
      <c r="CT15" s="626"/>
      <c r="CU15" s="626"/>
      <c r="CV15" s="626"/>
      <c r="CW15" s="626"/>
      <c r="CX15" s="626"/>
      <c r="CY15" s="627"/>
      <c r="CZ15" s="628">
        <v>8.5</v>
      </c>
      <c r="DA15" s="628"/>
      <c r="DB15" s="628"/>
      <c r="DC15" s="628"/>
      <c r="DD15" s="634">
        <v>31801</v>
      </c>
      <c r="DE15" s="626"/>
      <c r="DF15" s="626"/>
      <c r="DG15" s="626"/>
      <c r="DH15" s="626"/>
      <c r="DI15" s="626"/>
      <c r="DJ15" s="626"/>
      <c r="DK15" s="626"/>
      <c r="DL15" s="626"/>
      <c r="DM15" s="626"/>
      <c r="DN15" s="626"/>
      <c r="DO15" s="626"/>
      <c r="DP15" s="627"/>
      <c r="DQ15" s="634">
        <v>1073202</v>
      </c>
      <c r="DR15" s="626"/>
      <c r="DS15" s="626"/>
      <c r="DT15" s="626"/>
      <c r="DU15" s="626"/>
      <c r="DV15" s="626"/>
      <c r="DW15" s="626"/>
      <c r="DX15" s="626"/>
      <c r="DY15" s="626"/>
      <c r="DZ15" s="626"/>
      <c r="EA15" s="626"/>
      <c r="EB15" s="626"/>
      <c r="EC15" s="635"/>
    </row>
    <row r="16" spans="2:143" ht="11.25" customHeight="1" x14ac:dyDescent="0.15">
      <c r="B16" s="622" t="s">
        <v>246</v>
      </c>
      <c r="C16" s="623"/>
      <c r="D16" s="623"/>
      <c r="E16" s="623"/>
      <c r="F16" s="623"/>
      <c r="G16" s="623"/>
      <c r="H16" s="623"/>
      <c r="I16" s="623"/>
      <c r="J16" s="623"/>
      <c r="K16" s="623"/>
      <c r="L16" s="623"/>
      <c r="M16" s="623"/>
      <c r="N16" s="623"/>
      <c r="O16" s="623"/>
      <c r="P16" s="623"/>
      <c r="Q16" s="624"/>
      <c r="R16" s="625">
        <v>3322482</v>
      </c>
      <c r="S16" s="626"/>
      <c r="T16" s="626"/>
      <c r="U16" s="626"/>
      <c r="V16" s="626"/>
      <c r="W16" s="626"/>
      <c r="X16" s="626"/>
      <c r="Y16" s="627"/>
      <c r="Z16" s="628">
        <v>24.1</v>
      </c>
      <c r="AA16" s="628"/>
      <c r="AB16" s="628"/>
      <c r="AC16" s="628"/>
      <c r="AD16" s="629">
        <v>2878029</v>
      </c>
      <c r="AE16" s="629"/>
      <c r="AF16" s="629"/>
      <c r="AG16" s="629"/>
      <c r="AH16" s="629"/>
      <c r="AI16" s="629"/>
      <c r="AJ16" s="629"/>
      <c r="AK16" s="629"/>
      <c r="AL16" s="630">
        <v>37.700000000000003</v>
      </c>
      <c r="AM16" s="631"/>
      <c r="AN16" s="631"/>
      <c r="AO16" s="632"/>
      <c r="AP16" s="622" t="s">
        <v>247</v>
      </c>
      <c r="AQ16" s="623"/>
      <c r="AR16" s="623"/>
      <c r="AS16" s="623"/>
      <c r="AT16" s="623"/>
      <c r="AU16" s="623"/>
      <c r="AV16" s="623"/>
      <c r="AW16" s="623"/>
      <c r="AX16" s="623"/>
      <c r="AY16" s="623"/>
      <c r="AZ16" s="623"/>
      <c r="BA16" s="623"/>
      <c r="BB16" s="623"/>
      <c r="BC16" s="623"/>
      <c r="BD16" s="623"/>
      <c r="BE16" s="623"/>
      <c r="BF16" s="624"/>
      <c r="BG16" s="625" t="s">
        <v>223</v>
      </c>
      <c r="BH16" s="626"/>
      <c r="BI16" s="626"/>
      <c r="BJ16" s="626"/>
      <c r="BK16" s="626"/>
      <c r="BL16" s="626"/>
      <c r="BM16" s="626"/>
      <c r="BN16" s="627"/>
      <c r="BO16" s="628" t="s">
        <v>223</v>
      </c>
      <c r="BP16" s="628"/>
      <c r="BQ16" s="628"/>
      <c r="BR16" s="628"/>
      <c r="BS16" s="634" t="s">
        <v>223</v>
      </c>
      <c r="BT16" s="626"/>
      <c r="BU16" s="626"/>
      <c r="BV16" s="626"/>
      <c r="BW16" s="626"/>
      <c r="BX16" s="626"/>
      <c r="BY16" s="626"/>
      <c r="BZ16" s="626"/>
      <c r="CA16" s="626"/>
      <c r="CB16" s="635"/>
      <c r="CD16" s="639" t="s">
        <v>248</v>
      </c>
      <c r="CE16" s="640"/>
      <c r="CF16" s="640"/>
      <c r="CG16" s="640"/>
      <c r="CH16" s="640"/>
      <c r="CI16" s="640"/>
      <c r="CJ16" s="640"/>
      <c r="CK16" s="640"/>
      <c r="CL16" s="640"/>
      <c r="CM16" s="640"/>
      <c r="CN16" s="640"/>
      <c r="CO16" s="640"/>
      <c r="CP16" s="640"/>
      <c r="CQ16" s="641"/>
      <c r="CR16" s="625" t="s">
        <v>223</v>
      </c>
      <c r="CS16" s="626"/>
      <c r="CT16" s="626"/>
      <c r="CU16" s="626"/>
      <c r="CV16" s="626"/>
      <c r="CW16" s="626"/>
      <c r="CX16" s="626"/>
      <c r="CY16" s="627"/>
      <c r="CZ16" s="628" t="s">
        <v>223</v>
      </c>
      <c r="DA16" s="628"/>
      <c r="DB16" s="628"/>
      <c r="DC16" s="628"/>
      <c r="DD16" s="634" t="s">
        <v>223</v>
      </c>
      <c r="DE16" s="626"/>
      <c r="DF16" s="626"/>
      <c r="DG16" s="626"/>
      <c r="DH16" s="626"/>
      <c r="DI16" s="626"/>
      <c r="DJ16" s="626"/>
      <c r="DK16" s="626"/>
      <c r="DL16" s="626"/>
      <c r="DM16" s="626"/>
      <c r="DN16" s="626"/>
      <c r="DO16" s="626"/>
      <c r="DP16" s="627"/>
      <c r="DQ16" s="634" t="s">
        <v>223</v>
      </c>
      <c r="DR16" s="626"/>
      <c r="DS16" s="626"/>
      <c r="DT16" s="626"/>
      <c r="DU16" s="626"/>
      <c r="DV16" s="626"/>
      <c r="DW16" s="626"/>
      <c r="DX16" s="626"/>
      <c r="DY16" s="626"/>
      <c r="DZ16" s="626"/>
      <c r="EA16" s="626"/>
      <c r="EB16" s="626"/>
      <c r="EC16" s="635"/>
    </row>
    <row r="17" spans="2:133" ht="11.25" customHeight="1" x14ac:dyDescent="0.15">
      <c r="B17" s="622" t="s">
        <v>249</v>
      </c>
      <c r="C17" s="623"/>
      <c r="D17" s="623"/>
      <c r="E17" s="623"/>
      <c r="F17" s="623"/>
      <c r="G17" s="623"/>
      <c r="H17" s="623"/>
      <c r="I17" s="623"/>
      <c r="J17" s="623"/>
      <c r="K17" s="623"/>
      <c r="L17" s="623"/>
      <c r="M17" s="623"/>
      <c r="N17" s="623"/>
      <c r="O17" s="623"/>
      <c r="P17" s="623"/>
      <c r="Q17" s="624"/>
      <c r="R17" s="625">
        <v>2878029</v>
      </c>
      <c r="S17" s="626"/>
      <c r="T17" s="626"/>
      <c r="U17" s="626"/>
      <c r="V17" s="626"/>
      <c r="W17" s="626"/>
      <c r="X17" s="626"/>
      <c r="Y17" s="627"/>
      <c r="Z17" s="628">
        <v>20.9</v>
      </c>
      <c r="AA17" s="628"/>
      <c r="AB17" s="628"/>
      <c r="AC17" s="628"/>
      <c r="AD17" s="629">
        <v>2878029</v>
      </c>
      <c r="AE17" s="629"/>
      <c r="AF17" s="629"/>
      <c r="AG17" s="629"/>
      <c r="AH17" s="629"/>
      <c r="AI17" s="629"/>
      <c r="AJ17" s="629"/>
      <c r="AK17" s="629"/>
      <c r="AL17" s="630">
        <v>37.700000000000003</v>
      </c>
      <c r="AM17" s="631"/>
      <c r="AN17" s="631"/>
      <c r="AO17" s="632"/>
      <c r="AP17" s="622" t="s">
        <v>250</v>
      </c>
      <c r="AQ17" s="623"/>
      <c r="AR17" s="623"/>
      <c r="AS17" s="623"/>
      <c r="AT17" s="623"/>
      <c r="AU17" s="623"/>
      <c r="AV17" s="623"/>
      <c r="AW17" s="623"/>
      <c r="AX17" s="623"/>
      <c r="AY17" s="623"/>
      <c r="AZ17" s="623"/>
      <c r="BA17" s="623"/>
      <c r="BB17" s="623"/>
      <c r="BC17" s="623"/>
      <c r="BD17" s="623"/>
      <c r="BE17" s="623"/>
      <c r="BF17" s="624"/>
      <c r="BG17" s="625" t="s">
        <v>223</v>
      </c>
      <c r="BH17" s="626"/>
      <c r="BI17" s="626"/>
      <c r="BJ17" s="626"/>
      <c r="BK17" s="626"/>
      <c r="BL17" s="626"/>
      <c r="BM17" s="626"/>
      <c r="BN17" s="627"/>
      <c r="BO17" s="628" t="s">
        <v>223</v>
      </c>
      <c r="BP17" s="628"/>
      <c r="BQ17" s="628"/>
      <c r="BR17" s="628"/>
      <c r="BS17" s="634" t="s">
        <v>223</v>
      </c>
      <c r="BT17" s="626"/>
      <c r="BU17" s="626"/>
      <c r="BV17" s="626"/>
      <c r="BW17" s="626"/>
      <c r="BX17" s="626"/>
      <c r="BY17" s="626"/>
      <c r="BZ17" s="626"/>
      <c r="CA17" s="626"/>
      <c r="CB17" s="635"/>
      <c r="CD17" s="639" t="s">
        <v>251</v>
      </c>
      <c r="CE17" s="640"/>
      <c r="CF17" s="640"/>
      <c r="CG17" s="640"/>
      <c r="CH17" s="640"/>
      <c r="CI17" s="640"/>
      <c r="CJ17" s="640"/>
      <c r="CK17" s="640"/>
      <c r="CL17" s="640"/>
      <c r="CM17" s="640"/>
      <c r="CN17" s="640"/>
      <c r="CO17" s="640"/>
      <c r="CP17" s="640"/>
      <c r="CQ17" s="641"/>
      <c r="CR17" s="625">
        <v>1576480</v>
      </c>
      <c r="CS17" s="626"/>
      <c r="CT17" s="626"/>
      <c r="CU17" s="626"/>
      <c r="CV17" s="626"/>
      <c r="CW17" s="626"/>
      <c r="CX17" s="626"/>
      <c r="CY17" s="627"/>
      <c r="CZ17" s="628">
        <v>11.8</v>
      </c>
      <c r="DA17" s="628"/>
      <c r="DB17" s="628"/>
      <c r="DC17" s="628"/>
      <c r="DD17" s="634" t="s">
        <v>223</v>
      </c>
      <c r="DE17" s="626"/>
      <c r="DF17" s="626"/>
      <c r="DG17" s="626"/>
      <c r="DH17" s="626"/>
      <c r="DI17" s="626"/>
      <c r="DJ17" s="626"/>
      <c r="DK17" s="626"/>
      <c r="DL17" s="626"/>
      <c r="DM17" s="626"/>
      <c r="DN17" s="626"/>
      <c r="DO17" s="626"/>
      <c r="DP17" s="627"/>
      <c r="DQ17" s="634">
        <v>1526415</v>
      </c>
      <c r="DR17" s="626"/>
      <c r="DS17" s="626"/>
      <c r="DT17" s="626"/>
      <c r="DU17" s="626"/>
      <c r="DV17" s="626"/>
      <c r="DW17" s="626"/>
      <c r="DX17" s="626"/>
      <c r="DY17" s="626"/>
      <c r="DZ17" s="626"/>
      <c r="EA17" s="626"/>
      <c r="EB17" s="626"/>
      <c r="EC17" s="635"/>
    </row>
    <row r="18" spans="2:133" ht="11.25" customHeight="1" x14ac:dyDescent="0.15">
      <c r="B18" s="622" t="s">
        <v>252</v>
      </c>
      <c r="C18" s="623"/>
      <c r="D18" s="623"/>
      <c r="E18" s="623"/>
      <c r="F18" s="623"/>
      <c r="G18" s="623"/>
      <c r="H18" s="623"/>
      <c r="I18" s="623"/>
      <c r="J18" s="623"/>
      <c r="K18" s="623"/>
      <c r="L18" s="623"/>
      <c r="M18" s="623"/>
      <c r="N18" s="623"/>
      <c r="O18" s="623"/>
      <c r="P18" s="623"/>
      <c r="Q18" s="624"/>
      <c r="R18" s="625">
        <v>444453</v>
      </c>
      <c r="S18" s="626"/>
      <c r="T18" s="626"/>
      <c r="U18" s="626"/>
      <c r="V18" s="626"/>
      <c r="W18" s="626"/>
      <c r="X18" s="626"/>
      <c r="Y18" s="627"/>
      <c r="Z18" s="628">
        <v>3.2</v>
      </c>
      <c r="AA18" s="628"/>
      <c r="AB18" s="628"/>
      <c r="AC18" s="628"/>
      <c r="AD18" s="629" t="s">
        <v>223</v>
      </c>
      <c r="AE18" s="629"/>
      <c r="AF18" s="629"/>
      <c r="AG18" s="629"/>
      <c r="AH18" s="629"/>
      <c r="AI18" s="629"/>
      <c r="AJ18" s="629"/>
      <c r="AK18" s="629"/>
      <c r="AL18" s="630" t="s">
        <v>223</v>
      </c>
      <c r="AM18" s="631"/>
      <c r="AN18" s="631"/>
      <c r="AO18" s="632"/>
      <c r="AP18" s="622" t="s">
        <v>253</v>
      </c>
      <c r="AQ18" s="623"/>
      <c r="AR18" s="623"/>
      <c r="AS18" s="623"/>
      <c r="AT18" s="623"/>
      <c r="AU18" s="623"/>
      <c r="AV18" s="623"/>
      <c r="AW18" s="623"/>
      <c r="AX18" s="623"/>
      <c r="AY18" s="623"/>
      <c r="AZ18" s="623"/>
      <c r="BA18" s="623"/>
      <c r="BB18" s="623"/>
      <c r="BC18" s="623"/>
      <c r="BD18" s="623"/>
      <c r="BE18" s="623"/>
      <c r="BF18" s="624"/>
      <c r="BG18" s="625" t="s">
        <v>223</v>
      </c>
      <c r="BH18" s="626"/>
      <c r="BI18" s="626"/>
      <c r="BJ18" s="626"/>
      <c r="BK18" s="626"/>
      <c r="BL18" s="626"/>
      <c r="BM18" s="626"/>
      <c r="BN18" s="627"/>
      <c r="BO18" s="628" t="s">
        <v>223</v>
      </c>
      <c r="BP18" s="628"/>
      <c r="BQ18" s="628"/>
      <c r="BR18" s="628"/>
      <c r="BS18" s="634" t="s">
        <v>223</v>
      </c>
      <c r="BT18" s="626"/>
      <c r="BU18" s="626"/>
      <c r="BV18" s="626"/>
      <c r="BW18" s="626"/>
      <c r="BX18" s="626"/>
      <c r="BY18" s="626"/>
      <c r="BZ18" s="626"/>
      <c r="CA18" s="626"/>
      <c r="CB18" s="635"/>
      <c r="CD18" s="639" t="s">
        <v>254</v>
      </c>
      <c r="CE18" s="640"/>
      <c r="CF18" s="640"/>
      <c r="CG18" s="640"/>
      <c r="CH18" s="640"/>
      <c r="CI18" s="640"/>
      <c r="CJ18" s="640"/>
      <c r="CK18" s="640"/>
      <c r="CL18" s="640"/>
      <c r="CM18" s="640"/>
      <c r="CN18" s="640"/>
      <c r="CO18" s="640"/>
      <c r="CP18" s="640"/>
      <c r="CQ18" s="641"/>
      <c r="CR18" s="625" t="s">
        <v>223</v>
      </c>
      <c r="CS18" s="626"/>
      <c r="CT18" s="626"/>
      <c r="CU18" s="626"/>
      <c r="CV18" s="626"/>
      <c r="CW18" s="626"/>
      <c r="CX18" s="626"/>
      <c r="CY18" s="627"/>
      <c r="CZ18" s="628" t="s">
        <v>223</v>
      </c>
      <c r="DA18" s="628"/>
      <c r="DB18" s="628"/>
      <c r="DC18" s="628"/>
      <c r="DD18" s="634" t="s">
        <v>223</v>
      </c>
      <c r="DE18" s="626"/>
      <c r="DF18" s="626"/>
      <c r="DG18" s="626"/>
      <c r="DH18" s="626"/>
      <c r="DI18" s="626"/>
      <c r="DJ18" s="626"/>
      <c r="DK18" s="626"/>
      <c r="DL18" s="626"/>
      <c r="DM18" s="626"/>
      <c r="DN18" s="626"/>
      <c r="DO18" s="626"/>
      <c r="DP18" s="627"/>
      <c r="DQ18" s="634" t="s">
        <v>223</v>
      </c>
      <c r="DR18" s="626"/>
      <c r="DS18" s="626"/>
      <c r="DT18" s="626"/>
      <c r="DU18" s="626"/>
      <c r="DV18" s="626"/>
      <c r="DW18" s="626"/>
      <c r="DX18" s="626"/>
      <c r="DY18" s="626"/>
      <c r="DZ18" s="626"/>
      <c r="EA18" s="626"/>
      <c r="EB18" s="626"/>
      <c r="EC18" s="635"/>
    </row>
    <row r="19" spans="2:133" ht="11.25" customHeight="1" x14ac:dyDescent="0.15">
      <c r="B19" s="622" t="s">
        <v>255</v>
      </c>
      <c r="C19" s="623"/>
      <c r="D19" s="623"/>
      <c r="E19" s="623"/>
      <c r="F19" s="623"/>
      <c r="G19" s="623"/>
      <c r="H19" s="623"/>
      <c r="I19" s="623"/>
      <c r="J19" s="623"/>
      <c r="K19" s="623"/>
      <c r="L19" s="623"/>
      <c r="M19" s="623"/>
      <c r="N19" s="623"/>
      <c r="O19" s="623"/>
      <c r="P19" s="623"/>
      <c r="Q19" s="624"/>
      <c r="R19" s="625" t="s">
        <v>223</v>
      </c>
      <c r="S19" s="626"/>
      <c r="T19" s="626"/>
      <c r="U19" s="626"/>
      <c r="V19" s="626"/>
      <c r="W19" s="626"/>
      <c r="X19" s="626"/>
      <c r="Y19" s="627"/>
      <c r="Z19" s="628" t="s">
        <v>223</v>
      </c>
      <c r="AA19" s="628"/>
      <c r="AB19" s="628"/>
      <c r="AC19" s="628"/>
      <c r="AD19" s="629" t="s">
        <v>223</v>
      </c>
      <c r="AE19" s="629"/>
      <c r="AF19" s="629"/>
      <c r="AG19" s="629"/>
      <c r="AH19" s="629"/>
      <c r="AI19" s="629"/>
      <c r="AJ19" s="629"/>
      <c r="AK19" s="629"/>
      <c r="AL19" s="630" t="s">
        <v>223</v>
      </c>
      <c r="AM19" s="631"/>
      <c r="AN19" s="631"/>
      <c r="AO19" s="632"/>
      <c r="AP19" s="622" t="s">
        <v>256</v>
      </c>
      <c r="AQ19" s="623"/>
      <c r="AR19" s="623"/>
      <c r="AS19" s="623"/>
      <c r="AT19" s="623"/>
      <c r="AU19" s="623"/>
      <c r="AV19" s="623"/>
      <c r="AW19" s="623"/>
      <c r="AX19" s="623"/>
      <c r="AY19" s="623"/>
      <c r="AZ19" s="623"/>
      <c r="BA19" s="623"/>
      <c r="BB19" s="623"/>
      <c r="BC19" s="623"/>
      <c r="BD19" s="623"/>
      <c r="BE19" s="623"/>
      <c r="BF19" s="624"/>
      <c r="BG19" s="625">
        <v>286004</v>
      </c>
      <c r="BH19" s="626"/>
      <c r="BI19" s="626"/>
      <c r="BJ19" s="626"/>
      <c r="BK19" s="626"/>
      <c r="BL19" s="626"/>
      <c r="BM19" s="626"/>
      <c r="BN19" s="627"/>
      <c r="BO19" s="628">
        <v>6.7</v>
      </c>
      <c r="BP19" s="628"/>
      <c r="BQ19" s="628"/>
      <c r="BR19" s="628"/>
      <c r="BS19" s="634" t="s">
        <v>223</v>
      </c>
      <c r="BT19" s="626"/>
      <c r="BU19" s="626"/>
      <c r="BV19" s="626"/>
      <c r="BW19" s="626"/>
      <c r="BX19" s="626"/>
      <c r="BY19" s="626"/>
      <c r="BZ19" s="626"/>
      <c r="CA19" s="626"/>
      <c r="CB19" s="635"/>
      <c r="CD19" s="639" t="s">
        <v>257</v>
      </c>
      <c r="CE19" s="640"/>
      <c r="CF19" s="640"/>
      <c r="CG19" s="640"/>
      <c r="CH19" s="640"/>
      <c r="CI19" s="640"/>
      <c r="CJ19" s="640"/>
      <c r="CK19" s="640"/>
      <c r="CL19" s="640"/>
      <c r="CM19" s="640"/>
      <c r="CN19" s="640"/>
      <c r="CO19" s="640"/>
      <c r="CP19" s="640"/>
      <c r="CQ19" s="641"/>
      <c r="CR19" s="625" t="s">
        <v>223</v>
      </c>
      <c r="CS19" s="626"/>
      <c r="CT19" s="626"/>
      <c r="CU19" s="626"/>
      <c r="CV19" s="626"/>
      <c r="CW19" s="626"/>
      <c r="CX19" s="626"/>
      <c r="CY19" s="627"/>
      <c r="CZ19" s="628" t="s">
        <v>223</v>
      </c>
      <c r="DA19" s="628"/>
      <c r="DB19" s="628"/>
      <c r="DC19" s="628"/>
      <c r="DD19" s="634" t="s">
        <v>223</v>
      </c>
      <c r="DE19" s="626"/>
      <c r="DF19" s="626"/>
      <c r="DG19" s="626"/>
      <c r="DH19" s="626"/>
      <c r="DI19" s="626"/>
      <c r="DJ19" s="626"/>
      <c r="DK19" s="626"/>
      <c r="DL19" s="626"/>
      <c r="DM19" s="626"/>
      <c r="DN19" s="626"/>
      <c r="DO19" s="626"/>
      <c r="DP19" s="627"/>
      <c r="DQ19" s="634" t="s">
        <v>223</v>
      </c>
      <c r="DR19" s="626"/>
      <c r="DS19" s="626"/>
      <c r="DT19" s="626"/>
      <c r="DU19" s="626"/>
      <c r="DV19" s="626"/>
      <c r="DW19" s="626"/>
      <c r="DX19" s="626"/>
      <c r="DY19" s="626"/>
      <c r="DZ19" s="626"/>
      <c r="EA19" s="626"/>
      <c r="EB19" s="626"/>
      <c r="EC19" s="635"/>
    </row>
    <row r="20" spans="2:133" ht="11.25" customHeight="1" x14ac:dyDescent="0.15">
      <c r="B20" s="622" t="s">
        <v>258</v>
      </c>
      <c r="C20" s="623"/>
      <c r="D20" s="623"/>
      <c r="E20" s="623"/>
      <c r="F20" s="623"/>
      <c r="G20" s="623"/>
      <c r="H20" s="623"/>
      <c r="I20" s="623"/>
      <c r="J20" s="623"/>
      <c r="K20" s="623"/>
      <c r="L20" s="623"/>
      <c r="M20" s="623"/>
      <c r="N20" s="623"/>
      <c r="O20" s="623"/>
      <c r="P20" s="623"/>
      <c r="Q20" s="624"/>
      <c r="R20" s="625">
        <v>8322963</v>
      </c>
      <c r="S20" s="626"/>
      <c r="T20" s="626"/>
      <c r="U20" s="626"/>
      <c r="V20" s="626"/>
      <c r="W20" s="626"/>
      <c r="X20" s="626"/>
      <c r="Y20" s="627"/>
      <c r="Z20" s="628">
        <v>60.4</v>
      </c>
      <c r="AA20" s="628"/>
      <c r="AB20" s="628"/>
      <c r="AC20" s="628"/>
      <c r="AD20" s="629">
        <v>7592506</v>
      </c>
      <c r="AE20" s="629"/>
      <c r="AF20" s="629"/>
      <c r="AG20" s="629"/>
      <c r="AH20" s="629"/>
      <c r="AI20" s="629"/>
      <c r="AJ20" s="629"/>
      <c r="AK20" s="629"/>
      <c r="AL20" s="630">
        <v>99.5</v>
      </c>
      <c r="AM20" s="631"/>
      <c r="AN20" s="631"/>
      <c r="AO20" s="632"/>
      <c r="AP20" s="622" t="s">
        <v>259</v>
      </c>
      <c r="AQ20" s="623"/>
      <c r="AR20" s="623"/>
      <c r="AS20" s="623"/>
      <c r="AT20" s="623"/>
      <c r="AU20" s="623"/>
      <c r="AV20" s="623"/>
      <c r="AW20" s="623"/>
      <c r="AX20" s="623"/>
      <c r="AY20" s="623"/>
      <c r="AZ20" s="623"/>
      <c r="BA20" s="623"/>
      <c r="BB20" s="623"/>
      <c r="BC20" s="623"/>
      <c r="BD20" s="623"/>
      <c r="BE20" s="623"/>
      <c r="BF20" s="624"/>
      <c r="BG20" s="625">
        <v>286004</v>
      </c>
      <c r="BH20" s="626"/>
      <c r="BI20" s="626"/>
      <c r="BJ20" s="626"/>
      <c r="BK20" s="626"/>
      <c r="BL20" s="626"/>
      <c r="BM20" s="626"/>
      <c r="BN20" s="627"/>
      <c r="BO20" s="628">
        <v>6.7</v>
      </c>
      <c r="BP20" s="628"/>
      <c r="BQ20" s="628"/>
      <c r="BR20" s="628"/>
      <c r="BS20" s="634" t="s">
        <v>223</v>
      </c>
      <c r="BT20" s="626"/>
      <c r="BU20" s="626"/>
      <c r="BV20" s="626"/>
      <c r="BW20" s="626"/>
      <c r="BX20" s="626"/>
      <c r="BY20" s="626"/>
      <c r="BZ20" s="626"/>
      <c r="CA20" s="626"/>
      <c r="CB20" s="635"/>
      <c r="CD20" s="639" t="s">
        <v>260</v>
      </c>
      <c r="CE20" s="640"/>
      <c r="CF20" s="640"/>
      <c r="CG20" s="640"/>
      <c r="CH20" s="640"/>
      <c r="CI20" s="640"/>
      <c r="CJ20" s="640"/>
      <c r="CK20" s="640"/>
      <c r="CL20" s="640"/>
      <c r="CM20" s="640"/>
      <c r="CN20" s="640"/>
      <c r="CO20" s="640"/>
      <c r="CP20" s="640"/>
      <c r="CQ20" s="641"/>
      <c r="CR20" s="625">
        <v>13362207</v>
      </c>
      <c r="CS20" s="626"/>
      <c r="CT20" s="626"/>
      <c r="CU20" s="626"/>
      <c r="CV20" s="626"/>
      <c r="CW20" s="626"/>
      <c r="CX20" s="626"/>
      <c r="CY20" s="627"/>
      <c r="CZ20" s="628">
        <v>100</v>
      </c>
      <c r="DA20" s="628"/>
      <c r="DB20" s="628"/>
      <c r="DC20" s="628"/>
      <c r="DD20" s="634">
        <v>1261840</v>
      </c>
      <c r="DE20" s="626"/>
      <c r="DF20" s="626"/>
      <c r="DG20" s="626"/>
      <c r="DH20" s="626"/>
      <c r="DI20" s="626"/>
      <c r="DJ20" s="626"/>
      <c r="DK20" s="626"/>
      <c r="DL20" s="626"/>
      <c r="DM20" s="626"/>
      <c r="DN20" s="626"/>
      <c r="DO20" s="626"/>
      <c r="DP20" s="627"/>
      <c r="DQ20" s="634">
        <v>9922031</v>
      </c>
      <c r="DR20" s="626"/>
      <c r="DS20" s="626"/>
      <c r="DT20" s="626"/>
      <c r="DU20" s="626"/>
      <c r="DV20" s="626"/>
      <c r="DW20" s="626"/>
      <c r="DX20" s="626"/>
      <c r="DY20" s="626"/>
      <c r="DZ20" s="626"/>
      <c r="EA20" s="626"/>
      <c r="EB20" s="626"/>
      <c r="EC20" s="635"/>
    </row>
    <row r="21" spans="2:133" ht="11.25" customHeight="1" x14ac:dyDescent="0.15">
      <c r="B21" s="622" t="s">
        <v>261</v>
      </c>
      <c r="C21" s="623"/>
      <c r="D21" s="623"/>
      <c r="E21" s="623"/>
      <c r="F21" s="623"/>
      <c r="G21" s="623"/>
      <c r="H21" s="623"/>
      <c r="I21" s="623"/>
      <c r="J21" s="623"/>
      <c r="K21" s="623"/>
      <c r="L21" s="623"/>
      <c r="M21" s="623"/>
      <c r="N21" s="623"/>
      <c r="O21" s="623"/>
      <c r="P21" s="623"/>
      <c r="Q21" s="624"/>
      <c r="R21" s="625">
        <v>6128</v>
      </c>
      <c r="S21" s="626"/>
      <c r="T21" s="626"/>
      <c r="U21" s="626"/>
      <c r="V21" s="626"/>
      <c r="W21" s="626"/>
      <c r="X21" s="626"/>
      <c r="Y21" s="627"/>
      <c r="Z21" s="628">
        <v>0</v>
      </c>
      <c r="AA21" s="628"/>
      <c r="AB21" s="628"/>
      <c r="AC21" s="628"/>
      <c r="AD21" s="629">
        <v>6128</v>
      </c>
      <c r="AE21" s="629"/>
      <c r="AF21" s="629"/>
      <c r="AG21" s="629"/>
      <c r="AH21" s="629"/>
      <c r="AI21" s="629"/>
      <c r="AJ21" s="629"/>
      <c r="AK21" s="629"/>
      <c r="AL21" s="630">
        <v>0.1</v>
      </c>
      <c r="AM21" s="631"/>
      <c r="AN21" s="631"/>
      <c r="AO21" s="632"/>
      <c r="AP21" s="642" t="s">
        <v>262</v>
      </c>
      <c r="AQ21" s="643"/>
      <c r="AR21" s="643"/>
      <c r="AS21" s="643"/>
      <c r="AT21" s="643"/>
      <c r="AU21" s="643"/>
      <c r="AV21" s="643"/>
      <c r="AW21" s="643"/>
      <c r="AX21" s="643"/>
      <c r="AY21" s="643"/>
      <c r="AZ21" s="643"/>
      <c r="BA21" s="643"/>
      <c r="BB21" s="643"/>
      <c r="BC21" s="643"/>
      <c r="BD21" s="643"/>
      <c r="BE21" s="643"/>
      <c r="BF21" s="644"/>
      <c r="BG21" s="625" t="s">
        <v>223</v>
      </c>
      <c r="BH21" s="626"/>
      <c r="BI21" s="626"/>
      <c r="BJ21" s="626"/>
      <c r="BK21" s="626"/>
      <c r="BL21" s="626"/>
      <c r="BM21" s="626"/>
      <c r="BN21" s="627"/>
      <c r="BO21" s="628" t="s">
        <v>223</v>
      </c>
      <c r="BP21" s="628"/>
      <c r="BQ21" s="628"/>
      <c r="BR21" s="628"/>
      <c r="BS21" s="634" t="s">
        <v>223</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x14ac:dyDescent="0.15">
      <c r="B22" s="622" t="s">
        <v>263</v>
      </c>
      <c r="C22" s="623"/>
      <c r="D22" s="623"/>
      <c r="E22" s="623"/>
      <c r="F22" s="623"/>
      <c r="G22" s="623"/>
      <c r="H22" s="623"/>
      <c r="I22" s="623"/>
      <c r="J22" s="623"/>
      <c r="K22" s="623"/>
      <c r="L22" s="623"/>
      <c r="M22" s="623"/>
      <c r="N22" s="623"/>
      <c r="O22" s="623"/>
      <c r="P22" s="623"/>
      <c r="Q22" s="624"/>
      <c r="R22" s="625">
        <v>50483</v>
      </c>
      <c r="S22" s="626"/>
      <c r="T22" s="626"/>
      <c r="U22" s="626"/>
      <c r="V22" s="626"/>
      <c r="W22" s="626"/>
      <c r="X22" s="626"/>
      <c r="Y22" s="627"/>
      <c r="Z22" s="628">
        <v>0.4</v>
      </c>
      <c r="AA22" s="628"/>
      <c r="AB22" s="628"/>
      <c r="AC22" s="628"/>
      <c r="AD22" s="629" t="s">
        <v>223</v>
      </c>
      <c r="AE22" s="629"/>
      <c r="AF22" s="629"/>
      <c r="AG22" s="629"/>
      <c r="AH22" s="629"/>
      <c r="AI22" s="629"/>
      <c r="AJ22" s="629"/>
      <c r="AK22" s="629"/>
      <c r="AL22" s="630" t="s">
        <v>223</v>
      </c>
      <c r="AM22" s="631"/>
      <c r="AN22" s="631"/>
      <c r="AO22" s="632"/>
      <c r="AP22" s="642" t="s">
        <v>264</v>
      </c>
      <c r="AQ22" s="643"/>
      <c r="AR22" s="643"/>
      <c r="AS22" s="643"/>
      <c r="AT22" s="643"/>
      <c r="AU22" s="643"/>
      <c r="AV22" s="643"/>
      <c r="AW22" s="643"/>
      <c r="AX22" s="643"/>
      <c r="AY22" s="643"/>
      <c r="AZ22" s="643"/>
      <c r="BA22" s="643"/>
      <c r="BB22" s="643"/>
      <c r="BC22" s="643"/>
      <c r="BD22" s="643"/>
      <c r="BE22" s="643"/>
      <c r="BF22" s="644"/>
      <c r="BG22" s="625" t="s">
        <v>223</v>
      </c>
      <c r="BH22" s="626"/>
      <c r="BI22" s="626"/>
      <c r="BJ22" s="626"/>
      <c r="BK22" s="626"/>
      <c r="BL22" s="626"/>
      <c r="BM22" s="626"/>
      <c r="BN22" s="627"/>
      <c r="BO22" s="628" t="s">
        <v>223</v>
      </c>
      <c r="BP22" s="628"/>
      <c r="BQ22" s="628"/>
      <c r="BR22" s="628"/>
      <c r="BS22" s="634" t="s">
        <v>223</v>
      </c>
      <c r="BT22" s="626"/>
      <c r="BU22" s="626"/>
      <c r="BV22" s="626"/>
      <c r="BW22" s="626"/>
      <c r="BX22" s="626"/>
      <c r="BY22" s="626"/>
      <c r="BZ22" s="626"/>
      <c r="CA22" s="626"/>
      <c r="CB22" s="635"/>
      <c r="CD22" s="607" t="s">
        <v>265</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x14ac:dyDescent="0.15">
      <c r="B23" s="622" t="s">
        <v>266</v>
      </c>
      <c r="C23" s="623"/>
      <c r="D23" s="623"/>
      <c r="E23" s="623"/>
      <c r="F23" s="623"/>
      <c r="G23" s="623"/>
      <c r="H23" s="623"/>
      <c r="I23" s="623"/>
      <c r="J23" s="623"/>
      <c r="K23" s="623"/>
      <c r="L23" s="623"/>
      <c r="M23" s="623"/>
      <c r="N23" s="623"/>
      <c r="O23" s="623"/>
      <c r="P23" s="623"/>
      <c r="Q23" s="624"/>
      <c r="R23" s="625">
        <v>243840</v>
      </c>
      <c r="S23" s="626"/>
      <c r="T23" s="626"/>
      <c r="U23" s="626"/>
      <c r="V23" s="626"/>
      <c r="W23" s="626"/>
      <c r="X23" s="626"/>
      <c r="Y23" s="627"/>
      <c r="Z23" s="628">
        <v>1.8</v>
      </c>
      <c r="AA23" s="628"/>
      <c r="AB23" s="628"/>
      <c r="AC23" s="628"/>
      <c r="AD23" s="629">
        <v>32715</v>
      </c>
      <c r="AE23" s="629"/>
      <c r="AF23" s="629"/>
      <c r="AG23" s="629"/>
      <c r="AH23" s="629"/>
      <c r="AI23" s="629"/>
      <c r="AJ23" s="629"/>
      <c r="AK23" s="629"/>
      <c r="AL23" s="630">
        <v>0.4</v>
      </c>
      <c r="AM23" s="631"/>
      <c r="AN23" s="631"/>
      <c r="AO23" s="632"/>
      <c r="AP23" s="642" t="s">
        <v>267</v>
      </c>
      <c r="AQ23" s="643"/>
      <c r="AR23" s="643"/>
      <c r="AS23" s="643"/>
      <c r="AT23" s="643"/>
      <c r="AU23" s="643"/>
      <c r="AV23" s="643"/>
      <c r="AW23" s="643"/>
      <c r="AX23" s="643"/>
      <c r="AY23" s="643"/>
      <c r="AZ23" s="643"/>
      <c r="BA23" s="643"/>
      <c r="BB23" s="643"/>
      <c r="BC23" s="643"/>
      <c r="BD23" s="643"/>
      <c r="BE23" s="643"/>
      <c r="BF23" s="644"/>
      <c r="BG23" s="625">
        <v>286004</v>
      </c>
      <c r="BH23" s="626"/>
      <c r="BI23" s="626"/>
      <c r="BJ23" s="626"/>
      <c r="BK23" s="626"/>
      <c r="BL23" s="626"/>
      <c r="BM23" s="626"/>
      <c r="BN23" s="627"/>
      <c r="BO23" s="628">
        <v>6.7</v>
      </c>
      <c r="BP23" s="628"/>
      <c r="BQ23" s="628"/>
      <c r="BR23" s="628"/>
      <c r="BS23" s="634" t="s">
        <v>223</v>
      </c>
      <c r="BT23" s="626"/>
      <c r="BU23" s="626"/>
      <c r="BV23" s="626"/>
      <c r="BW23" s="626"/>
      <c r="BX23" s="626"/>
      <c r="BY23" s="626"/>
      <c r="BZ23" s="626"/>
      <c r="CA23" s="626"/>
      <c r="CB23" s="635"/>
      <c r="CD23" s="607" t="s">
        <v>205</v>
      </c>
      <c r="CE23" s="608"/>
      <c r="CF23" s="608"/>
      <c r="CG23" s="608"/>
      <c r="CH23" s="608"/>
      <c r="CI23" s="608"/>
      <c r="CJ23" s="608"/>
      <c r="CK23" s="608"/>
      <c r="CL23" s="608"/>
      <c r="CM23" s="608"/>
      <c r="CN23" s="608"/>
      <c r="CO23" s="608"/>
      <c r="CP23" s="608"/>
      <c r="CQ23" s="609"/>
      <c r="CR23" s="607" t="s">
        <v>268</v>
      </c>
      <c r="CS23" s="608"/>
      <c r="CT23" s="608"/>
      <c r="CU23" s="608"/>
      <c r="CV23" s="608"/>
      <c r="CW23" s="608"/>
      <c r="CX23" s="608"/>
      <c r="CY23" s="609"/>
      <c r="CZ23" s="607" t="s">
        <v>269</v>
      </c>
      <c r="DA23" s="608"/>
      <c r="DB23" s="608"/>
      <c r="DC23" s="609"/>
      <c r="DD23" s="607" t="s">
        <v>270</v>
      </c>
      <c r="DE23" s="608"/>
      <c r="DF23" s="608"/>
      <c r="DG23" s="608"/>
      <c r="DH23" s="608"/>
      <c r="DI23" s="608"/>
      <c r="DJ23" s="608"/>
      <c r="DK23" s="609"/>
      <c r="DL23" s="648" t="s">
        <v>271</v>
      </c>
      <c r="DM23" s="649"/>
      <c r="DN23" s="649"/>
      <c r="DO23" s="649"/>
      <c r="DP23" s="649"/>
      <c r="DQ23" s="649"/>
      <c r="DR23" s="649"/>
      <c r="DS23" s="649"/>
      <c r="DT23" s="649"/>
      <c r="DU23" s="649"/>
      <c r="DV23" s="650"/>
      <c r="DW23" s="607" t="s">
        <v>272</v>
      </c>
      <c r="DX23" s="608"/>
      <c r="DY23" s="608"/>
      <c r="DZ23" s="608"/>
      <c r="EA23" s="608"/>
      <c r="EB23" s="608"/>
      <c r="EC23" s="609"/>
    </row>
    <row r="24" spans="2:133" ht="11.25" customHeight="1" x14ac:dyDescent="0.15">
      <c r="B24" s="622" t="s">
        <v>273</v>
      </c>
      <c r="C24" s="623"/>
      <c r="D24" s="623"/>
      <c r="E24" s="623"/>
      <c r="F24" s="623"/>
      <c r="G24" s="623"/>
      <c r="H24" s="623"/>
      <c r="I24" s="623"/>
      <c r="J24" s="623"/>
      <c r="K24" s="623"/>
      <c r="L24" s="623"/>
      <c r="M24" s="623"/>
      <c r="N24" s="623"/>
      <c r="O24" s="623"/>
      <c r="P24" s="623"/>
      <c r="Q24" s="624"/>
      <c r="R24" s="625">
        <v>89291</v>
      </c>
      <c r="S24" s="626"/>
      <c r="T24" s="626"/>
      <c r="U24" s="626"/>
      <c r="V24" s="626"/>
      <c r="W24" s="626"/>
      <c r="X24" s="626"/>
      <c r="Y24" s="627"/>
      <c r="Z24" s="628">
        <v>0.6</v>
      </c>
      <c r="AA24" s="628"/>
      <c r="AB24" s="628"/>
      <c r="AC24" s="628"/>
      <c r="AD24" s="629" t="s">
        <v>223</v>
      </c>
      <c r="AE24" s="629"/>
      <c r="AF24" s="629"/>
      <c r="AG24" s="629"/>
      <c r="AH24" s="629"/>
      <c r="AI24" s="629"/>
      <c r="AJ24" s="629"/>
      <c r="AK24" s="629"/>
      <c r="AL24" s="630" t="s">
        <v>223</v>
      </c>
      <c r="AM24" s="631"/>
      <c r="AN24" s="631"/>
      <c r="AO24" s="632"/>
      <c r="AP24" s="642" t="s">
        <v>274</v>
      </c>
      <c r="AQ24" s="643"/>
      <c r="AR24" s="643"/>
      <c r="AS24" s="643"/>
      <c r="AT24" s="643"/>
      <c r="AU24" s="643"/>
      <c r="AV24" s="643"/>
      <c r="AW24" s="643"/>
      <c r="AX24" s="643"/>
      <c r="AY24" s="643"/>
      <c r="AZ24" s="643"/>
      <c r="BA24" s="643"/>
      <c r="BB24" s="643"/>
      <c r="BC24" s="643"/>
      <c r="BD24" s="643"/>
      <c r="BE24" s="643"/>
      <c r="BF24" s="644"/>
      <c r="BG24" s="625" t="s">
        <v>223</v>
      </c>
      <c r="BH24" s="626"/>
      <c r="BI24" s="626"/>
      <c r="BJ24" s="626"/>
      <c r="BK24" s="626"/>
      <c r="BL24" s="626"/>
      <c r="BM24" s="626"/>
      <c r="BN24" s="627"/>
      <c r="BO24" s="628" t="s">
        <v>223</v>
      </c>
      <c r="BP24" s="628"/>
      <c r="BQ24" s="628"/>
      <c r="BR24" s="628"/>
      <c r="BS24" s="634" t="s">
        <v>223</v>
      </c>
      <c r="BT24" s="626"/>
      <c r="BU24" s="626"/>
      <c r="BV24" s="626"/>
      <c r="BW24" s="626"/>
      <c r="BX24" s="626"/>
      <c r="BY24" s="626"/>
      <c r="BZ24" s="626"/>
      <c r="CA24" s="626"/>
      <c r="CB24" s="635"/>
      <c r="CD24" s="636" t="s">
        <v>275</v>
      </c>
      <c r="CE24" s="637"/>
      <c r="CF24" s="637"/>
      <c r="CG24" s="637"/>
      <c r="CH24" s="637"/>
      <c r="CI24" s="637"/>
      <c r="CJ24" s="637"/>
      <c r="CK24" s="637"/>
      <c r="CL24" s="637"/>
      <c r="CM24" s="637"/>
      <c r="CN24" s="637"/>
      <c r="CO24" s="637"/>
      <c r="CP24" s="637"/>
      <c r="CQ24" s="638"/>
      <c r="CR24" s="614">
        <v>5923506</v>
      </c>
      <c r="CS24" s="615"/>
      <c r="CT24" s="615"/>
      <c r="CU24" s="615"/>
      <c r="CV24" s="615"/>
      <c r="CW24" s="615"/>
      <c r="CX24" s="615"/>
      <c r="CY24" s="616"/>
      <c r="CZ24" s="652">
        <v>44.3</v>
      </c>
      <c r="DA24" s="653"/>
      <c r="DB24" s="653"/>
      <c r="DC24" s="654"/>
      <c r="DD24" s="651">
        <v>4216303</v>
      </c>
      <c r="DE24" s="615"/>
      <c r="DF24" s="615"/>
      <c r="DG24" s="615"/>
      <c r="DH24" s="615"/>
      <c r="DI24" s="615"/>
      <c r="DJ24" s="615"/>
      <c r="DK24" s="616"/>
      <c r="DL24" s="651">
        <v>4167165</v>
      </c>
      <c r="DM24" s="615"/>
      <c r="DN24" s="615"/>
      <c r="DO24" s="615"/>
      <c r="DP24" s="615"/>
      <c r="DQ24" s="615"/>
      <c r="DR24" s="615"/>
      <c r="DS24" s="615"/>
      <c r="DT24" s="615"/>
      <c r="DU24" s="615"/>
      <c r="DV24" s="616"/>
      <c r="DW24" s="619">
        <v>51.2</v>
      </c>
      <c r="DX24" s="620"/>
      <c r="DY24" s="620"/>
      <c r="DZ24" s="620"/>
      <c r="EA24" s="620"/>
      <c r="EB24" s="620"/>
      <c r="EC24" s="621"/>
    </row>
    <row r="25" spans="2:133" ht="11.25" customHeight="1" x14ac:dyDescent="0.15">
      <c r="B25" s="622" t="s">
        <v>276</v>
      </c>
      <c r="C25" s="623"/>
      <c r="D25" s="623"/>
      <c r="E25" s="623"/>
      <c r="F25" s="623"/>
      <c r="G25" s="623"/>
      <c r="H25" s="623"/>
      <c r="I25" s="623"/>
      <c r="J25" s="623"/>
      <c r="K25" s="623"/>
      <c r="L25" s="623"/>
      <c r="M25" s="623"/>
      <c r="N25" s="623"/>
      <c r="O25" s="623"/>
      <c r="P25" s="623"/>
      <c r="Q25" s="624"/>
      <c r="R25" s="625">
        <v>1581892</v>
      </c>
      <c r="S25" s="626"/>
      <c r="T25" s="626"/>
      <c r="U25" s="626"/>
      <c r="V25" s="626"/>
      <c r="W25" s="626"/>
      <c r="X25" s="626"/>
      <c r="Y25" s="627"/>
      <c r="Z25" s="628">
        <v>11.5</v>
      </c>
      <c r="AA25" s="628"/>
      <c r="AB25" s="628"/>
      <c r="AC25" s="628"/>
      <c r="AD25" s="629" t="s">
        <v>223</v>
      </c>
      <c r="AE25" s="629"/>
      <c r="AF25" s="629"/>
      <c r="AG25" s="629"/>
      <c r="AH25" s="629"/>
      <c r="AI25" s="629"/>
      <c r="AJ25" s="629"/>
      <c r="AK25" s="629"/>
      <c r="AL25" s="630" t="s">
        <v>223</v>
      </c>
      <c r="AM25" s="631"/>
      <c r="AN25" s="631"/>
      <c r="AO25" s="632"/>
      <c r="AP25" s="642" t="s">
        <v>277</v>
      </c>
      <c r="AQ25" s="643"/>
      <c r="AR25" s="643"/>
      <c r="AS25" s="643"/>
      <c r="AT25" s="643"/>
      <c r="AU25" s="643"/>
      <c r="AV25" s="643"/>
      <c r="AW25" s="643"/>
      <c r="AX25" s="643"/>
      <c r="AY25" s="643"/>
      <c r="AZ25" s="643"/>
      <c r="BA25" s="643"/>
      <c r="BB25" s="643"/>
      <c r="BC25" s="643"/>
      <c r="BD25" s="643"/>
      <c r="BE25" s="643"/>
      <c r="BF25" s="644"/>
      <c r="BG25" s="625" t="s">
        <v>223</v>
      </c>
      <c r="BH25" s="626"/>
      <c r="BI25" s="626"/>
      <c r="BJ25" s="626"/>
      <c r="BK25" s="626"/>
      <c r="BL25" s="626"/>
      <c r="BM25" s="626"/>
      <c r="BN25" s="627"/>
      <c r="BO25" s="628" t="s">
        <v>223</v>
      </c>
      <c r="BP25" s="628"/>
      <c r="BQ25" s="628"/>
      <c r="BR25" s="628"/>
      <c r="BS25" s="634" t="s">
        <v>223</v>
      </c>
      <c r="BT25" s="626"/>
      <c r="BU25" s="626"/>
      <c r="BV25" s="626"/>
      <c r="BW25" s="626"/>
      <c r="BX25" s="626"/>
      <c r="BY25" s="626"/>
      <c r="BZ25" s="626"/>
      <c r="CA25" s="626"/>
      <c r="CB25" s="635"/>
      <c r="CD25" s="639" t="s">
        <v>278</v>
      </c>
      <c r="CE25" s="640"/>
      <c r="CF25" s="640"/>
      <c r="CG25" s="640"/>
      <c r="CH25" s="640"/>
      <c r="CI25" s="640"/>
      <c r="CJ25" s="640"/>
      <c r="CK25" s="640"/>
      <c r="CL25" s="640"/>
      <c r="CM25" s="640"/>
      <c r="CN25" s="640"/>
      <c r="CO25" s="640"/>
      <c r="CP25" s="640"/>
      <c r="CQ25" s="641"/>
      <c r="CR25" s="625">
        <v>1854756</v>
      </c>
      <c r="CS25" s="657"/>
      <c r="CT25" s="657"/>
      <c r="CU25" s="657"/>
      <c r="CV25" s="657"/>
      <c r="CW25" s="657"/>
      <c r="CX25" s="657"/>
      <c r="CY25" s="658"/>
      <c r="CZ25" s="659">
        <v>13.9</v>
      </c>
      <c r="DA25" s="660"/>
      <c r="DB25" s="660"/>
      <c r="DC25" s="661"/>
      <c r="DD25" s="634">
        <v>1738748</v>
      </c>
      <c r="DE25" s="657"/>
      <c r="DF25" s="657"/>
      <c r="DG25" s="657"/>
      <c r="DH25" s="657"/>
      <c r="DI25" s="657"/>
      <c r="DJ25" s="657"/>
      <c r="DK25" s="658"/>
      <c r="DL25" s="634">
        <v>1725085</v>
      </c>
      <c r="DM25" s="657"/>
      <c r="DN25" s="657"/>
      <c r="DO25" s="657"/>
      <c r="DP25" s="657"/>
      <c r="DQ25" s="657"/>
      <c r="DR25" s="657"/>
      <c r="DS25" s="657"/>
      <c r="DT25" s="657"/>
      <c r="DU25" s="657"/>
      <c r="DV25" s="658"/>
      <c r="DW25" s="630">
        <v>21.2</v>
      </c>
      <c r="DX25" s="655"/>
      <c r="DY25" s="655"/>
      <c r="DZ25" s="655"/>
      <c r="EA25" s="655"/>
      <c r="EB25" s="655"/>
      <c r="EC25" s="656"/>
    </row>
    <row r="26" spans="2:133" ht="11.25" customHeight="1" x14ac:dyDescent="0.15">
      <c r="B26" s="662" t="s">
        <v>279</v>
      </c>
      <c r="C26" s="663"/>
      <c r="D26" s="663"/>
      <c r="E26" s="663"/>
      <c r="F26" s="663"/>
      <c r="G26" s="663"/>
      <c r="H26" s="663"/>
      <c r="I26" s="663"/>
      <c r="J26" s="663"/>
      <c r="K26" s="663"/>
      <c r="L26" s="663"/>
      <c r="M26" s="663"/>
      <c r="N26" s="663"/>
      <c r="O26" s="663"/>
      <c r="P26" s="663"/>
      <c r="Q26" s="664"/>
      <c r="R26" s="625" t="s">
        <v>223</v>
      </c>
      <c r="S26" s="626"/>
      <c r="T26" s="626"/>
      <c r="U26" s="626"/>
      <c r="V26" s="626"/>
      <c r="W26" s="626"/>
      <c r="X26" s="626"/>
      <c r="Y26" s="627"/>
      <c r="Z26" s="628" t="s">
        <v>223</v>
      </c>
      <c r="AA26" s="628"/>
      <c r="AB26" s="628"/>
      <c r="AC26" s="628"/>
      <c r="AD26" s="629" t="s">
        <v>223</v>
      </c>
      <c r="AE26" s="629"/>
      <c r="AF26" s="629"/>
      <c r="AG26" s="629"/>
      <c r="AH26" s="629"/>
      <c r="AI26" s="629"/>
      <c r="AJ26" s="629"/>
      <c r="AK26" s="629"/>
      <c r="AL26" s="630" t="s">
        <v>223</v>
      </c>
      <c r="AM26" s="631"/>
      <c r="AN26" s="631"/>
      <c r="AO26" s="632"/>
      <c r="AP26" s="642" t="s">
        <v>280</v>
      </c>
      <c r="AQ26" s="665"/>
      <c r="AR26" s="665"/>
      <c r="AS26" s="665"/>
      <c r="AT26" s="665"/>
      <c r="AU26" s="665"/>
      <c r="AV26" s="665"/>
      <c r="AW26" s="665"/>
      <c r="AX26" s="665"/>
      <c r="AY26" s="665"/>
      <c r="AZ26" s="665"/>
      <c r="BA26" s="665"/>
      <c r="BB26" s="665"/>
      <c r="BC26" s="665"/>
      <c r="BD26" s="665"/>
      <c r="BE26" s="665"/>
      <c r="BF26" s="644"/>
      <c r="BG26" s="625" t="s">
        <v>223</v>
      </c>
      <c r="BH26" s="626"/>
      <c r="BI26" s="626"/>
      <c r="BJ26" s="626"/>
      <c r="BK26" s="626"/>
      <c r="BL26" s="626"/>
      <c r="BM26" s="626"/>
      <c r="BN26" s="627"/>
      <c r="BO26" s="628" t="s">
        <v>223</v>
      </c>
      <c r="BP26" s="628"/>
      <c r="BQ26" s="628"/>
      <c r="BR26" s="628"/>
      <c r="BS26" s="634" t="s">
        <v>223</v>
      </c>
      <c r="BT26" s="626"/>
      <c r="BU26" s="626"/>
      <c r="BV26" s="626"/>
      <c r="BW26" s="626"/>
      <c r="BX26" s="626"/>
      <c r="BY26" s="626"/>
      <c r="BZ26" s="626"/>
      <c r="CA26" s="626"/>
      <c r="CB26" s="635"/>
      <c r="CD26" s="639" t="s">
        <v>281</v>
      </c>
      <c r="CE26" s="640"/>
      <c r="CF26" s="640"/>
      <c r="CG26" s="640"/>
      <c r="CH26" s="640"/>
      <c r="CI26" s="640"/>
      <c r="CJ26" s="640"/>
      <c r="CK26" s="640"/>
      <c r="CL26" s="640"/>
      <c r="CM26" s="640"/>
      <c r="CN26" s="640"/>
      <c r="CO26" s="640"/>
      <c r="CP26" s="640"/>
      <c r="CQ26" s="641"/>
      <c r="CR26" s="625">
        <v>1163371</v>
      </c>
      <c r="CS26" s="626"/>
      <c r="CT26" s="626"/>
      <c r="CU26" s="626"/>
      <c r="CV26" s="626"/>
      <c r="CW26" s="626"/>
      <c r="CX26" s="626"/>
      <c r="CY26" s="627"/>
      <c r="CZ26" s="659">
        <v>8.6999999999999993</v>
      </c>
      <c r="DA26" s="660"/>
      <c r="DB26" s="660"/>
      <c r="DC26" s="661"/>
      <c r="DD26" s="634">
        <v>1054543</v>
      </c>
      <c r="DE26" s="626"/>
      <c r="DF26" s="626"/>
      <c r="DG26" s="626"/>
      <c r="DH26" s="626"/>
      <c r="DI26" s="626"/>
      <c r="DJ26" s="626"/>
      <c r="DK26" s="627"/>
      <c r="DL26" s="634" t="s">
        <v>217</v>
      </c>
      <c r="DM26" s="626"/>
      <c r="DN26" s="626"/>
      <c r="DO26" s="626"/>
      <c r="DP26" s="626"/>
      <c r="DQ26" s="626"/>
      <c r="DR26" s="626"/>
      <c r="DS26" s="626"/>
      <c r="DT26" s="626"/>
      <c r="DU26" s="626"/>
      <c r="DV26" s="627"/>
      <c r="DW26" s="630" t="s">
        <v>217</v>
      </c>
      <c r="DX26" s="655"/>
      <c r="DY26" s="655"/>
      <c r="DZ26" s="655"/>
      <c r="EA26" s="655"/>
      <c r="EB26" s="655"/>
      <c r="EC26" s="656"/>
    </row>
    <row r="27" spans="2:133" ht="11.25" customHeight="1" x14ac:dyDescent="0.15">
      <c r="B27" s="622" t="s">
        <v>282</v>
      </c>
      <c r="C27" s="623"/>
      <c r="D27" s="623"/>
      <c r="E27" s="623"/>
      <c r="F27" s="623"/>
      <c r="G27" s="623"/>
      <c r="H27" s="623"/>
      <c r="I27" s="623"/>
      <c r="J27" s="623"/>
      <c r="K27" s="623"/>
      <c r="L27" s="623"/>
      <c r="M27" s="623"/>
      <c r="N27" s="623"/>
      <c r="O27" s="623"/>
      <c r="P27" s="623"/>
      <c r="Q27" s="624"/>
      <c r="R27" s="625">
        <v>753047</v>
      </c>
      <c r="S27" s="626"/>
      <c r="T27" s="626"/>
      <c r="U27" s="626"/>
      <c r="V27" s="626"/>
      <c r="W27" s="626"/>
      <c r="X27" s="626"/>
      <c r="Y27" s="627"/>
      <c r="Z27" s="628">
        <v>5.5</v>
      </c>
      <c r="AA27" s="628"/>
      <c r="AB27" s="628"/>
      <c r="AC27" s="628"/>
      <c r="AD27" s="629" t="s">
        <v>223</v>
      </c>
      <c r="AE27" s="629"/>
      <c r="AF27" s="629"/>
      <c r="AG27" s="629"/>
      <c r="AH27" s="629"/>
      <c r="AI27" s="629"/>
      <c r="AJ27" s="629"/>
      <c r="AK27" s="629"/>
      <c r="AL27" s="630" t="s">
        <v>223</v>
      </c>
      <c r="AM27" s="631"/>
      <c r="AN27" s="631"/>
      <c r="AO27" s="632"/>
      <c r="AP27" s="622" t="s">
        <v>283</v>
      </c>
      <c r="AQ27" s="623"/>
      <c r="AR27" s="623"/>
      <c r="AS27" s="623"/>
      <c r="AT27" s="623"/>
      <c r="AU27" s="623"/>
      <c r="AV27" s="623"/>
      <c r="AW27" s="623"/>
      <c r="AX27" s="623"/>
      <c r="AY27" s="623"/>
      <c r="AZ27" s="623"/>
      <c r="BA27" s="623"/>
      <c r="BB27" s="623"/>
      <c r="BC27" s="623"/>
      <c r="BD27" s="623"/>
      <c r="BE27" s="623"/>
      <c r="BF27" s="624"/>
      <c r="BG27" s="625">
        <v>4300584</v>
      </c>
      <c r="BH27" s="626"/>
      <c r="BI27" s="626"/>
      <c r="BJ27" s="626"/>
      <c r="BK27" s="626"/>
      <c r="BL27" s="626"/>
      <c r="BM27" s="626"/>
      <c r="BN27" s="627"/>
      <c r="BO27" s="628">
        <v>100</v>
      </c>
      <c r="BP27" s="628"/>
      <c r="BQ27" s="628"/>
      <c r="BR27" s="628"/>
      <c r="BS27" s="634">
        <v>21489</v>
      </c>
      <c r="BT27" s="626"/>
      <c r="BU27" s="626"/>
      <c r="BV27" s="626"/>
      <c r="BW27" s="626"/>
      <c r="BX27" s="626"/>
      <c r="BY27" s="626"/>
      <c r="BZ27" s="626"/>
      <c r="CA27" s="626"/>
      <c r="CB27" s="635"/>
      <c r="CD27" s="639" t="s">
        <v>284</v>
      </c>
      <c r="CE27" s="640"/>
      <c r="CF27" s="640"/>
      <c r="CG27" s="640"/>
      <c r="CH27" s="640"/>
      <c r="CI27" s="640"/>
      <c r="CJ27" s="640"/>
      <c r="CK27" s="640"/>
      <c r="CL27" s="640"/>
      <c r="CM27" s="640"/>
      <c r="CN27" s="640"/>
      <c r="CO27" s="640"/>
      <c r="CP27" s="640"/>
      <c r="CQ27" s="641"/>
      <c r="CR27" s="625">
        <v>2492270</v>
      </c>
      <c r="CS27" s="657"/>
      <c r="CT27" s="657"/>
      <c r="CU27" s="657"/>
      <c r="CV27" s="657"/>
      <c r="CW27" s="657"/>
      <c r="CX27" s="657"/>
      <c r="CY27" s="658"/>
      <c r="CZ27" s="659">
        <v>18.7</v>
      </c>
      <c r="DA27" s="660"/>
      <c r="DB27" s="660"/>
      <c r="DC27" s="661"/>
      <c r="DD27" s="634">
        <v>951140</v>
      </c>
      <c r="DE27" s="657"/>
      <c r="DF27" s="657"/>
      <c r="DG27" s="657"/>
      <c r="DH27" s="657"/>
      <c r="DI27" s="657"/>
      <c r="DJ27" s="657"/>
      <c r="DK27" s="658"/>
      <c r="DL27" s="634">
        <v>915665</v>
      </c>
      <c r="DM27" s="657"/>
      <c r="DN27" s="657"/>
      <c r="DO27" s="657"/>
      <c r="DP27" s="657"/>
      <c r="DQ27" s="657"/>
      <c r="DR27" s="657"/>
      <c r="DS27" s="657"/>
      <c r="DT27" s="657"/>
      <c r="DU27" s="657"/>
      <c r="DV27" s="658"/>
      <c r="DW27" s="630">
        <v>11.2</v>
      </c>
      <c r="DX27" s="655"/>
      <c r="DY27" s="655"/>
      <c r="DZ27" s="655"/>
      <c r="EA27" s="655"/>
      <c r="EB27" s="655"/>
      <c r="EC27" s="656"/>
    </row>
    <row r="28" spans="2:133" ht="11.25" customHeight="1" x14ac:dyDescent="0.15">
      <c r="B28" s="622" t="s">
        <v>285</v>
      </c>
      <c r="C28" s="623"/>
      <c r="D28" s="623"/>
      <c r="E28" s="623"/>
      <c r="F28" s="623"/>
      <c r="G28" s="623"/>
      <c r="H28" s="623"/>
      <c r="I28" s="623"/>
      <c r="J28" s="623"/>
      <c r="K28" s="623"/>
      <c r="L28" s="623"/>
      <c r="M28" s="623"/>
      <c r="N28" s="623"/>
      <c r="O28" s="623"/>
      <c r="P28" s="623"/>
      <c r="Q28" s="624"/>
      <c r="R28" s="625">
        <v>54972</v>
      </c>
      <c r="S28" s="626"/>
      <c r="T28" s="626"/>
      <c r="U28" s="626"/>
      <c r="V28" s="626"/>
      <c r="W28" s="626"/>
      <c r="X28" s="626"/>
      <c r="Y28" s="627"/>
      <c r="Z28" s="628">
        <v>0.4</v>
      </c>
      <c r="AA28" s="628"/>
      <c r="AB28" s="628"/>
      <c r="AC28" s="628"/>
      <c r="AD28" s="629" t="s">
        <v>223</v>
      </c>
      <c r="AE28" s="629"/>
      <c r="AF28" s="629"/>
      <c r="AG28" s="629"/>
      <c r="AH28" s="629"/>
      <c r="AI28" s="629"/>
      <c r="AJ28" s="629"/>
      <c r="AK28" s="629"/>
      <c r="AL28" s="630" t="s">
        <v>223</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286</v>
      </c>
      <c r="CE28" s="640"/>
      <c r="CF28" s="640"/>
      <c r="CG28" s="640"/>
      <c r="CH28" s="640"/>
      <c r="CI28" s="640"/>
      <c r="CJ28" s="640"/>
      <c r="CK28" s="640"/>
      <c r="CL28" s="640"/>
      <c r="CM28" s="640"/>
      <c r="CN28" s="640"/>
      <c r="CO28" s="640"/>
      <c r="CP28" s="640"/>
      <c r="CQ28" s="641"/>
      <c r="CR28" s="625">
        <v>1576480</v>
      </c>
      <c r="CS28" s="626"/>
      <c r="CT28" s="626"/>
      <c r="CU28" s="626"/>
      <c r="CV28" s="626"/>
      <c r="CW28" s="626"/>
      <c r="CX28" s="626"/>
      <c r="CY28" s="627"/>
      <c r="CZ28" s="659">
        <v>11.8</v>
      </c>
      <c r="DA28" s="660"/>
      <c r="DB28" s="660"/>
      <c r="DC28" s="661"/>
      <c r="DD28" s="634">
        <v>1526415</v>
      </c>
      <c r="DE28" s="626"/>
      <c r="DF28" s="626"/>
      <c r="DG28" s="626"/>
      <c r="DH28" s="626"/>
      <c r="DI28" s="626"/>
      <c r="DJ28" s="626"/>
      <c r="DK28" s="627"/>
      <c r="DL28" s="634">
        <v>1526415</v>
      </c>
      <c r="DM28" s="626"/>
      <c r="DN28" s="626"/>
      <c r="DO28" s="626"/>
      <c r="DP28" s="626"/>
      <c r="DQ28" s="626"/>
      <c r="DR28" s="626"/>
      <c r="DS28" s="626"/>
      <c r="DT28" s="626"/>
      <c r="DU28" s="626"/>
      <c r="DV28" s="627"/>
      <c r="DW28" s="630">
        <v>18.8</v>
      </c>
      <c r="DX28" s="655"/>
      <c r="DY28" s="655"/>
      <c r="DZ28" s="655"/>
      <c r="EA28" s="655"/>
      <c r="EB28" s="655"/>
      <c r="EC28" s="656"/>
    </row>
    <row r="29" spans="2:133" ht="11.25" customHeight="1" x14ac:dyDescent="0.15">
      <c r="B29" s="622" t="s">
        <v>287</v>
      </c>
      <c r="C29" s="623"/>
      <c r="D29" s="623"/>
      <c r="E29" s="623"/>
      <c r="F29" s="623"/>
      <c r="G29" s="623"/>
      <c r="H29" s="623"/>
      <c r="I29" s="623"/>
      <c r="J29" s="623"/>
      <c r="K29" s="623"/>
      <c r="L29" s="623"/>
      <c r="M29" s="623"/>
      <c r="N29" s="623"/>
      <c r="O29" s="623"/>
      <c r="P29" s="623"/>
      <c r="Q29" s="624"/>
      <c r="R29" s="625">
        <v>61360</v>
      </c>
      <c r="S29" s="626"/>
      <c r="T29" s="626"/>
      <c r="U29" s="626"/>
      <c r="V29" s="626"/>
      <c r="W29" s="626"/>
      <c r="X29" s="626"/>
      <c r="Y29" s="627"/>
      <c r="Z29" s="628">
        <v>0.4</v>
      </c>
      <c r="AA29" s="628"/>
      <c r="AB29" s="628"/>
      <c r="AC29" s="628"/>
      <c r="AD29" s="629" t="s">
        <v>223</v>
      </c>
      <c r="AE29" s="629"/>
      <c r="AF29" s="629"/>
      <c r="AG29" s="629"/>
      <c r="AH29" s="629"/>
      <c r="AI29" s="629"/>
      <c r="AJ29" s="629"/>
      <c r="AK29" s="629"/>
      <c r="AL29" s="630" t="s">
        <v>223</v>
      </c>
      <c r="AM29" s="631"/>
      <c r="AN29" s="631"/>
      <c r="AO29" s="632"/>
      <c r="AP29" s="604" t="s">
        <v>205</v>
      </c>
      <c r="AQ29" s="605"/>
      <c r="AR29" s="605"/>
      <c r="AS29" s="605"/>
      <c r="AT29" s="605"/>
      <c r="AU29" s="605"/>
      <c r="AV29" s="605"/>
      <c r="AW29" s="605"/>
      <c r="AX29" s="605"/>
      <c r="AY29" s="605"/>
      <c r="AZ29" s="605"/>
      <c r="BA29" s="605"/>
      <c r="BB29" s="605"/>
      <c r="BC29" s="605"/>
      <c r="BD29" s="605"/>
      <c r="BE29" s="605"/>
      <c r="BF29" s="606"/>
      <c r="BG29" s="604" t="s">
        <v>288</v>
      </c>
      <c r="BH29" s="666"/>
      <c r="BI29" s="666"/>
      <c r="BJ29" s="666"/>
      <c r="BK29" s="666"/>
      <c r="BL29" s="666"/>
      <c r="BM29" s="666"/>
      <c r="BN29" s="666"/>
      <c r="BO29" s="666"/>
      <c r="BP29" s="666"/>
      <c r="BQ29" s="667"/>
      <c r="BR29" s="604" t="s">
        <v>289</v>
      </c>
      <c r="BS29" s="666"/>
      <c r="BT29" s="666"/>
      <c r="BU29" s="666"/>
      <c r="BV29" s="666"/>
      <c r="BW29" s="666"/>
      <c r="BX29" s="666"/>
      <c r="BY29" s="666"/>
      <c r="BZ29" s="666"/>
      <c r="CA29" s="666"/>
      <c r="CB29" s="667"/>
      <c r="CD29" s="686" t="s">
        <v>290</v>
      </c>
      <c r="CE29" s="687"/>
      <c r="CF29" s="639" t="s">
        <v>58</v>
      </c>
      <c r="CG29" s="640"/>
      <c r="CH29" s="640"/>
      <c r="CI29" s="640"/>
      <c r="CJ29" s="640"/>
      <c r="CK29" s="640"/>
      <c r="CL29" s="640"/>
      <c r="CM29" s="640"/>
      <c r="CN29" s="640"/>
      <c r="CO29" s="640"/>
      <c r="CP29" s="640"/>
      <c r="CQ29" s="641"/>
      <c r="CR29" s="625">
        <v>1575852</v>
      </c>
      <c r="CS29" s="657"/>
      <c r="CT29" s="657"/>
      <c r="CU29" s="657"/>
      <c r="CV29" s="657"/>
      <c r="CW29" s="657"/>
      <c r="CX29" s="657"/>
      <c r="CY29" s="658"/>
      <c r="CZ29" s="659">
        <v>11.8</v>
      </c>
      <c r="DA29" s="660"/>
      <c r="DB29" s="660"/>
      <c r="DC29" s="661"/>
      <c r="DD29" s="634">
        <v>1525787</v>
      </c>
      <c r="DE29" s="657"/>
      <c r="DF29" s="657"/>
      <c r="DG29" s="657"/>
      <c r="DH29" s="657"/>
      <c r="DI29" s="657"/>
      <c r="DJ29" s="657"/>
      <c r="DK29" s="658"/>
      <c r="DL29" s="634">
        <v>1525787</v>
      </c>
      <c r="DM29" s="657"/>
      <c r="DN29" s="657"/>
      <c r="DO29" s="657"/>
      <c r="DP29" s="657"/>
      <c r="DQ29" s="657"/>
      <c r="DR29" s="657"/>
      <c r="DS29" s="657"/>
      <c r="DT29" s="657"/>
      <c r="DU29" s="657"/>
      <c r="DV29" s="658"/>
      <c r="DW29" s="630">
        <v>18.7</v>
      </c>
      <c r="DX29" s="655"/>
      <c r="DY29" s="655"/>
      <c r="DZ29" s="655"/>
      <c r="EA29" s="655"/>
      <c r="EB29" s="655"/>
      <c r="EC29" s="656"/>
    </row>
    <row r="30" spans="2:133" ht="11.25" customHeight="1" x14ac:dyDescent="0.15">
      <c r="B30" s="622" t="s">
        <v>291</v>
      </c>
      <c r="C30" s="623"/>
      <c r="D30" s="623"/>
      <c r="E30" s="623"/>
      <c r="F30" s="623"/>
      <c r="G30" s="623"/>
      <c r="H30" s="623"/>
      <c r="I30" s="623"/>
      <c r="J30" s="623"/>
      <c r="K30" s="623"/>
      <c r="L30" s="623"/>
      <c r="M30" s="623"/>
      <c r="N30" s="623"/>
      <c r="O30" s="623"/>
      <c r="P30" s="623"/>
      <c r="Q30" s="624"/>
      <c r="R30" s="625">
        <v>874508</v>
      </c>
      <c r="S30" s="626"/>
      <c r="T30" s="626"/>
      <c r="U30" s="626"/>
      <c r="V30" s="626"/>
      <c r="W30" s="626"/>
      <c r="X30" s="626"/>
      <c r="Y30" s="627"/>
      <c r="Z30" s="628">
        <v>6.3</v>
      </c>
      <c r="AA30" s="628"/>
      <c r="AB30" s="628"/>
      <c r="AC30" s="628"/>
      <c r="AD30" s="629" t="s">
        <v>223</v>
      </c>
      <c r="AE30" s="629"/>
      <c r="AF30" s="629"/>
      <c r="AG30" s="629"/>
      <c r="AH30" s="629"/>
      <c r="AI30" s="629"/>
      <c r="AJ30" s="629"/>
      <c r="AK30" s="629"/>
      <c r="AL30" s="630" t="s">
        <v>223</v>
      </c>
      <c r="AM30" s="631"/>
      <c r="AN30" s="631"/>
      <c r="AO30" s="632"/>
      <c r="AP30" s="671" t="s">
        <v>292</v>
      </c>
      <c r="AQ30" s="672"/>
      <c r="AR30" s="672"/>
      <c r="AS30" s="672"/>
      <c r="AT30" s="677" t="s">
        <v>293</v>
      </c>
      <c r="AU30" s="184"/>
      <c r="AV30" s="184"/>
      <c r="AW30" s="184"/>
      <c r="AX30" s="611" t="s">
        <v>171</v>
      </c>
      <c r="AY30" s="612"/>
      <c r="AZ30" s="612"/>
      <c r="BA30" s="612"/>
      <c r="BB30" s="612"/>
      <c r="BC30" s="612"/>
      <c r="BD30" s="612"/>
      <c r="BE30" s="612"/>
      <c r="BF30" s="613"/>
      <c r="BG30" s="683">
        <v>99.3</v>
      </c>
      <c r="BH30" s="684"/>
      <c r="BI30" s="684"/>
      <c r="BJ30" s="684"/>
      <c r="BK30" s="684"/>
      <c r="BL30" s="684"/>
      <c r="BM30" s="620">
        <v>97.4</v>
      </c>
      <c r="BN30" s="684"/>
      <c r="BO30" s="684"/>
      <c r="BP30" s="684"/>
      <c r="BQ30" s="685"/>
      <c r="BR30" s="683">
        <v>99.2</v>
      </c>
      <c r="BS30" s="684"/>
      <c r="BT30" s="684"/>
      <c r="BU30" s="684"/>
      <c r="BV30" s="684"/>
      <c r="BW30" s="684"/>
      <c r="BX30" s="620">
        <v>97.1</v>
      </c>
      <c r="BY30" s="684"/>
      <c r="BZ30" s="684"/>
      <c r="CA30" s="684"/>
      <c r="CB30" s="685"/>
      <c r="CD30" s="688"/>
      <c r="CE30" s="689"/>
      <c r="CF30" s="639" t="s">
        <v>294</v>
      </c>
      <c r="CG30" s="640"/>
      <c r="CH30" s="640"/>
      <c r="CI30" s="640"/>
      <c r="CJ30" s="640"/>
      <c r="CK30" s="640"/>
      <c r="CL30" s="640"/>
      <c r="CM30" s="640"/>
      <c r="CN30" s="640"/>
      <c r="CO30" s="640"/>
      <c r="CP30" s="640"/>
      <c r="CQ30" s="641"/>
      <c r="CR30" s="625">
        <v>1426033</v>
      </c>
      <c r="CS30" s="626"/>
      <c r="CT30" s="626"/>
      <c r="CU30" s="626"/>
      <c r="CV30" s="626"/>
      <c r="CW30" s="626"/>
      <c r="CX30" s="626"/>
      <c r="CY30" s="627"/>
      <c r="CZ30" s="659">
        <v>10.7</v>
      </c>
      <c r="DA30" s="660"/>
      <c r="DB30" s="660"/>
      <c r="DC30" s="661"/>
      <c r="DD30" s="634">
        <v>1375968</v>
      </c>
      <c r="DE30" s="626"/>
      <c r="DF30" s="626"/>
      <c r="DG30" s="626"/>
      <c r="DH30" s="626"/>
      <c r="DI30" s="626"/>
      <c r="DJ30" s="626"/>
      <c r="DK30" s="627"/>
      <c r="DL30" s="634">
        <v>1375968</v>
      </c>
      <c r="DM30" s="626"/>
      <c r="DN30" s="626"/>
      <c r="DO30" s="626"/>
      <c r="DP30" s="626"/>
      <c r="DQ30" s="626"/>
      <c r="DR30" s="626"/>
      <c r="DS30" s="626"/>
      <c r="DT30" s="626"/>
      <c r="DU30" s="626"/>
      <c r="DV30" s="627"/>
      <c r="DW30" s="630">
        <v>16.899999999999999</v>
      </c>
      <c r="DX30" s="655"/>
      <c r="DY30" s="655"/>
      <c r="DZ30" s="655"/>
      <c r="EA30" s="655"/>
      <c r="EB30" s="655"/>
      <c r="EC30" s="656"/>
    </row>
    <row r="31" spans="2:133" ht="11.25" customHeight="1" x14ac:dyDescent="0.15">
      <c r="B31" s="622" t="s">
        <v>295</v>
      </c>
      <c r="C31" s="623"/>
      <c r="D31" s="623"/>
      <c r="E31" s="623"/>
      <c r="F31" s="623"/>
      <c r="G31" s="623"/>
      <c r="H31" s="623"/>
      <c r="I31" s="623"/>
      <c r="J31" s="623"/>
      <c r="K31" s="623"/>
      <c r="L31" s="623"/>
      <c r="M31" s="623"/>
      <c r="N31" s="623"/>
      <c r="O31" s="623"/>
      <c r="P31" s="623"/>
      <c r="Q31" s="624"/>
      <c r="R31" s="625">
        <v>547911</v>
      </c>
      <c r="S31" s="626"/>
      <c r="T31" s="626"/>
      <c r="U31" s="626"/>
      <c r="V31" s="626"/>
      <c r="W31" s="626"/>
      <c r="X31" s="626"/>
      <c r="Y31" s="627"/>
      <c r="Z31" s="628">
        <v>4</v>
      </c>
      <c r="AA31" s="628"/>
      <c r="AB31" s="628"/>
      <c r="AC31" s="628"/>
      <c r="AD31" s="629" t="s">
        <v>223</v>
      </c>
      <c r="AE31" s="629"/>
      <c r="AF31" s="629"/>
      <c r="AG31" s="629"/>
      <c r="AH31" s="629"/>
      <c r="AI31" s="629"/>
      <c r="AJ31" s="629"/>
      <c r="AK31" s="629"/>
      <c r="AL31" s="630" t="s">
        <v>223</v>
      </c>
      <c r="AM31" s="631"/>
      <c r="AN31" s="631"/>
      <c r="AO31" s="632"/>
      <c r="AP31" s="673"/>
      <c r="AQ31" s="674"/>
      <c r="AR31" s="674"/>
      <c r="AS31" s="674"/>
      <c r="AT31" s="678"/>
      <c r="AU31" s="183" t="s">
        <v>296</v>
      </c>
      <c r="AV31" s="183"/>
      <c r="AW31" s="183"/>
      <c r="AX31" s="622" t="s">
        <v>297</v>
      </c>
      <c r="AY31" s="623"/>
      <c r="AZ31" s="623"/>
      <c r="BA31" s="623"/>
      <c r="BB31" s="623"/>
      <c r="BC31" s="623"/>
      <c r="BD31" s="623"/>
      <c r="BE31" s="623"/>
      <c r="BF31" s="624"/>
      <c r="BG31" s="680">
        <v>99.2</v>
      </c>
      <c r="BH31" s="657"/>
      <c r="BI31" s="657"/>
      <c r="BJ31" s="657"/>
      <c r="BK31" s="657"/>
      <c r="BL31" s="657"/>
      <c r="BM31" s="631">
        <v>96.7</v>
      </c>
      <c r="BN31" s="681"/>
      <c r="BO31" s="681"/>
      <c r="BP31" s="681"/>
      <c r="BQ31" s="682"/>
      <c r="BR31" s="680">
        <v>99.1</v>
      </c>
      <c r="BS31" s="657"/>
      <c r="BT31" s="657"/>
      <c r="BU31" s="657"/>
      <c r="BV31" s="657"/>
      <c r="BW31" s="657"/>
      <c r="BX31" s="631">
        <v>96.5</v>
      </c>
      <c r="BY31" s="681"/>
      <c r="BZ31" s="681"/>
      <c r="CA31" s="681"/>
      <c r="CB31" s="682"/>
      <c r="CD31" s="688"/>
      <c r="CE31" s="689"/>
      <c r="CF31" s="639" t="s">
        <v>298</v>
      </c>
      <c r="CG31" s="640"/>
      <c r="CH31" s="640"/>
      <c r="CI31" s="640"/>
      <c r="CJ31" s="640"/>
      <c r="CK31" s="640"/>
      <c r="CL31" s="640"/>
      <c r="CM31" s="640"/>
      <c r="CN31" s="640"/>
      <c r="CO31" s="640"/>
      <c r="CP31" s="640"/>
      <c r="CQ31" s="641"/>
      <c r="CR31" s="625">
        <v>149819</v>
      </c>
      <c r="CS31" s="657"/>
      <c r="CT31" s="657"/>
      <c r="CU31" s="657"/>
      <c r="CV31" s="657"/>
      <c r="CW31" s="657"/>
      <c r="CX31" s="657"/>
      <c r="CY31" s="658"/>
      <c r="CZ31" s="659">
        <v>1.1000000000000001</v>
      </c>
      <c r="DA31" s="660"/>
      <c r="DB31" s="660"/>
      <c r="DC31" s="661"/>
      <c r="DD31" s="634">
        <v>149819</v>
      </c>
      <c r="DE31" s="657"/>
      <c r="DF31" s="657"/>
      <c r="DG31" s="657"/>
      <c r="DH31" s="657"/>
      <c r="DI31" s="657"/>
      <c r="DJ31" s="657"/>
      <c r="DK31" s="658"/>
      <c r="DL31" s="634">
        <v>149819</v>
      </c>
      <c r="DM31" s="657"/>
      <c r="DN31" s="657"/>
      <c r="DO31" s="657"/>
      <c r="DP31" s="657"/>
      <c r="DQ31" s="657"/>
      <c r="DR31" s="657"/>
      <c r="DS31" s="657"/>
      <c r="DT31" s="657"/>
      <c r="DU31" s="657"/>
      <c r="DV31" s="658"/>
      <c r="DW31" s="630">
        <v>1.8</v>
      </c>
      <c r="DX31" s="655"/>
      <c r="DY31" s="655"/>
      <c r="DZ31" s="655"/>
      <c r="EA31" s="655"/>
      <c r="EB31" s="655"/>
      <c r="EC31" s="656"/>
    </row>
    <row r="32" spans="2:133" ht="11.25" customHeight="1" x14ac:dyDescent="0.15">
      <c r="B32" s="622" t="s">
        <v>299</v>
      </c>
      <c r="C32" s="623"/>
      <c r="D32" s="623"/>
      <c r="E32" s="623"/>
      <c r="F32" s="623"/>
      <c r="G32" s="623"/>
      <c r="H32" s="623"/>
      <c r="I32" s="623"/>
      <c r="J32" s="623"/>
      <c r="K32" s="623"/>
      <c r="L32" s="623"/>
      <c r="M32" s="623"/>
      <c r="N32" s="623"/>
      <c r="O32" s="623"/>
      <c r="P32" s="623"/>
      <c r="Q32" s="624"/>
      <c r="R32" s="625">
        <v>183342</v>
      </c>
      <c r="S32" s="626"/>
      <c r="T32" s="626"/>
      <c r="U32" s="626"/>
      <c r="V32" s="626"/>
      <c r="W32" s="626"/>
      <c r="X32" s="626"/>
      <c r="Y32" s="627"/>
      <c r="Z32" s="628">
        <v>1.3</v>
      </c>
      <c r="AA32" s="628"/>
      <c r="AB32" s="628"/>
      <c r="AC32" s="628"/>
      <c r="AD32" s="629" t="s">
        <v>223</v>
      </c>
      <c r="AE32" s="629"/>
      <c r="AF32" s="629"/>
      <c r="AG32" s="629"/>
      <c r="AH32" s="629"/>
      <c r="AI32" s="629"/>
      <c r="AJ32" s="629"/>
      <c r="AK32" s="629"/>
      <c r="AL32" s="630" t="s">
        <v>223</v>
      </c>
      <c r="AM32" s="631"/>
      <c r="AN32" s="631"/>
      <c r="AO32" s="632"/>
      <c r="AP32" s="675"/>
      <c r="AQ32" s="676"/>
      <c r="AR32" s="676"/>
      <c r="AS32" s="676"/>
      <c r="AT32" s="679"/>
      <c r="AU32" s="185"/>
      <c r="AV32" s="185"/>
      <c r="AW32" s="185"/>
      <c r="AX32" s="668" t="s">
        <v>300</v>
      </c>
      <c r="AY32" s="669"/>
      <c r="AZ32" s="669"/>
      <c r="BA32" s="669"/>
      <c r="BB32" s="669"/>
      <c r="BC32" s="669"/>
      <c r="BD32" s="669"/>
      <c r="BE32" s="669"/>
      <c r="BF32" s="670"/>
      <c r="BG32" s="692">
        <v>99.4</v>
      </c>
      <c r="BH32" s="693"/>
      <c r="BI32" s="693"/>
      <c r="BJ32" s="693"/>
      <c r="BK32" s="693"/>
      <c r="BL32" s="693"/>
      <c r="BM32" s="694">
        <v>97.8</v>
      </c>
      <c r="BN32" s="693"/>
      <c r="BO32" s="693"/>
      <c r="BP32" s="693"/>
      <c r="BQ32" s="695"/>
      <c r="BR32" s="692">
        <v>99.3</v>
      </c>
      <c r="BS32" s="693"/>
      <c r="BT32" s="693"/>
      <c r="BU32" s="693"/>
      <c r="BV32" s="693"/>
      <c r="BW32" s="693"/>
      <c r="BX32" s="694">
        <v>97.4</v>
      </c>
      <c r="BY32" s="693"/>
      <c r="BZ32" s="693"/>
      <c r="CA32" s="693"/>
      <c r="CB32" s="695"/>
      <c r="CD32" s="690"/>
      <c r="CE32" s="691"/>
      <c r="CF32" s="639" t="s">
        <v>301</v>
      </c>
      <c r="CG32" s="640"/>
      <c r="CH32" s="640"/>
      <c r="CI32" s="640"/>
      <c r="CJ32" s="640"/>
      <c r="CK32" s="640"/>
      <c r="CL32" s="640"/>
      <c r="CM32" s="640"/>
      <c r="CN32" s="640"/>
      <c r="CO32" s="640"/>
      <c r="CP32" s="640"/>
      <c r="CQ32" s="641"/>
      <c r="CR32" s="625">
        <v>628</v>
      </c>
      <c r="CS32" s="626"/>
      <c r="CT32" s="626"/>
      <c r="CU32" s="626"/>
      <c r="CV32" s="626"/>
      <c r="CW32" s="626"/>
      <c r="CX32" s="626"/>
      <c r="CY32" s="627"/>
      <c r="CZ32" s="659">
        <v>0</v>
      </c>
      <c r="DA32" s="660"/>
      <c r="DB32" s="660"/>
      <c r="DC32" s="661"/>
      <c r="DD32" s="634">
        <v>628</v>
      </c>
      <c r="DE32" s="626"/>
      <c r="DF32" s="626"/>
      <c r="DG32" s="626"/>
      <c r="DH32" s="626"/>
      <c r="DI32" s="626"/>
      <c r="DJ32" s="626"/>
      <c r="DK32" s="627"/>
      <c r="DL32" s="634">
        <v>628</v>
      </c>
      <c r="DM32" s="626"/>
      <c r="DN32" s="626"/>
      <c r="DO32" s="626"/>
      <c r="DP32" s="626"/>
      <c r="DQ32" s="626"/>
      <c r="DR32" s="626"/>
      <c r="DS32" s="626"/>
      <c r="DT32" s="626"/>
      <c r="DU32" s="626"/>
      <c r="DV32" s="627"/>
      <c r="DW32" s="630">
        <v>0</v>
      </c>
      <c r="DX32" s="655"/>
      <c r="DY32" s="655"/>
      <c r="DZ32" s="655"/>
      <c r="EA32" s="655"/>
      <c r="EB32" s="655"/>
      <c r="EC32" s="656"/>
    </row>
    <row r="33" spans="2:133" ht="11.25" customHeight="1" x14ac:dyDescent="0.15">
      <c r="B33" s="622" t="s">
        <v>302</v>
      </c>
      <c r="C33" s="623"/>
      <c r="D33" s="623"/>
      <c r="E33" s="623"/>
      <c r="F33" s="623"/>
      <c r="G33" s="623"/>
      <c r="H33" s="623"/>
      <c r="I33" s="623"/>
      <c r="J33" s="623"/>
      <c r="K33" s="623"/>
      <c r="L33" s="623"/>
      <c r="M33" s="623"/>
      <c r="N33" s="623"/>
      <c r="O33" s="623"/>
      <c r="P33" s="623"/>
      <c r="Q33" s="624"/>
      <c r="R33" s="625">
        <v>1011647</v>
      </c>
      <c r="S33" s="626"/>
      <c r="T33" s="626"/>
      <c r="U33" s="626"/>
      <c r="V33" s="626"/>
      <c r="W33" s="626"/>
      <c r="X33" s="626"/>
      <c r="Y33" s="627"/>
      <c r="Z33" s="628">
        <v>7.3</v>
      </c>
      <c r="AA33" s="628"/>
      <c r="AB33" s="628"/>
      <c r="AC33" s="628"/>
      <c r="AD33" s="629" t="s">
        <v>223</v>
      </c>
      <c r="AE33" s="629"/>
      <c r="AF33" s="629"/>
      <c r="AG33" s="629"/>
      <c r="AH33" s="629"/>
      <c r="AI33" s="629"/>
      <c r="AJ33" s="629"/>
      <c r="AK33" s="629"/>
      <c r="AL33" s="630" t="s">
        <v>223</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303</v>
      </c>
      <c r="CE33" s="640"/>
      <c r="CF33" s="640"/>
      <c r="CG33" s="640"/>
      <c r="CH33" s="640"/>
      <c r="CI33" s="640"/>
      <c r="CJ33" s="640"/>
      <c r="CK33" s="640"/>
      <c r="CL33" s="640"/>
      <c r="CM33" s="640"/>
      <c r="CN33" s="640"/>
      <c r="CO33" s="640"/>
      <c r="CP33" s="640"/>
      <c r="CQ33" s="641"/>
      <c r="CR33" s="625">
        <v>6176861</v>
      </c>
      <c r="CS33" s="657"/>
      <c r="CT33" s="657"/>
      <c r="CU33" s="657"/>
      <c r="CV33" s="657"/>
      <c r="CW33" s="657"/>
      <c r="CX33" s="657"/>
      <c r="CY33" s="658"/>
      <c r="CZ33" s="659">
        <v>46.2</v>
      </c>
      <c r="DA33" s="660"/>
      <c r="DB33" s="660"/>
      <c r="DC33" s="661"/>
      <c r="DD33" s="634">
        <v>5226300</v>
      </c>
      <c r="DE33" s="657"/>
      <c r="DF33" s="657"/>
      <c r="DG33" s="657"/>
      <c r="DH33" s="657"/>
      <c r="DI33" s="657"/>
      <c r="DJ33" s="657"/>
      <c r="DK33" s="658"/>
      <c r="DL33" s="634">
        <v>3864490</v>
      </c>
      <c r="DM33" s="657"/>
      <c r="DN33" s="657"/>
      <c r="DO33" s="657"/>
      <c r="DP33" s="657"/>
      <c r="DQ33" s="657"/>
      <c r="DR33" s="657"/>
      <c r="DS33" s="657"/>
      <c r="DT33" s="657"/>
      <c r="DU33" s="657"/>
      <c r="DV33" s="658"/>
      <c r="DW33" s="630">
        <v>47.5</v>
      </c>
      <c r="DX33" s="655"/>
      <c r="DY33" s="655"/>
      <c r="DZ33" s="655"/>
      <c r="EA33" s="655"/>
      <c r="EB33" s="655"/>
      <c r="EC33" s="656"/>
    </row>
    <row r="34" spans="2:133" ht="11.25" customHeight="1" x14ac:dyDescent="0.15">
      <c r="B34" s="622" t="s">
        <v>304</v>
      </c>
      <c r="C34" s="623"/>
      <c r="D34" s="623"/>
      <c r="E34" s="623"/>
      <c r="F34" s="623"/>
      <c r="G34" s="623"/>
      <c r="H34" s="623"/>
      <c r="I34" s="623"/>
      <c r="J34" s="623"/>
      <c r="K34" s="623"/>
      <c r="L34" s="623"/>
      <c r="M34" s="623"/>
      <c r="N34" s="623"/>
      <c r="O34" s="623"/>
      <c r="P34" s="623"/>
      <c r="Q34" s="624"/>
      <c r="R34" s="625" t="s">
        <v>223</v>
      </c>
      <c r="S34" s="626"/>
      <c r="T34" s="626"/>
      <c r="U34" s="626"/>
      <c r="V34" s="626"/>
      <c r="W34" s="626"/>
      <c r="X34" s="626"/>
      <c r="Y34" s="627"/>
      <c r="Z34" s="628" t="s">
        <v>223</v>
      </c>
      <c r="AA34" s="628"/>
      <c r="AB34" s="628"/>
      <c r="AC34" s="628"/>
      <c r="AD34" s="629" t="s">
        <v>223</v>
      </c>
      <c r="AE34" s="629"/>
      <c r="AF34" s="629"/>
      <c r="AG34" s="629"/>
      <c r="AH34" s="629"/>
      <c r="AI34" s="629"/>
      <c r="AJ34" s="629"/>
      <c r="AK34" s="629"/>
      <c r="AL34" s="630" t="s">
        <v>223</v>
      </c>
      <c r="AM34" s="631"/>
      <c r="AN34" s="631"/>
      <c r="AO34" s="632"/>
      <c r="AP34" s="188"/>
      <c r="AQ34" s="604" t="s">
        <v>305</v>
      </c>
      <c r="AR34" s="605"/>
      <c r="AS34" s="605"/>
      <c r="AT34" s="605"/>
      <c r="AU34" s="605"/>
      <c r="AV34" s="605"/>
      <c r="AW34" s="605"/>
      <c r="AX34" s="605"/>
      <c r="AY34" s="605"/>
      <c r="AZ34" s="605"/>
      <c r="BA34" s="605"/>
      <c r="BB34" s="605"/>
      <c r="BC34" s="605"/>
      <c r="BD34" s="605"/>
      <c r="BE34" s="605"/>
      <c r="BF34" s="606"/>
      <c r="BG34" s="604" t="s">
        <v>306</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307</v>
      </c>
      <c r="CE34" s="640"/>
      <c r="CF34" s="640"/>
      <c r="CG34" s="640"/>
      <c r="CH34" s="640"/>
      <c r="CI34" s="640"/>
      <c r="CJ34" s="640"/>
      <c r="CK34" s="640"/>
      <c r="CL34" s="640"/>
      <c r="CM34" s="640"/>
      <c r="CN34" s="640"/>
      <c r="CO34" s="640"/>
      <c r="CP34" s="640"/>
      <c r="CQ34" s="641"/>
      <c r="CR34" s="625">
        <v>1660317</v>
      </c>
      <c r="CS34" s="626"/>
      <c r="CT34" s="626"/>
      <c r="CU34" s="626"/>
      <c r="CV34" s="626"/>
      <c r="CW34" s="626"/>
      <c r="CX34" s="626"/>
      <c r="CY34" s="627"/>
      <c r="CZ34" s="659">
        <v>12.4</v>
      </c>
      <c r="DA34" s="660"/>
      <c r="DB34" s="660"/>
      <c r="DC34" s="661"/>
      <c r="DD34" s="634">
        <v>1297687</v>
      </c>
      <c r="DE34" s="626"/>
      <c r="DF34" s="626"/>
      <c r="DG34" s="626"/>
      <c r="DH34" s="626"/>
      <c r="DI34" s="626"/>
      <c r="DJ34" s="626"/>
      <c r="DK34" s="627"/>
      <c r="DL34" s="634">
        <v>1128935</v>
      </c>
      <c r="DM34" s="626"/>
      <c r="DN34" s="626"/>
      <c r="DO34" s="626"/>
      <c r="DP34" s="626"/>
      <c r="DQ34" s="626"/>
      <c r="DR34" s="626"/>
      <c r="DS34" s="626"/>
      <c r="DT34" s="626"/>
      <c r="DU34" s="626"/>
      <c r="DV34" s="627"/>
      <c r="DW34" s="630">
        <v>13.9</v>
      </c>
      <c r="DX34" s="655"/>
      <c r="DY34" s="655"/>
      <c r="DZ34" s="655"/>
      <c r="EA34" s="655"/>
      <c r="EB34" s="655"/>
      <c r="EC34" s="656"/>
    </row>
    <row r="35" spans="2:133" ht="11.25" customHeight="1" x14ac:dyDescent="0.15">
      <c r="B35" s="622" t="s">
        <v>308</v>
      </c>
      <c r="C35" s="623"/>
      <c r="D35" s="623"/>
      <c r="E35" s="623"/>
      <c r="F35" s="623"/>
      <c r="G35" s="623"/>
      <c r="H35" s="623"/>
      <c r="I35" s="623"/>
      <c r="J35" s="623"/>
      <c r="K35" s="623"/>
      <c r="L35" s="623"/>
      <c r="M35" s="623"/>
      <c r="N35" s="623"/>
      <c r="O35" s="623"/>
      <c r="P35" s="623"/>
      <c r="Q35" s="624"/>
      <c r="R35" s="625">
        <v>508647</v>
      </c>
      <c r="S35" s="626"/>
      <c r="T35" s="626"/>
      <c r="U35" s="626"/>
      <c r="V35" s="626"/>
      <c r="W35" s="626"/>
      <c r="X35" s="626"/>
      <c r="Y35" s="627"/>
      <c r="Z35" s="628">
        <v>3.7</v>
      </c>
      <c r="AA35" s="628"/>
      <c r="AB35" s="628"/>
      <c r="AC35" s="628"/>
      <c r="AD35" s="629" t="s">
        <v>223</v>
      </c>
      <c r="AE35" s="629"/>
      <c r="AF35" s="629"/>
      <c r="AG35" s="629"/>
      <c r="AH35" s="629"/>
      <c r="AI35" s="629"/>
      <c r="AJ35" s="629"/>
      <c r="AK35" s="629"/>
      <c r="AL35" s="630" t="s">
        <v>223</v>
      </c>
      <c r="AM35" s="631"/>
      <c r="AN35" s="631"/>
      <c r="AO35" s="632"/>
      <c r="AP35" s="188"/>
      <c r="AQ35" s="636" t="s">
        <v>309</v>
      </c>
      <c r="AR35" s="637"/>
      <c r="AS35" s="637"/>
      <c r="AT35" s="637"/>
      <c r="AU35" s="637"/>
      <c r="AV35" s="637"/>
      <c r="AW35" s="637"/>
      <c r="AX35" s="637"/>
      <c r="AY35" s="638"/>
      <c r="AZ35" s="614">
        <v>2674657</v>
      </c>
      <c r="BA35" s="615"/>
      <c r="BB35" s="615"/>
      <c r="BC35" s="615"/>
      <c r="BD35" s="615"/>
      <c r="BE35" s="615"/>
      <c r="BF35" s="696"/>
      <c r="BG35" s="636" t="s">
        <v>310</v>
      </c>
      <c r="BH35" s="637"/>
      <c r="BI35" s="637"/>
      <c r="BJ35" s="637"/>
      <c r="BK35" s="637"/>
      <c r="BL35" s="637"/>
      <c r="BM35" s="637"/>
      <c r="BN35" s="637"/>
      <c r="BO35" s="637"/>
      <c r="BP35" s="637"/>
      <c r="BQ35" s="637"/>
      <c r="BR35" s="637"/>
      <c r="BS35" s="637"/>
      <c r="BT35" s="637"/>
      <c r="BU35" s="638"/>
      <c r="BV35" s="614">
        <v>198970</v>
      </c>
      <c r="BW35" s="615"/>
      <c r="BX35" s="615"/>
      <c r="BY35" s="615"/>
      <c r="BZ35" s="615"/>
      <c r="CA35" s="615"/>
      <c r="CB35" s="696"/>
      <c r="CD35" s="639" t="s">
        <v>311</v>
      </c>
      <c r="CE35" s="640"/>
      <c r="CF35" s="640"/>
      <c r="CG35" s="640"/>
      <c r="CH35" s="640"/>
      <c r="CI35" s="640"/>
      <c r="CJ35" s="640"/>
      <c r="CK35" s="640"/>
      <c r="CL35" s="640"/>
      <c r="CM35" s="640"/>
      <c r="CN35" s="640"/>
      <c r="CO35" s="640"/>
      <c r="CP35" s="640"/>
      <c r="CQ35" s="641"/>
      <c r="CR35" s="625">
        <v>100920</v>
      </c>
      <c r="CS35" s="657"/>
      <c r="CT35" s="657"/>
      <c r="CU35" s="657"/>
      <c r="CV35" s="657"/>
      <c r="CW35" s="657"/>
      <c r="CX35" s="657"/>
      <c r="CY35" s="658"/>
      <c r="CZ35" s="659">
        <v>0.8</v>
      </c>
      <c r="DA35" s="660"/>
      <c r="DB35" s="660"/>
      <c r="DC35" s="661"/>
      <c r="DD35" s="634">
        <v>84854</v>
      </c>
      <c r="DE35" s="657"/>
      <c r="DF35" s="657"/>
      <c r="DG35" s="657"/>
      <c r="DH35" s="657"/>
      <c r="DI35" s="657"/>
      <c r="DJ35" s="657"/>
      <c r="DK35" s="658"/>
      <c r="DL35" s="634">
        <v>63385</v>
      </c>
      <c r="DM35" s="657"/>
      <c r="DN35" s="657"/>
      <c r="DO35" s="657"/>
      <c r="DP35" s="657"/>
      <c r="DQ35" s="657"/>
      <c r="DR35" s="657"/>
      <c r="DS35" s="657"/>
      <c r="DT35" s="657"/>
      <c r="DU35" s="657"/>
      <c r="DV35" s="658"/>
      <c r="DW35" s="630">
        <v>0.8</v>
      </c>
      <c r="DX35" s="655"/>
      <c r="DY35" s="655"/>
      <c r="DZ35" s="655"/>
      <c r="EA35" s="655"/>
      <c r="EB35" s="655"/>
      <c r="EC35" s="656"/>
    </row>
    <row r="36" spans="2:133" ht="11.25" customHeight="1" x14ac:dyDescent="0.15">
      <c r="B36" s="668" t="s">
        <v>312</v>
      </c>
      <c r="C36" s="669"/>
      <c r="D36" s="669"/>
      <c r="E36" s="669"/>
      <c r="F36" s="669"/>
      <c r="G36" s="669"/>
      <c r="H36" s="669"/>
      <c r="I36" s="669"/>
      <c r="J36" s="669"/>
      <c r="K36" s="669"/>
      <c r="L36" s="669"/>
      <c r="M36" s="669"/>
      <c r="N36" s="669"/>
      <c r="O36" s="669"/>
      <c r="P36" s="669"/>
      <c r="Q36" s="670"/>
      <c r="R36" s="697">
        <v>13781384</v>
      </c>
      <c r="S36" s="698"/>
      <c r="T36" s="698"/>
      <c r="U36" s="698"/>
      <c r="V36" s="698"/>
      <c r="W36" s="698"/>
      <c r="X36" s="698"/>
      <c r="Y36" s="699"/>
      <c r="Z36" s="700">
        <v>100</v>
      </c>
      <c r="AA36" s="700"/>
      <c r="AB36" s="700"/>
      <c r="AC36" s="700"/>
      <c r="AD36" s="701">
        <v>7631349</v>
      </c>
      <c r="AE36" s="701"/>
      <c r="AF36" s="701"/>
      <c r="AG36" s="701"/>
      <c r="AH36" s="701"/>
      <c r="AI36" s="701"/>
      <c r="AJ36" s="701"/>
      <c r="AK36" s="701"/>
      <c r="AL36" s="702">
        <v>100</v>
      </c>
      <c r="AM36" s="694"/>
      <c r="AN36" s="694"/>
      <c r="AO36" s="703"/>
      <c r="AQ36" s="704" t="s">
        <v>313</v>
      </c>
      <c r="AR36" s="705"/>
      <c r="AS36" s="705"/>
      <c r="AT36" s="705"/>
      <c r="AU36" s="705"/>
      <c r="AV36" s="705"/>
      <c r="AW36" s="705"/>
      <c r="AX36" s="705"/>
      <c r="AY36" s="706"/>
      <c r="AZ36" s="625">
        <v>1361545</v>
      </c>
      <c r="BA36" s="626"/>
      <c r="BB36" s="626"/>
      <c r="BC36" s="626"/>
      <c r="BD36" s="657"/>
      <c r="BE36" s="657"/>
      <c r="BF36" s="682"/>
      <c r="BG36" s="639" t="s">
        <v>314</v>
      </c>
      <c r="BH36" s="640"/>
      <c r="BI36" s="640"/>
      <c r="BJ36" s="640"/>
      <c r="BK36" s="640"/>
      <c r="BL36" s="640"/>
      <c r="BM36" s="640"/>
      <c r="BN36" s="640"/>
      <c r="BO36" s="640"/>
      <c r="BP36" s="640"/>
      <c r="BQ36" s="640"/>
      <c r="BR36" s="640"/>
      <c r="BS36" s="640"/>
      <c r="BT36" s="640"/>
      <c r="BU36" s="641"/>
      <c r="BV36" s="625">
        <v>87759</v>
      </c>
      <c r="BW36" s="626"/>
      <c r="BX36" s="626"/>
      <c r="BY36" s="626"/>
      <c r="BZ36" s="626"/>
      <c r="CA36" s="626"/>
      <c r="CB36" s="635"/>
      <c r="CD36" s="639" t="s">
        <v>315</v>
      </c>
      <c r="CE36" s="640"/>
      <c r="CF36" s="640"/>
      <c r="CG36" s="640"/>
      <c r="CH36" s="640"/>
      <c r="CI36" s="640"/>
      <c r="CJ36" s="640"/>
      <c r="CK36" s="640"/>
      <c r="CL36" s="640"/>
      <c r="CM36" s="640"/>
      <c r="CN36" s="640"/>
      <c r="CO36" s="640"/>
      <c r="CP36" s="640"/>
      <c r="CQ36" s="641"/>
      <c r="CR36" s="625">
        <v>1194776</v>
      </c>
      <c r="CS36" s="626"/>
      <c r="CT36" s="626"/>
      <c r="CU36" s="626"/>
      <c r="CV36" s="626"/>
      <c r="CW36" s="626"/>
      <c r="CX36" s="626"/>
      <c r="CY36" s="627"/>
      <c r="CZ36" s="659">
        <v>8.9</v>
      </c>
      <c r="DA36" s="660"/>
      <c r="DB36" s="660"/>
      <c r="DC36" s="661"/>
      <c r="DD36" s="634">
        <v>932612</v>
      </c>
      <c r="DE36" s="626"/>
      <c r="DF36" s="626"/>
      <c r="DG36" s="626"/>
      <c r="DH36" s="626"/>
      <c r="DI36" s="626"/>
      <c r="DJ36" s="626"/>
      <c r="DK36" s="627"/>
      <c r="DL36" s="634">
        <v>574388</v>
      </c>
      <c r="DM36" s="626"/>
      <c r="DN36" s="626"/>
      <c r="DO36" s="626"/>
      <c r="DP36" s="626"/>
      <c r="DQ36" s="626"/>
      <c r="DR36" s="626"/>
      <c r="DS36" s="626"/>
      <c r="DT36" s="626"/>
      <c r="DU36" s="626"/>
      <c r="DV36" s="627"/>
      <c r="DW36" s="630">
        <v>7.1</v>
      </c>
      <c r="DX36" s="655"/>
      <c r="DY36" s="655"/>
      <c r="DZ36" s="655"/>
      <c r="EA36" s="655"/>
      <c r="EB36" s="655"/>
      <c r="EC36" s="656"/>
    </row>
    <row r="37" spans="2:133" ht="11.25" customHeight="1" x14ac:dyDescent="0.15">
      <c r="AQ37" s="704" t="s">
        <v>316</v>
      </c>
      <c r="AR37" s="705"/>
      <c r="AS37" s="705"/>
      <c r="AT37" s="705"/>
      <c r="AU37" s="705"/>
      <c r="AV37" s="705"/>
      <c r="AW37" s="705"/>
      <c r="AX37" s="705"/>
      <c r="AY37" s="706"/>
      <c r="AZ37" s="625">
        <v>87085</v>
      </c>
      <c r="BA37" s="626"/>
      <c r="BB37" s="626"/>
      <c r="BC37" s="626"/>
      <c r="BD37" s="657"/>
      <c r="BE37" s="657"/>
      <c r="BF37" s="682"/>
      <c r="BG37" s="639" t="s">
        <v>317</v>
      </c>
      <c r="BH37" s="640"/>
      <c r="BI37" s="640"/>
      <c r="BJ37" s="640"/>
      <c r="BK37" s="640"/>
      <c r="BL37" s="640"/>
      <c r="BM37" s="640"/>
      <c r="BN37" s="640"/>
      <c r="BO37" s="640"/>
      <c r="BP37" s="640"/>
      <c r="BQ37" s="640"/>
      <c r="BR37" s="640"/>
      <c r="BS37" s="640"/>
      <c r="BT37" s="640"/>
      <c r="BU37" s="641"/>
      <c r="BV37" s="625">
        <v>4710</v>
      </c>
      <c r="BW37" s="626"/>
      <c r="BX37" s="626"/>
      <c r="BY37" s="626"/>
      <c r="BZ37" s="626"/>
      <c r="CA37" s="626"/>
      <c r="CB37" s="635"/>
      <c r="CD37" s="639" t="s">
        <v>318</v>
      </c>
      <c r="CE37" s="640"/>
      <c r="CF37" s="640"/>
      <c r="CG37" s="640"/>
      <c r="CH37" s="640"/>
      <c r="CI37" s="640"/>
      <c r="CJ37" s="640"/>
      <c r="CK37" s="640"/>
      <c r="CL37" s="640"/>
      <c r="CM37" s="640"/>
      <c r="CN37" s="640"/>
      <c r="CO37" s="640"/>
      <c r="CP37" s="640"/>
      <c r="CQ37" s="641"/>
      <c r="CR37" s="625">
        <v>419312</v>
      </c>
      <c r="CS37" s="657"/>
      <c r="CT37" s="657"/>
      <c r="CU37" s="657"/>
      <c r="CV37" s="657"/>
      <c r="CW37" s="657"/>
      <c r="CX37" s="657"/>
      <c r="CY37" s="658"/>
      <c r="CZ37" s="659">
        <v>3.1</v>
      </c>
      <c r="DA37" s="660"/>
      <c r="DB37" s="660"/>
      <c r="DC37" s="661"/>
      <c r="DD37" s="634">
        <v>388012</v>
      </c>
      <c r="DE37" s="657"/>
      <c r="DF37" s="657"/>
      <c r="DG37" s="657"/>
      <c r="DH37" s="657"/>
      <c r="DI37" s="657"/>
      <c r="DJ37" s="657"/>
      <c r="DK37" s="658"/>
      <c r="DL37" s="634">
        <v>381732</v>
      </c>
      <c r="DM37" s="657"/>
      <c r="DN37" s="657"/>
      <c r="DO37" s="657"/>
      <c r="DP37" s="657"/>
      <c r="DQ37" s="657"/>
      <c r="DR37" s="657"/>
      <c r="DS37" s="657"/>
      <c r="DT37" s="657"/>
      <c r="DU37" s="657"/>
      <c r="DV37" s="658"/>
      <c r="DW37" s="630">
        <v>4.7</v>
      </c>
      <c r="DX37" s="655"/>
      <c r="DY37" s="655"/>
      <c r="DZ37" s="655"/>
      <c r="EA37" s="655"/>
      <c r="EB37" s="655"/>
      <c r="EC37" s="656"/>
    </row>
    <row r="38" spans="2:133" ht="11.25" customHeight="1" x14ac:dyDescent="0.15">
      <c r="AQ38" s="704" t="s">
        <v>319</v>
      </c>
      <c r="AR38" s="705"/>
      <c r="AS38" s="705"/>
      <c r="AT38" s="705"/>
      <c r="AU38" s="705"/>
      <c r="AV38" s="705"/>
      <c r="AW38" s="705"/>
      <c r="AX38" s="705"/>
      <c r="AY38" s="706"/>
      <c r="AZ38" s="625">
        <v>52075</v>
      </c>
      <c r="BA38" s="626"/>
      <c r="BB38" s="626"/>
      <c r="BC38" s="626"/>
      <c r="BD38" s="657"/>
      <c r="BE38" s="657"/>
      <c r="BF38" s="682"/>
      <c r="BG38" s="639" t="s">
        <v>320</v>
      </c>
      <c r="BH38" s="640"/>
      <c r="BI38" s="640"/>
      <c r="BJ38" s="640"/>
      <c r="BK38" s="640"/>
      <c r="BL38" s="640"/>
      <c r="BM38" s="640"/>
      <c r="BN38" s="640"/>
      <c r="BO38" s="640"/>
      <c r="BP38" s="640"/>
      <c r="BQ38" s="640"/>
      <c r="BR38" s="640"/>
      <c r="BS38" s="640"/>
      <c r="BT38" s="640"/>
      <c r="BU38" s="641"/>
      <c r="BV38" s="625">
        <v>7624</v>
      </c>
      <c r="BW38" s="626"/>
      <c r="BX38" s="626"/>
      <c r="BY38" s="626"/>
      <c r="BZ38" s="626"/>
      <c r="CA38" s="626"/>
      <c r="CB38" s="635"/>
      <c r="CD38" s="639" t="s">
        <v>321</v>
      </c>
      <c r="CE38" s="640"/>
      <c r="CF38" s="640"/>
      <c r="CG38" s="640"/>
      <c r="CH38" s="640"/>
      <c r="CI38" s="640"/>
      <c r="CJ38" s="640"/>
      <c r="CK38" s="640"/>
      <c r="CL38" s="640"/>
      <c r="CM38" s="640"/>
      <c r="CN38" s="640"/>
      <c r="CO38" s="640"/>
      <c r="CP38" s="640"/>
      <c r="CQ38" s="641"/>
      <c r="CR38" s="625">
        <v>2534683</v>
      </c>
      <c r="CS38" s="626"/>
      <c r="CT38" s="626"/>
      <c r="CU38" s="626"/>
      <c r="CV38" s="626"/>
      <c r="CW38" s="626"/>
      <c r="CX38" s="626"/>
      <c r="CY38" s="627"/>
      <c r="CZ38" s="659">
        <v>19</v>
      </c>
      <c r="DA38" s="660"/>
      <c r="DB38" s="660"/>
      <c r="DC38" s="661"/>
      <c r="DD38" s="634">
        <v>2332208</v>
      </c>
      <c r="DE38" s="626"/>
      <c r="DF38" s="626"/>
      <c r="DG38" s="626"/>
      <c r="DH38" s="626"/>
      <c r="DI38" s="626"/>
      <c r="DJ38" s="626"/>
      <c r="DK38" s="627"/>
      <c r="DL38" s="634">
        <v>2097782</v>
      </c>
      <c r="DM38" s="626"/>
      <c r="DN38" s="626"/>
      <c r="DO38" s="626"/>
      <c r="DP38" s="626"/>
      <c r="DQ38" s="626"/>
      <c r="DR38" s="626"/>
      <c r="DS38" s="626"/>
      <c r="DT38" s="626"/>
      <c r="DU38" s="626"/>
      <c r="DV38" s="627"/>
      <c r="DW38" s="630">
        <v>25.8</v>
      </c>
      <c r="DX38" s="655"/>
      <c r="DY38" s="655"/>
      <c r="DZ38" s="655"/>
      <c r="EA38" s="655"/>
      <c r="EB38" s="655"/>
      <c r="EC38" s="656"/>
    </row>
    <row r="39" spans="2:133" ht="11.25" customHeight="1" x14ac:dyDescent="0.15">
      <c r="AQ39" s="704" t="s">
        <v>322</v>
      </c>
      <c r="AR39" s="705"/>
      <c r="AS39" s="705"/>
      <c r="AT39" s="705"/>
      <c r="AU39" s="705"/>
      <c r="AV39" s="705"/>
      <c r="AW39" s="705"/>
      <c r="AX39" s="705"/>
      <c r="AY39" s="706"/>
      <c r="AZ39" s="625" t="s">
        <v>323</v>
      </c>
      <c r="BA39" s="626"/>
      <c r="BB39" s="626"/>
      <c r="BC39" s="626"/>
      <c r="BD39" s="657"/>
      <c r="BE39" s="657"/>
      <c r="BF39" s="682"/>
      <c r="BG39" s="710" t="s">
        <v>324</v>
      </c>
      <c r="BH39" s="711"/>
      <c r="BI39" s="711"/>
      <c r="BJ39" s="711"/>
      <c r="BK39" s="711"/>
      <c r="BL39" s="189"/>
      <c r="BM39" s="640" t="s">
        <v>325</v>
      </c>
      <c r="BN39" s="640"/>
      <c r="BO39" s="640"/>
      <c r="BP39" s="640"/>
      <c r="BQ39" s="640"/>
      <c r="BR39" s="640"/>
      <c r="BS39" s="640"/>
      <c r="BT39" s="640"/>
      <c r="BU39" s="641"/>
      <c r="BV39" s="625">
        <v>74</v>
      </c>
      <c r="BW39" s="626"/>
      <c r="BX39" s="626"/>
      <c r="BY39" s="626"/>
      <c r="BZ39" s="626"/>
      <c r="CA39" s="626"/>
      <c r="CB39" s="635"/>
      <c r="CD39" s="639" t="s">
        <v>326</v>
      </c>
      <c r="CE39" s="640"/>
      <c r="CF39" s="640"/>
      <c r="CG39" s="640"/>
      <c r="CH39" s="640"/>
      <c r="CI39" s="640"/>
      <c r="CJ39" s="640"/>
      <c r="CK39" s="640"/>
      <c r="CL39" s="640"/>
      <c r="CM39" s="640"/>
      <c r="CN39" s="640"/>
      <c r="CO39" s="640"/>
      <c r="CP39" s="640"/>
      <c r="CQ39" s="641"/>
      <c r="CR39" s="625">
        <v>643347</v>
      </c>
      <c r="CS39" s="657"/>
      <c r="CT39" s="657"/>
      <c r="CU39" s="657"/>
      <c r="CV39" s="657"/>
      <c r="CW39" s="657"/>
      <c r="CX39" s="657"/>
      <c r="CY39" s="658"/>
      <c r="CZ39" s="659">
        <v>4.8</v>
      </c>
      <c r="DA39" s="660"/>
      <c r="DB39" s="660"/>
      <c r="DC39" s="661"/>
      <c r="DD39" s="634">
        <v>571424</v>
      </c>
      <c r="DE39" s="657"/>
      <c r="DF39" s="657"/>
      <c r="DG39" s="657"/>
      <c r="DH39" s="657"/>
      <c r="DI39" s="657"/>
      <c r="DJ39" s="657"/>
      <c r="DK39" s="658"/>
      <c r="DL39" s="634" t="s">
        <v>323</v>
      </c>
      <c r="DM39" s="657"/>
      <c r="DN39" s="657"/>
      <c r="DO39" s="657"/>
      <c r="DP39" s="657"/>
      <c r="DQ39" s="657"/>
      <c r="DR39" s="657"/>
      <c r="DS39" s="657"/>
      <c r="DT39" s="657"/>
      <c r="DU39" s="657"/>
      <c r="DV39" s="658"/>
      <c r="DW39" s="630" t="s">
        <v>323</v>
      </c>
      <c r="DX39" s="655"/>
      <c r="DY39" s="655"/>
      <c r="DZ39" s="655"/>
      <c r="EA39" s="655"/>
      <c r="EB39" s="655"/>
      <c r="EC39" s="656"/>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327</v>
      </c>
      <c r="AR40" s="705"/>
      <c r="AS40" s="705"/>
      <c r="AT40" s="705"/>
      <c r="AU40" s="705"/>
      <c r="AV40" s="705"/>
      <c r="AW40" s="705"/>
      <c r="AX40" s="705"/>
      <c r="AY40" s="706"/>
      <c r="AZ40" s="625">
        <v>319304</v>
      </c>
      <c r="BA40" s="626"/>
      <c r="BB40" s="626"/>
      <c r="BC40" s="626"/>
      <c r="BD40" s="657"/>
      <c r="BE40" s="657"/>
      <c r="BF40" s="682"/>
      <c r="BG40" s="710"/>
      <c r="BH40" s="711"/>
      <c r="BI40" s="711"/>
      <c r="BJ40" s="711"/>
      <c r="BK40" s="711"/>
      <c r="BL40" s="189"/>
      <c r="BM40" s="640" t="s">
        <v>328</v>
      </c>
      <c r="BN40" s="640"/>
      <c r="BO40" s="640"/>
      <c r="BP40" s="640"/>
      <c r="BQ40" s="640"/>
      <c r="BR40" s="640"/>
      <c r="BS40" s="640"/>
      <c r="BT40" s="640"/>
      <c r="BU40" s="641"/>
      <c r="BV40" s="625">
        <v>107</v>
      </c>
      <c r="BW40" s="626"/>
      <c r="BX40" s="626"/>
      <c r="BY40" s="626"/>
      <c r="BZ40" s="626"/>
      <c r="CA40" s="626"/>
      <c r="CB40" s="635"/>
      <c r="CD40" s="639" t="s">
        <v>329</v>
      </c>
      <c r="CE40" s="640"/>
      <c r="CF40" s="640"/>
      <c r="CG40" s="640"/>
      <c r="CH40" s="640"/>
      <c r="CI40" s="640"/>
      <c r="CJ40" s="640"/>
      <c r="CK40" s="640"/>
      <c r="CL40" s="640"/>
      <c r="CM40" s="640"/>
      <c r="CN40" s="640"/>
      <c r="CO40" s="640"/>
      <c r="CP40" s="640"/>
      <c r="CQ40" s="641"/>
      <c r="CR40" s="625">
        <v>42818</v>
      </c>
      <c r="CS40" s="626"/>
      <c r="CT40" s="626"/>
      <c r="CU40" s="626"/>
      <c r="CV40" s="626"/>
      <c r="CW40" s="626"/>
      <c r="CX40" s="626"/>
      <c r="CY40" s="627"/>
      <c r="CZ40" s="659">
        <v>0.3</v>
      </c>
      <c r="DA40" s="660"/>
      <c r="DB40" s="660"/>
      <c r="DC40" s="661"/>
      <c r="DD40" s="634">
        <v>7515</v>
      </c>
      <c r="DE40" s="626"/>
      <c r="DF40" s="626"/>
      <c r="DG40" s="626"/>
      <c r="DH40" s="626"/>
      <c r="DI40" s="626"/>
      <c r="DJ40" s="626"/>
      <c r="DK40" s="627"/>
      <c r="DL40" s="634" t="s">
        <v>323</v>
      </c>
      <c r="DM40" s="626"/>
      <c r="DN40" s="626"/>
      <c r="DO40" s="626"/>
      <c r="DP40" s="626"/>
      <c r="DQ40" s="626"/>
      <c r="DR40" s="626"/>
      <c r="DS40" s="626"/>
      <c r="DT40" s="626"/>
      <c r="DU40" s="626"/>
      <c r="DV40" s="627"/>
      <c r="DW40" s="630" t="s">
        <v>323</v>
      </c>
      <c r="DX40" s="655"/>
      <c r="DY40" s="655"/>
      <c r="DZ40" s="655"/>
      <c r="EA40" s="655"/>
      <c r="EB40" s="655"/>
      <c r="EC40" s="656"/>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330</v>
      </c>
      <c r="AR41" s="646"/>
      <c r="AS41" s="646"/>
      <c r="AT41" s="646"/>
      <c r="AU41" s="646"/>
      <c r="AV41" s="646"/>
      <c r="AW41" s="646"/>
      <c r="AX41" s="646"/>
      <c r="AY41" s="647"/>
      <c r="AZ41" s="697">
        <v>854648</v>
      </c>
      <c r="BA41" s="698"/>
      <c r="BB41" s="698"/>
      <c r="BC41" s="698"/>
      <c r="BD41" s="693"/>
      <c r="BE41" s="693"/>
      <c r="BF41" s="695"/>
      <c r="BG41" s="712"/>
      <c r="BH41" s="713"/>
      <c r="BI41" s="713"/>
      <c r="BJ41" s="713"/>
      <c r="BK41" s="713"/>
      <c r="BL41" s="191"/>
      <c r="BM41" s="646" t="s">
        <v>331</v>
      </c>
      <c r="BN41" s="646"/>
      <c r="BO41" s="646"/>
      <c r="BP41" s="646"/>
      <c r="BQ41" s="646"/>
      <c r="BR41" s="646"/>
      <c r="BS41" s="646"/>
      <c r="BT41" s="646"/>
      <c r="BU41" s="647"/>
      <c r="BV41" s="697">
        <v>362</v>
      </c>
      <c r="BW41" s="698"/>
      <c r="BX41" s="698"/>
      <c r="BY41" s="698"/>
      <c r="BZ41" s="698"/>
      <c r="CA41" s="698"/>
      <c r="CB41" s="707"/>
      <c r="CD41" s="639" t="s">
        <v>332</v>
      </c>
      <c r="CE41" s="640"/>
      <c r="CF41" s="640"/>
      <c r="CG41" s="640"/>
      <c r="CH41" s="640"/>
      <c r="CI41" s="640"/>
      <c r="CJ41" s="640"/>
      <c r="CK41" s="640"/>
      <c r="CL41" s="640"/>
      <c r="CM41" s="640"/>
      <c r="CN41" s="640"/>
      <c r="CO41" s="640"/>
      <c r="CP41" s="640"/>
      <c r="CQ41" s="641"/>
      <c r="CR41" s="625" t="s">
        <v>333</v>
      </c>
      <c r="CS41" s="657"/>
      <c r="CT41" s="657"/>
      <c r="CU41" s="657"/>
      <c r="CV41" s="657"/>
      <c r="CW41" s="657"/>
      <c r="CX41" s="657"/>
      <c r="CY41" s="658"/>
      <c r="CZ41" s="659" t="s">
        <v>333</v>
      </c>
      <c r="DA41" s="660"/>
      <c r="DB41" s="660"/>
      <c r="DC41" s="661"/>
      <c r="DD41" s="634" t="s">
        <v>333</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x14ac:dyDescent="0.15">
      <c r="B42" s="183" t="s">
        <v>334</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335</v>
      </c>
      <c r="CE42" s="623"/>
      <c r="CF42" s="623"/>
      <c r="CG42" s="623"/>
      <c r="CH42" s="623"/>
      <c r="CI42" s="623"/>
      <c r="CJ42" s="623"/>
      <c r="CK42" s="623"/>
      <c r="CL42" s="623"/>
      <c r="CM42" s="623"/>
      <c r="CN42" s="623"/>
      <c r="CO42" s="623"/>
      <c r="CP42" s="623"/>
      <c r="CQ42" s="624"/>
      <c r="CR42" s="625">
        <v>1261840</v>
      </c>
      <c r="CS42" s="626"/>
      <c r="CT42" s="626"/>
      <c r="CU42" s="626"/>
      <c r="CV42" s="626"/>
      <c r="CW42" s="626"/>
      <c r="CX42" s="626"/>
      <c r="CY42" s="627"/>
      <c r="CZ42" s="659">
        <v>9.4</v>
      </c>
      <c r="DA42" s="708"/>
      <c r="DB42" s="708"/>
      <c r="DC42" s="709"/>
      <c r="DD42" s="634">
        <v>479428</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x14ac:dyDescent="0.15">
      <c r="B43" s="193" t="s">
        <v>336</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337</v>
      </c>
      <c r="CE43" s="623"/>
      <c r="CF43" s="623"/>
      <c r="CG43" s="623"/>
      <c r="CH43" s="623"/>
      <c r="CI43" s="623"/>
      <c r="CJ43" s="623"/>
      <c r="CK43" s="623"/>
      <c r="CL43" s="623"/>
      <c r="CM43" s="623"/>
      <c r="CN43" s="623"/>
      <c r="CO43" s="623"/>
      <c r="CP43" s="623"/>
      <c r="CQ43" s="624"/>
      <c r="CR43" s="625">
        <v>53584</v>
      </c>
      <c r="CS43" s="657"/>
      <c r="CT43" s="657"/>
      <c r="CU43" s="657"/>
      <c r="CV43" s="657"/>
      <c r="CW43" s="657"/>
      <c r="CX43" s="657"/>
      <c r="CY43" s="658"/>
      <c r="CZ43" s="659">
        <v>0.4</v>
      </c>
      <c r="DA43" s="660"/>
      <c r="DB43" s="660"/>
      <c r="DC43" s="661"/>
      <c r="DD43" s="634">
        <v>53584</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x14ac:dyDescent="0.15">
      <c r="B44" s="194" t="s">
        <v>338</v>
      </c>
      <c r="CD44" s="731" t="s">
        <v>290</v>
      </c>
      <c r="CE44" s="732"/>
      <c r="CF44" s="622" t="s">
        <v>339</v>
      </c>
      <c r="CG44" s="623"/>
      <c r="CH44" s="623"/>
      <c r="CI44" s="623"/>
      <c r="CJ44" s="623"/>
      <c r="CK44" s="623"/>
      <c r="CL44" s="623"/>
      <c r="CM44" s="623"/>
      <c r="CN44" s="623"/>
      <c r="CO44" s="623"/>
      <c r="CP44" s="623"/>
      <c r="CQ44" s="624"/>
      <c r="CR44" s="625">
        <v>1261840</v>
      </c>
      <c r="CS44" s="626"/>
      <c r="CT44" s="626"/>
      <c r="CU44" s="626"/>
      <c r="CV44" s="626"/>
      <c r="CW44" s="626"/>
      <c r="CX44" s="626"/>
      <c r="CY44" s="627"/>
      <c r="CZ44" s="659">
        <v>9.4</v>
      </c>
      <c r="DA44" s="708"/>
      <c r="DB44" s="708"/>
      <c r="DC44" s="709"/>
      <c r="DD44" s="634">
        <v>479428</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x14ac:dyDescent="0.15">
      <c r="CD45" s="733"/>
      <c r="CE45" s="734"/>
      <c r="CF45" s="622" t="s">
        <v>340</v>
      </c>
      <c r="CG45" s="623"/>
      <c r="CH45" s="623"/>
      <c r="CI45" s="623"/>
      <c r="CJ45" s="623"/>
      <c r="CK45" s="623"/>
      <c r="CL45" s="623"/>
      <c r="CM45" s="623"/>
      <c r="CN45" s="623"/>
      <c r="CO45" s="623"/>
      <c r="CP45" s="623"/>
      <c r="CQ45" s="624"/>
      <c r="CR45" s="625">
        <v>500283</v>
      </c>
      <c r="CS45" s="657"/>
      <c r="CT45" s="657"/>
      <c r="CU45" s="657"/>
      <c r="CV45" s="657"/>
      <c r="CW45" s="657"/>
      <c r="CX45" s="657"/>
      <c r="CY45" s="658"/>
      <c r="CZ45" s="659">
        <v>3.7</v>
      </c>
      <c r="DA45" s="660"/>
      <c r="DB45" s="660"/>
      <c r="DC45" s="661"/>
      <c r="DD45" s="634">
        <v>67137</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x14ac:dyDescent="0.15">
      <c r="CD46" s="733"/>
      <c r="CE46" s="734"/>
      <c r="CF46" s="622" t="s">
        <v>341</v>
      </c>
      <c r="CG46" s="623"/>
      <c r="CH46" s="623"/>
      <c r="CI46" s="623"/>
      <c r="CJ46" s="623"/>
      <c r="CK46" s="623"/>
      <c r="CL46" s="623"/>
      <c r="CM46" s="623"/>
      <c r="CN46" s="623"/>
      <c r="CO46" s="623"/>
      <c r="CP46" s="623"/>
      <c r="CQ46" s="624"/>
      <c r="CR46" s="625">
        <v>760270</v>
      </c>
      <c r="CS46" s="626"/>
      <c r="CT46" s="626"/>
      <c r="CU46" s="626"/>
      <c r="CV46" s="626"/>
      <c r="CW46" s="626"/>
      <c r="CX46" s="626"/>
      <c r="CY46" s="627"/>
      <c r="CZ46" s="659">
        <v>5.7</v>
      </c>
      <c r="DA46" s="708"/>
      <c r="DB46" s="708"/>
      <c r="DC46" s="709"/>
      <c r="DD46" s="634">
        <v>411904</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x14ac:dyDescent="0.15">
      <c r="CD47" s="733"/>
      <c r="CE47" s="734"/>
      <c r="CF47" s="622" t="s">
        <v>342</v>
      </c>
      <c r="CG47" s="623"/>
      <c r="CH47" s="623"/>
      <c r="CI47" s="623"/>
      <c r="CJ47" s="623"/>
      <c r="CK47" s="623"/>
      <c r="CL47" s="623"/>
      <c r="CM47" s="623"/>
      <c r="CN47" s="623"/>
      <c r="CO47" s="623"/>
      <c r="CP47" s="623"/>
      <c r="CQ47" s="624"/>
      <c r="CR47" s="625" t="s">
        <v>223</v>
      </c>
      <c r="CS47" s="657"/>
      <c r="CT47" s="657"/>
      <c r="CU47" s="657"/>
      <c r="CV47" s="657"/>
      <c r="CW47" s="657"/>
      <c r="CX47" s="657"/>
      <c r="CY47" s="658"/>
      <c r="CZ47" s="659" t="s">
        <v>223</v>
      </c>
      <c r="DA47" s="660"/>
      <c r="DB47" s="660"/>
      <c r="DC47" s="661"/>
      <c r="DD47" s="634" t="s">
        <v>223</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x14ac:dyDescent="0.15">
      <c r="CD48" s="735"/>
      <c r="CE48" s="736"/>
      <c r="CF48" s="622" t="s">
        <v>343</v>
      </c>
      <c r="CG48" s="623"/>
      <c r="CH48" s="623"/>
      <c r="CI48" s="623"/>
      <c r="CJ48" s="623"/>
      <c r="CK48" s="623"/>
      <c r="CL48" s="623"/>
      <c r="CM48" s="623"/>
      <c r="CN48" s="623"/>
      <c r="CO48" s="623"/>
      <c r="CP48" s="623"/>
      <c r="CQ48" s="624"/>
      <c r="CR48" s="625" t="s">
        <v>223</v>
      </c>
      <c r="CS48" s="626"/>
      <c r="CT48" s="626"/>
      <c r="CU48" s="626"/>
      <c r="CV48" s="626"/>
      <c r="CW48" s="626"/>
      <c r="CX48" s="626"/>
      <c r="CY48" s="627"/>
      <c r="CZ48" s="659" t="s">
        <v>223</v>
      </c>
      <c r="DA48" s="708"/>
      <c r="DB48" s="708"/>
      <c r="DC48" s="709"/>
      <c r="DD48" s="634" t="s">
        <v>223</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x14ac:dyDescent="0.15">
      <c r="CD49" s="668" t="s">
        <v>344</v>
      </c>
      <c r="CE49" s="669"/>
      <c r="CF49" s="669"/>
      <c r="CG49" s="669"/>
      <c r="CH49" s="669"/>
      <c r="CI49" s="669"/>
      <c r="CJ49" s="669"/>
      <c r="CK49" s="669"/>
      <c r="CL49" s="669"/>
      <c r="CM49" s="669"/>
      <c r="CN49" s="669"/>
      <c r="CO49" s="669"/>
      <c r="CP49" s="669"/>
      <c r="CQ49" s="670"/>
      <c r="CR49" s="697">
        <v>13362207</v>
      </c>
      <c r="CS49" s="693"/>
      <c r="CT49" s="693"/>
      <c r="CU49" s="693"/>
      <c r="CV49" s="693"/>
      <c r="CW49" s="693"/>
      <c r="CX49" s="693"/>
      <c r="CY49" s="720"/>
      <c r="CZ49" s="721">
        <v>100</v>
      </c>
      <c r="DA49" s="722"/>
      <c r="DB49" s="722"/>
      <c r="DC49" s="723"/>
      <c r="DD49" s="724">
        <v>9922031</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topLeftCell="A19" zoomScale="70" zoomScaleNormal="25" zoomScaleSheetLayoutView="70" workbookViewId="0">
      <selection activeCell="V30" sqref="V30:Z30"/>
    </sheetView>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346</v>
      </c>
      <c r="DK2" s="767"/>
      <c r="DL2" s="767"/>
      <c r="DM2" s="767"/>
      <c r="DN2" s="767"/>
      <c r="DO2" s="768"/>
      <c r="DP2" s="202"/>
      <c r="DQ2" s="766" t="s">
        <v>347</v>
      </c>
      <c r="DR2" s="767"/>
      <c r="DS2" s="767"/>
      <c r="DT2" s="767"/>
      <c r="DU2" s="767"/>
      <c r="DV2" s="767"/>
      <c r="DW2" s="767"/>
      <c r="DX2" s="767"/>
      <c r="DY2" s="767"/>
      <c r="DZ2" s="76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69" t="s">
        <v>348</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349</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60" t="s">
        <v>350</v>
      </c>
      <c r="B5" s="761"/>
      <c r="C5" s="761"/>
      <c r="D5" s="761"/>
      <c r="E5" s="761"/>
      <c r="F5" s="761"/>
      <c r="G5" s="761"/>
      <c r="H5" s="761"/>
      <c r="I5" s="761"/>
      <c r="J5" s="761"/>
      <c r="K5" s="761"/>
      <c r="L5" s="761"/>
      <c r="M5" s="761"/>
      <c r="N5" s="761"/>
      <c r="O5" s="761"/>
      <c r="P5" s="762"/>
      <c r="Q5" s="737" t="s">
        <v>351</v>
      </c>
      <c r="R5" s="738"/>
      <c r="S5" s="738"/>
      <c r="T5" s="738"/>
      <c r="U5" s="739"/>
      <c r="V5" s="737" t="s">
        <v>352</v>
      </c>
      <c r="W5" s="738"/>
      <c r="X5" s="738"/>
      <c r="Y5" s="738"/>
      <c r="Z5" s="739"/>
      <c r="AA5" s="737" t="s">
        <v>353</v>
      </c>
      <c r="AB5" s="738"/>
      <c r="AC5" s="738"/>
      <c r="AD5" s="738"/>
      <c r="AE5" s="738"/>
      <c r="AF5" s="770" t="s">
        <v>354</v>
      </c>
      <c r="AG5" s="738"/>
      <c r="AH5" s="738"/>
      <c r="AI5" s="738"/>
      <c r="AJ5" s="749"/>
      <c r="AK5" s="738" t="s">
        <v>355</v>
      </c>
      <c r="AL5" s="738"/>
      <c r="AM5" s="738"/>
      <c r="AN5" s="738"/>
      <c r="AO5" s="739"/>
      <c r="AP5" s="737" t="s">
        <v>356</v>
      </c>
      <c r="AQ5" s="738"/>
      <c r="AR5" s="738"/>
      <c r="AS5" s="738"/>
      <c r="AT5" s="739"/>
      <c r="AU5" s="737" t="s">
        <v>357</v>
      </c>
      <c r="AV5" s="738"/>
      <c r="AW5" s="738"/>
      <c r="AX5" s="738"/>
      <c r="AY5" s="749"/>
      <c r="AZ5" s="209"/>
      <c r="BA5" s="209"/>
      <c r="BB5" s="209"/>
      <c r="BC5" s="209"/>
      <c r="BD5" s="209"/>
      <c r="BE5" s="210"/>
      <c r="BF5" s="210"/>
      <c r="BG5" s="210"/>
      <c r="BH5" s="210"/>
      <c r="BI5" s="210"/>
      <c r="BJ5" s="210"/>
      <c r="BK5" s="210"/>
      <c r="BL5" s="210"/>
      <c r="BM5" s="210"/>
      <c r="BN5" s="210"/>
      <c r="BO5" s="210"/>
      <c r="BP5" s="210"/>
      <c r="BQ5" s="760" t="s">
        <v>358</v>
      </c>
      <c r="BR5" s="761"/>
      <c r="BS5" s="761"/>
      <c r="BT5" s="761"/>
      <c r="BU5" s="761"/>
      <c r="BV5" s="761"/>
      <c r="BW5" s="761"/>
      <c r="BX5" s="761"/>
      <c r="BY5" s="761"/>
      <c r="BZ5" s="761"/>
      <c r="CA5" s="761"/>
      <c r="CB5" s="761"/>
      <c r="CC5" s="761"/>
      <c r="CD5" s="761"/>
      <c r="CE5" s="761"/>
      <c r="CF5" s="761"/>
      <c r="CG5" s="762"/>
      <c r="CH5" s="737" t="s">
        <v>359</v>
      </c>
      <c r="CI5" s="738"/>
      <c r="CJ5" s="738"/>
      <c r="CK5" s="738"/>
      <c r="CL5" s="739"/>
      <c r="CM5" s="737" t="s">
        <v>360</v>
      </c>
      <c r="CN5" s="738"/>
      <c r="CO5" s="738"/>
      <c r="CP5" s="738"/>
      <c r="CQ5" s="739"/>
      <c r="CR5" s="737" t="s">
        <v>361</v>
      </c>
      <c r="CS5" s="738"/>
      <c r="CT5" s="738"/>
      <c r="CU5" s="738"/>
      <c r="CV5" s="739"/>
      <c r="CW5" s="737" t="s">
        <v>362</v>
      </c>
      <c r="CX5" s="738"/>
      <c r="CY5" s="738"/>
      <c r="CZ5" s="738"/>
      <c r="DA5" s="739"/>
      <c r="DB5" s="737" t="s">
        <v>363</v>
      </c>
      <c r="DC5" s="738"/>
      <c r="DD5" s="738"/>
      <c r="DE5" s="738"/>
      <c r="DF5" s="739"/>
      <c r="DG5" s="743" t="s">
        <v>364</v>
      </c>
      <c r="DH5" s="744"/>
      <c r="DI5" s="744"/>
      <c r="DJ5" s="744"/>
      <c r="DK5" s="745"/>
      <c r="DL5" s="743" t="s">
        <v>365</v>
      </c>
      <c r="DM5" s="744"/>
      <c r="DN5" s="744"/>
      <c r="DO5" s="744"/>
      <c r="DP5" s="745"/>
      <c r="DQ5" s="737" t="s">
        <v>366</v>
      </c>
      <c r="DR5" s="738"/>
      <c r="DS5" s="738"/>
      <c r="DT5" s="738"/>
      <c r="DU5" s="739"/>
      <c r="DV5" s="737" t="s">
        <v>357</v>
      </c>
      <c r="DW5" s="738"/>
      <c r="DX5" s="738"/>
      <c r="DY5" s="738"/>
      <c r="DZ5" s="749"/>
      <c r="EA5" s="207"/>
    </row>
    <row r="6" spans="1:131" s="208" customFormat="1" ht="26.25" customHeight="1" thickBot="1" x14ac:dyDescent="0.2">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x14ac:dyDescent="0.15">
      <c r="A7" s="211">
        <v>1</v>
      </c>
      <c r="B7" s="751" t="s">
        <v>367</v>
      </c>
      <c r="C7" s="752"/>
      <c r="D7" s="752"/>
      <c r="E7" s="752"/>
      <c r="F7" s="752"/>
      <c r="G7" s="752"/>
      <c r="H7" s="752"/>
      <c r="I7" s="752"/>
      <c r="J7" s="752"/>
      <c r="K7" s="752"/>
      <c r="L7" s="752"/>
      <c r="M7" s="752"/>
      <c r="N7" s="752"/>
      <c r="O7" s="752"/>
      <c r="P7" s="753"/>
      <c r="Q7" s="754">
        <v>13749</v>
      </c>
      <c r="R7" s="755"/>
      <c r="S7" s="755"/>
      <c r="T7" s="755"/>
      <c r="U7" s="755"/>
      <c r="V7" s="755">
        <v>13330</v>
      </c>
      <c r="W7" s="755"/>
      <c r="X7" s="755"/>
      <c r="Y7" s="755"/>
      <c r="Z7" s="755"/>
      <c r="AA7" s="755">
        <v>419</v>
      </c>
      <c r="AB7" s="755"/>
      <c r="AC7" s="755"/>
      <c r="AD7" s="755"/>
      <c r="AE7" s="756"/>
      <c r="AF7" s="757">
        <v>390</v>
      </c>
      <c r="AG7" s="758"/>
      <c r="AH7" s="758"/>
      <c r="AI7" s="758"/>
      <c r="AJ7" s="759"/>
      <c r="AK7" s="794">
        <v>875</v>
      </c>
      <c r="AL7" s="795"/>
      <c r="AM7" s="795"/>
      <c r="AN7" s="795"/>
      <c r="AO7" s="795"/>
      <c r="AP7" s="795">
        <v>15240</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552</v>
      </c>
      <c r="BT7" s="799"/>
      <c r="BU7" s="799"/>
      <c r="BV7" s="799"/>
      <c r="BW7" s="799"/>
      <c r="BX7" s="799"/>
      <c r="BY7" s="799"/>
      <c r="BZ7" s="799"/>
      <c r="CA7" s="799"/>
      <c r="CB7" s="799"/>
      <c r="CC7" s="799"/>
      <c r="CD7" s="799"/>
      <c r="CE7" s="799"/>
      <c r="CF7" s="799"/>
      <c r="CG7" s="800"/>
      <c r="CH7" s="791">
        <v>0</v>
      </c>
      <c r="CI7" s="792"/>
      <c r="CJ7" s="792"/>
      <c r="CK7" s="792"/>
      <c r="CL7" s="793"/>
      <c r="CM7" s="791">
        <v>20</v>
      </c>
      <c r="CN7" s="792"/>
      <c r="CO7" s="792"/>
      <c r="CP7" s="792"/>
      <c r="CQ7" s="793"/>
      <c r="CR7" s="791">
        <v>4</v>
      </c>
      <c r="CS7" s="792"/>
      <c r="CT7" s="792"/>
      <c r="CU7" s="792"/>
      <c r="CV7" s="793"/>
      <c r="CW7" s="791">
        <v>0</v>
      </c>
      <c r="CX7" s="792"/>
      <c r="CY7" s="792"/>
      <c r="CZ7" s="792"/>
      <c r="DA7" s="793"/>
      <c r="DB7" s="791">
        <v>0</v>
      </c>
      <c r="DC7" s="792"/>
      <c r="DD7" s="792"/>
      <c r="DE7" s="792"/>
      <c r="DF7" s="793"/>
      <c r="DG7" s="791">
        <v>0</v>
      </c>
      <c r="DH7" s="792"/>
      <c r="DI7" s="792"/>
      <c r="DJ7" s="792"/>
      <c r="DK7" s="793"/>
      <c r="DL7" s="791">
        <v>0</v>
      </c>
      <c r="DM7" s="792"/>
      <c r="DN7" s="792"/>
      <c r="DO7" s="792"/>
      <c r="DP7" s="793"/>
      <c r="DQ7" s="791">
        <v>0</v>
      </c>
      <c r="DR7" s="792"/>
      <c r="DS7" s="792"/>
      <c r="DT7" s="792"/>
      <c r="DU7" s="793"/>
      <c r="DV7" s="772"/>
      <c r="DW7" s="773"/>
      <c r="DX7" s="773"/>
      <c r="DY7" s="773"/>
      <c r="DZ7" s="774"/>
      <c r="EA7" s="207"/>
    </row>
    <row r="8" spans="1:131" s="208" customFormat="1" ht="26.25" customHeight="1" x14ac:dyDescent="0.15">
      <c r="A8" s="214">
        <v>2</v>
      </c>
      <c r="B8" s="775" t="s">
        <v>368</v>
      </c>
      <c r="C8" s="776"/>
      <c r="D8" s="776"/>
      <c r="E8" s="776"/>
      <c r="F8" s="776"/>
      <c r="G8" s="776"/>
      <c r="H8" s="776"/>
      <c r="I8" s="776"/>
      <c r="J8" s="776"/>
      <c r="K8" s="776"/>
      <c r="L8" s="776"/>
      <c r="M8" s="776"/>
      <c r="N8" s="776"/>
      <c r="O8" s="776"/>
      <c r="P8" s="777"/>
      <c r="Q8" s="778">
        <v>101</v>
      </c>
      <c r="R8" s="779"/>
      <c r="S8" s="779"/>
      <c r="T8" s="779"/>
      <c r="U8" s="779"/>
      <c r="V8" s="779">
        <v>101</v>
      </c>
      <c r="W8" s="779"/>
      <c r="X8" s="779"/>
      <c r="Y8" s="779"/>
      <c r="Z8" s="779"/>
      <c r="AA8" s="779">
        <v>0</v>
      </c>
      <c r="AB8" s="779"/>
      <c r="AC8" s="779"/>
      <c r="AD8" s="779"/>
      <c r="AE8" s="780"/>
      <c r="AF8" s="781" t="s">
        <v>223</v>
      </c>
      <c r="AG8" s="782"/>
      <c r="AH8" s="782"/>
      <c r="AI8" s="782"/>
      <c r="AJ8" s="783"/>
      <c r="AK8" s="784">
        <v>58</v>
      </c>
      <c r="AL8" s="785"/>
      <c r="AM8" s="785"/>
      <c r="AN8" s="785"/>
      <c r="AO8" s="785"/>
      <c r="AP8" s="785">
        <v>0</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c r="BT8" s="789"/>
      <c r="BU8" s="789"/>
      <c r="BV8" s="789"/>
      <c r="BW8" s="789"/>
      <c r="BX8" s="789"/>
      <c r="BY8" s="789"/>
      <c r="BZ8" s="789"/>
      <c r="CA8" s="789"/>
      <c r="CB8" s="789"/>
      <c r="CC8" s="789"/>
      <c r="CD8" s="789"/>
      <c r="CE8" s="789"/>
      <c r="CF8" s="789"/>
      <c r="CG8" s="790"/>
      <c r="CH8" s="801"/>
      <c r="CI8" s="802"/>
      <c r="CJ8" s="802"/>
      <c r="CK8" s="802"/>
      <c r="CL8" s="803"/>
      <c r="CM8" s="801"/>
      <c r="CN8" s="802"/>
      <c r="CO8" s="802"/>
      <c r="CP8" s="802"/>
      <c r="CQ8" s="803"/>
      <c r="CR8" s="801"/>
      <c r="CS8" s="802"/>
      <c r="CT8" s="802"/>
      <c r="CU8" s="802"/>
      <c r="CV8" s="803"/>
      <c r="CW8" s="801"/>
      <c r="CX8" s="802"/>
      <c r="CY8" s="802"/>
      <c r="CZ8" s="802"/>
      <c r="DA8" s="803"/>
      <c r="DB8" s="801"/>
      <c r="DC8" s="802"/>
      <c r="DD8" s="802"/>
      <c r="DE8" s="802"/>
      <c r="DF8" s="803"/>
      <c r="DG8" s="801"/>
      <c r="DH8" s="802"/>
      <c r="DI8" s="802"/>
      <c r="DJ8" s="802"/>
      <c r="DK8" s="803"/>
      <c r="DL8" s="801"/>
      <c r="DM8" s="802"/>
      <c r="DN8" s="802"/>
      <c r="DO8" s="802"/>
      <c r="DP8" s="803"/>
      <c r="DQ8" s="801"/>
      <c r="DR8" s="802"/>
      <c r="DS8" s="802"/>
      <c r="DT8" s="802"/>
      <c r="DU8" s="803"/>
      <c r="DV8" s="804"/>
      <c r="DW8" s="805"/>
      <c r="DX8" s="805"/>
      <c r="DY8" s="805"/>
      <c r="DZ8" s="806"/>
      <c r="EA8" s="207"/>
    </row>
    <row r="9" spans="1:131" s="208" customFormat="1" ht="26.25" customHeight="1" x14ac:dyDescent="0.15">
      <c r="A9" s="214">
        <v>3</v>
      </c>
      <c r="B9" s="775"/>
      <c r="C9" s="776"/>
      <c r="D9" s="776"/>
      <c r="E9" s="776"/>
      <c r="F9" s="776"/>
      <c r="G9" s="776"/>
      <c r="H9" s="776"/>
      <c r="I9" s="776"/>
      <c r="J9" s="776"/>
      <c r="K9" s="776"/>
      <c r="L9" s="776"/>
      <c r="M9" s="776"/>
      <c r="N9" s="776"/>
      <c r="O9" s="776"/>
      <c r="P9" s="777"/>
      <c r="Q9" s="778"/>
      <c r="R9" s="779"/>
      <c r="S9" s="779"/>
      <c r="T9" s="779"/>
      <c r="U9" s="779"/>
      <c r="V9" s="779"/>
      <c r="W9" s="779"/>
      <c r="X9" s="779"/>
      <c r="Y9" s="779"/>
      <c r="Z9" s="779"/>
      <c r="AA9" s="779"/>
      <c r="AB9" s="779"/>
      <c r="AC9" s="779"/>
      <c r="AD9" s="779"/>
      <c r="AE9" s="780"/>
      <c r="AF9" s="781"/>
      <c r="AG9" s="782"/>
      <c r="AH9" s="782"/>
      <c r="AI9" s="782"/>
      <c r="AJ9" s="783"/>
      <c r="AK9" s="784"/>
      <c r="AL9" s="785"/>
      <c r="AM9" s="785"/>
      <c r="AN9" s="785"/>
      <c r="AO9" s="785"/>
      <c r="AP9" s="785"/>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c r="BT9" s="789"/>
      <c r="BU9" s="789"/>
      <c r="BV9" s="789"/>
      <c r="BW9" s="789"/>
      <c r="BX9" s="789"/>
      <c r="BY9" s="789"/>
      <c r="BZ9" s="789"/>
      <c r="CA9" s="789"/>
      <c r="CB9" s="789"/>
      <c r="CC9" s="789"/>
      <c r="CD9" s="789"/>
      <c r="CE9" s="789"/>
      <c r="CF9" s="789"/>
      <c r="CG9" s="790"/>
      <c r="CH9" s="801"/>
      <c r="CI9" s="802"/>
      <c r="CJ9" s="802"/>
      <c r="CK9" s="802"/>
      <c r="CL9" s="803"/>
      <c r="CM9" s="801"/>
      <c r="CN9" s="802"/>
      <c r="CO9" s="802"/>
      <c r="CP9" s="802"/>
      <c r="CQ9" s="803"/>
      <c r="CR9" s="801"/>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x14ac:dyDescent="0.15">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x14ac:dyDescent="0.15">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x14ac:dyDescent="0.15">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x14ac:dyDescent="0.15">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x14ac:dyDescent="0.15">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x14ac:dyDescent="0.15">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x14ac:dyDescent="0.15">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x14ac:dyDescent="0.15">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x14ac:dyDescent="0.15">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x14ac:dyDescent="0.15">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x14ac:dyDescent="0.15">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x14ac:dyDescent="0.2">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x14ac:dyDescent="0.15">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369</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x14ac:dyDescent="0.2">
      <c r="A23" s="217" t="s">
        <v>370</v>
      </c>
      <c r="B23" s="810" t="s">
        <v>371</v>
      </c>
      <c r="C23" s="811"/>
      <c r="D23" s="811"/>
      <c r="E23" s="811"/>
      <c r="F23" s="811"/>
      <c r="G23" s="811"/>
      <c r="H23" s="811"/>
      <c r="I23" s="811"/>
      <c r="J23" s="811"/>
      <c r="K23" s="811"/>
      <c r="L23" s="811"/>
      <c r="M23" s="811"/>
      <c r="N23" s="811"/>
      <c r="O23" s="811"/>
      <c r="P23" s="812"/>
      <c r="Q23" s="813"/>
      <c r="R23" s="814"/>
      <c r="S23" s="814"/>
      <c r="T23" s="814"/>
      <c r="U23" s="814"/>
      <c r="V23" s="814"/>
      <c r="W23" s="814"/>
      <c r="X23" s="814"/>
      <c r="Y23" s="814"/>
      <c r="Z23" s="814"/>
      <c r="AA23" s="814"/>
      <c r="AB23" s="814"/>
      <c r="AC23" s="814"/>
      <c r="AD23" s="814"/>
      <c r="AE23" s="815"/>
      <c r="AF23" s="816">
        <v>390</v>
      </c>
      <c r="AG23" s="814"/>
      <c r="AH23" s="814"/>
      <c r="AI23" s="814"/>
      <c r="AJ23" s="817"/>
      <c r="AK23" s="818"/>
      <c r="AL23" s="819"/>
      <c r="AM23" s="819"/>
      <c r="AN23" s="819"/>
      <c r="AO23" s="819"/>
      <c r="AP23" s="814"/>
      <c r="AQ23" s="814"/>
      <c r="AR23" s="814"/>
      <c r="AS23" s="814"/>
      <c r="AT23" s="814"/>
      <c r="AU23" s="820"/>
      <c r="AV23" s="820"/>
      <c r="AW23" s="820"/>
      <c r="AX23" s="820"/>
      <c r="AY23" s="821"/>
      <c r="AZ23" s="829" t="s">
        <v>223</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x14ac:dyDescent="0.15">
      <c r="A24" s="828" t="s">
        <v>372</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x14ac:dyDescent="0.2">
      <c r="A25" s="769" t="s">
        <v>373</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x14ac:dyDescent="0.15">
      <c r="A26" s="760" t="s">
        <v>350</v>
      </c>
      <c r="B26" s="761"/>
      <c r="C26" s="761"/>
      <c r="D26" s="761"/>
      <c r="E26" s="761"/>
      <c r="F26" s="761"/>
      <c r="G26" s="761"/>
      <c r="H26" s="761"/>
      <c r="I26" s="761"/>
      <c r="J26" s="761"/>
      <c r="K26" s="761"/>
      <c r="L26" s="761"/>
      <c r="M26" s="761"/>
      <c r="N26" s="761"/>
      <c r="O26" s="761"/>
      <c r="P26" s="762"/>
      <c r="Q26" s="737" t="s">
        <v>374</v>
      </c>
      <c r="R26" s="738"/>
      <c r="S26" s="738"/>
      <c r="T26" s="738"/>
      <c r="U26" s="739"/>
      <c r="V26" s="737" t="s">
        <v>375</v>
      </c>
      <c r="W26" s="738"/>
      <c r="X26" s="738"/>
      <c r="Y26" s="738"/>
      <c r="Z26" s="739"/>
      <c r="AA26" s="737" t="s">
        <v>376</v>
      </c>
      <c r="AB26" s="738"/>
      <c r="AC26" s="738"/>
      <c r="AD26" s="738"/>
      <c r="AE26" s="738"/>
      <c r="AF26" s="832" t="s">
        <v>377</v>
      </c>
      <c r="AG26" s="833"/>
      <c r="AH26" s="833"/>
      <c r="AI26" s="833"/>
      <c r="AJ26" s="834"/>
      <c r="AK26" s="738" t="s">
        <v>378</v>
      </c>
      <c r="AL26" s="738"/>
      <c r="AM26" s="738"/>
      <c r="AN26" s="738"/>
      <c r="AO26" s="739"/>
      <c r="AP26" s="737" t="s">
        <v>379</v>
      </c>
      <c r="AQ26" s="738"/>
      <c r="AR26" s="738"/>
      <c r="AS26" s="738"/>
      <c r="AT26" s="739"/>
      <c r="AU26" s="737" t="s">
        <v>380</v>
      </c>
      <c r="AV26" s="738"/>
      <c r="AW26" s="738"/>
      <c r="AX26" s="738"/>
      <c r="AY26" s="739"/>
      <c r="AZ26" s="737" t="s">
        <v>381</v>
      </c>
      <c r="BA26" s="738"/>
      <c r="BB26" s="738"/>
      <c r="BC26" s="738"/>
      <c r="BD26" s="739"/>
      <c r="BE26" s="737" t="s">
        <v>357</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x14ac:dyDescent="0.2">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x14ac:dyDescent="0.15">
      <c r="A28" s="219">
        <v>1</v>
      </c>
      <c r="B28" s="751" t="s">
        <v>382</v>
      </c>
      <c r="C28" s="752"/>
      <c r="D28" s="752"/>
      <c r="E28" s="752"/>
      <c r="F28" s="752"/>
      <c r="G28" s="752"/>
      <c r="H28" s="752"/>
      <c r="I28" s="752"/>
      <c r="J28" s="752"/>
      <c r="K28" s="752"/>
      <c r="L28" s="752"/>
      <c r="M28" s="752"/>
      <c r="N28" s="752"/>
      <c r="O28" s="752"/>
      <c r="P28" s="753"/>
      <c r="Q28" s="842">
        <v>4521</v>
      </c>
      <c r="R28" s="843"/>
      <c r="S28" s="843"/>
      <c r="T28" s="843"/>
      <c r="U28" s="843"/>
      <c r="V28" s="843">
        <v>4322</v>
      </c>
      <c r="W28" s="843"/>
      <c r="X28" s="843"/>
      <c r="Y28" s="843"/>
      <c r="Z28" s="843"/>
      <c r="AA28" s="843">
        <v>199</v>
      </c>
      <c r="AB28" s="843"/>
      <c r="AC28" s="843"/>
      <c r="AD28" s="843"/>
      <c r="AE28" s="844"/>
      <c r="AF28" s="845">
        <v>199</v>
      </c>
      <c r="AG28" s="843"/>
      <c r="AH28" s="843"/>
      <c r="AI28" s="843"/>
      <c r="AJ28" s="846"/>
      <c r="AK28" s="847">
        <v>294</v>
      </c>
      <c r="AL28" s="838"/>
      <c r="AM28" s="838"/>
      <c r="AN28" s="838"/>
      <c r="AO28" s="838"/>
      <c r="AP28" s="838">
        <v>0</v>
      </c>
      <c r="AQ28" s="838"/>
      <c r="AR28" s="838"/>
      <c r="AS28" s="838"/>
      <c r="AT28" s="838"/>
      <c r="AU28" s="838">
        <v>0</v>
      </c>
      <c r="AV28" s="838"/>
      <c r="AW28" s="838"/>
      <c r="AX28" s="838"/>
      <c r="AY28" s="838"/>
      <c r="AZ28" s="839" t="s">
        <v>551</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x14ac:dyDescent="0.15">
      <c r="A29" s="219">
        <v>2</v>
      </c>
      <c r="B29" s="775" t="s">
        <v>383</v>
      </c>
      <c r="C29" s="776"/>
      <c r="D29" s="776"/>
      <c r="E29" s="776"/>
      <c r="F29" s="776"/>
      <c r="G29" s="776"/>
      <c r="H29" s="776"/>
      <c r="I29" s="776"/>
      <c r="J29" s="776"/>
      <c r="K29" s="776"/>
      <c r="L29" s="776"/>
      <c r="M29" s="776"/>
      <c r="N29" s="776"/>
      <c r="O29" s="776"/>
      <c r="P29" s="777"/>
      <c r="Q29" s="778">
        <v>2737</v>
      </c>
      <c r="R29" s="779"/>
      <c r="S29" s="779"/>
      <c r="T29" s="779"/>
      <c r="U29" s="779"/>
      <c r="V29" s="779">
        <v>2663</v>
      </c>
      <c r="W29" s="779"/>
      <c r="X29" s="779"/>
      <c r="Y29" s="779"/>
      <c r="Z29" s="779"/>
      <c r="AA29" s="779">
        <v>74</v>
      </c>
      <c r="AB29" s="779"/>
      <c r="AC29" s="779"/>
      <c r="AD29" s="779"/>
      <c r="AE29" s="780"/>
      <c r="AF29" s="781">
        <v>74</v>
      </c>
      <c r="AG29" s="782"/>
      <c r="AH29" s="782"/>
      <c r="AI29" s="782"/>
      <c r="AJ29" s="783"/>
      <c r="AK29" s="850">
        <v>363</v>
      </c>
      <c r="AL29" s="851"/>
      <c r="AM29" s="851"/>
      <c r="AN29" s="851"/>
      <c r="AO29" s="851"/>
      <c r="AP29" s="851">
        <v>0</v>
      </c>
      <c r="AQ29" s="851"/>
      <c r="AR29" s="851"/>
      <c r="AS29" s="851"/>
      <c r="AT29" s="851"/>
      <c r="AU29" s="851">
        <v>0</v>
      </c>
      <c r="AV29" s="851"/>
      <c r="AW29" s="851"/>
      <c r="AX29" s="851"/>
      <c r="AY29" s="851"/>
      <c r="AZ29" s="852" t="s">
        <v>551</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x14ac:dyDescent="0.15">
      <c r="A30" s="219">
        <v>3</v>
      </c>
      <c r="B30" s="775" t="s">
        <v>384</v>
      </c>
      <c r="C30" s="776"/>
      <c r="D30" s="776"/>
      <c r="E30" s="776"/>
      <c r="F30" s="776"/>
      <c r="G30" s="776"/>
      <c r="H30" s="776"/>
      <c r="I30" s="776"/>
      <c r="J30" s="776"/>
      <c r="K30" s="776"/>
      <c r="L30" s="776"/>
      <c r="M30" s="776"/>
      <c r="N30" s="776"/>
      <c r="O30" s="776"/>
      <c r="P30" s="777"/>
      <c r="Q30" s="778">
        <v>456</v>
      </c>
      <c r="R30" s="779"/>
      <c r="S30" s="779"/>
      <c r="T30" s="779"/>
      <c r="U30" s="779"/>
      <c r="V30" s="779">
        <v>446</v>
      </c>
      <c r="W30" s="779"/>
      <c r="X30" s="779"/>
      <c r="Y30" s="779"/>
      <c r="Z30" s="779"/>
      <c r="AA30" s="779">
        <v>10</v>
      </c>
      <c r="AB30" s="779"/>
      <c r="AC30" s="779"/>
      <c r="AD30" s="779"/>
      <c r="AE30" s="780"/>
      <c r="AF30" s="781">
        <v>10</v>
      </c>
      <c r="AG30" s="782"/>
      <c r="AH30" s="782"/>
      <c r="AI30" s="782"/>
      <c r="AJ30" s="783"/>
      <c r="AK30" s="850">
        <v>94</v>
      </c>
      <c r="AL30" s="851"/>
      <c r="AM30" s="851"/>
      <c r="AN30" s="851"/>
      <c r="AO30" s="851"/>
      <c r="AP30" s="851">
        <v>0</v>
      </c>
      <c r="AQ30" s="851"/>
      <c r="AR30" s="851"/>
      <c r="AS30" s="851"/>
      <c r="AT30" s="851"/>
      <c r="AU30" s="851">
        <v>0</v>
      </c>
      <c r="AV30" s="851"/>
      <c r="AW30" s="851"/>
      <c r="AX30" s="851"/>
      <c r="AY30" s="851"/>
      <c r="AZ30" s="852" t="s">
        <v>551</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x14ac:dyDescent="0.15">
      <c r="A31" s="219">
        <v>4</v>
      </c>
      <c r="B31" s="775" t="s">
        <v>385</v>
      </c>
      <c r="C31" s="776"/>
      <c r="D31" s="776"/>
      <c r="E31" s="776"/>
      <c r="F31" s="776"/>
      <c r="G31" s="776"/>
      <c r="H31" s="776"/>
      <c r="I31" s="776"/>
      <c r="J31" s="776"/>
      <c r="K31" s="776"/>
      <c r="L31" s="776"/>
      <c r="M31" s="776"/>
      <c r="N31" s="776"/>
      <c r="O31" s="776"/>
      <c r="P31" s="777"/>
      <c r="Q31" s="778">
        <v>622</v>
      </c>
      <c r="R31" s="779"/>
      <c r="S31" s="779"/>
      <c r="T31" s="779"/>
      <c r="U31" s="779"/>
      <c r="V31" s="779">
        <v>635</v>
      </c>
      <c r="W31" s="779"/>
      <c r="X31" s="779"/>
      <c r="Y31" s="779"/>
      <c r="Z31" s="779"/>
      <c r="AA31" s="779" t="s">
        <v>553</v>
      </c>
      <c r="AB31" s="779"/>
      <c r="AC31" s="779"/>
      <c r="AD31" s="779"/>
      <c r="AE31" s="780"/>
      <c r="AF31" s="781">
        <v>90</v>
      </c>
      <c r="AG31" s="782"/>
      <c r="AH31" s="782"/>
      <c r="AI31" s="782"/>
      <c r="AJ31" s="783"/>
      <c r="AK31" s="850">
        <v>80</v>
      </c>
      <c r="AL31" s="851"/>
      <c r="AM31" s="851"/>
      <c r="AN31" s="851"/>
      <c r="AO31" s="851"/>
      <c r="AP31" s="851">
        <v>41</v>
      </c>
      <c r="AQ31" s="851"/>
      <c r="AR31" s="851"/>
      <c r="AS31" s="851"/>
      <c r="AT31" s="851"/>
      <c r="AU31" s="851">
        <v>22</v>
      </c>
      <c r="AV31" s="851"/>
      <c r="AW31" s="851"/>
      <c r="AX31" s="851"/>
      <c r="AY31" s="851"/>
      <c r="AZ31" s="852" t="s">
        <v>551</v>
      </c>
      <c r="BA31" s="852"/>
      <c r="BB31" s="852"/>
      <c r="BC31" s="852"/>
      <c r="BD31" s="852"/>
      <c r="BE31" s="848" t="s">
        <v>386</v>
      </c>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x14ac:dyDescent="0.15">
      <c r="A32" s="219">
        <v>5</v>
      </c>
      <c r="B32" s="775" t="s">
        <v>387</v>
      </c>
      <c r="C32" s="776"/>
      <c r="D32" s="776"/>
      <c r="E32" s="776"/>
      <c r="F32" s="776"/>
      <c r="G32" s="776"/>
      <c r="H32" s="776"/>
      <c r="I32" s="776"/>
      <c r="J32" s="776"/>
      <c r="K32" s="776"/>
      <c r="L32" s="776"/>
      <c r="M32" s="776"/>
      <c r="N32" s="776"/>
      <c r="O32" s="776"/>
      <c r="P32" s="777"/>
      <c r="Q32" s="778">
        <v>2718</v>
      </c>
      <c r="R32" s="779"/>
      <c r="S32" s="779"/>
      <c r="T32" s="779"/>
      <c r="U32" s="779"/>
      <c r="V32" s="779">
        <v>2711</v>
      </c>
      <c r="W32" s="779"/>
      <c r="X32" s="779"/>
      <c r="Y32" s="779"/>
      <c r="Z32" s="779"/>
      <c r="AA32" s="779">
        <v>7</v>
      </c>
      <c r="AB32" s="779"/>
      <c r="AC32" s="779"/>
      <c r="AD32" s="779"/>
      <c r="AE32" s="780"/>
      <c r="AF32" s="781" t="s">
        <v>223</v>
      </c>
      <c r="AG32" s="782"/>
      <c r="AH32" s="782"/>
      <c r="AI32" s="782"/>
      <c r="AJ32" s="783"/>
      <c r="AK32" s="850">
        <v>1156</v>
      </c>
      <c r="AL32" s="851"/>
      <c r="AM32" s="851"/>
      <c r="AN32" s="851"/>
      <c r="AO32" s="851"/>
      <c r="AP32" s="851">
        <v>15103</v>
      </c>
      <c r="AQ32" s="851"/>
      <c r="AR32" s="851"/>
      <c r="AS32" s="851"/>
      <c r="AT32" s="851"/>
      <c r="AU32" s="851">
        <v>13804</v>
      </c>
      <c r="AV32" s="851"/>
      <c r="AW32" s="851"/>
      <c r="AX32" s="851"/>
      <c r="AY32" s="851"/>
      <c r="AZ32" s="852" t="s">
        <v>551</v>
      </c>
      <c r="BA32" s="852"/>
      <c r="BB32" s="852"/>
      <c r="BC32" s="852"/>
      <c r="BD32" s="852"/>
      <c r="BE32" s="848" t="s">
        <v>388</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x14ac:dyDescent="0.15">
      <c r="A33" s="219">
        <v>6</v>
      </c>
      <c r="B33" s="775" t="s">
        <v>389</v>
      </c>
      <c r="C33" s="776"/>
      <c r="D33" s="776"/>
      <c r="E33" s="776"/>
      <c r="F33" s="776"/>
      <c r="G33" s="776"/>
      <c r="H33" s="776"/>
      <c r="I33" s="776"/>
      <c r="J33" s="776"/>
      <c r="K33" s="776"/>
      <c r="L33" s="776"/>
      <c r="M33" s="776"/>
      <c r="N33" s="776"/>
      <c r="O33" s="776"/>
      <c r="P33" s="777"/>
      <c r="Q33" s="778">
        <v>422</v>
      </c>
      <c r="R33" s="779"/>
      <c r="S33" s="779"/>
      <c r="T33" s="779"/>
      <c r="U33" s="779"/>
      <c r="V33" s="779">
        <v>422</v>
      </c>
      <c r="W33" s="779"/>
      <c r="X33" s="779"/>
      <c r="Y33" s="779"/>
      <c r="Z33" s="779"/>
      <c r="AA33" s="779">
        <v>0</v>
      </c>
      <c r="AB33" s="779"/>
      <c r="AC33" s="779"/>
      <c r="AD33" s="779"/>
      <c r="AE33" s="780"/>
      <c r="AF33" s="781" t="s">
        <v>223</v>
      </c>
      <c r="AG33" s="782"/>
      <c r="AH33" s="782"/>
      <c r="AI33" s="782"/>
      <c r="AJ33" s="783"/>
      <c r="AK33" s="850">
        <v>206</v>
      </c>
      <c r="AL33" s="851"/>
      <c r="AM33" s="851"/>
      <c r="AN33" s="851"/>
      <c r="AO33" s="851"/>
      <c r="AP33" s="851">
        <v>3272</v>
      </c>
      <c r="AQ33" s="851"/>
      <c r="AR33" s="851"/>
      <c r="AS33" s="851"/>
      <c r="AT33" s="851"/>
      <c r="AU33" s="851">
        <v>3272</v>
      </c>
      <c r="AV33" s="851"/>
      <c r="AW33" s="851"/>
      <c r="AX33" s="851"/>
      <c r="AY33" s="851"/>
      <c r="AZ33" s="852" t="s">
        <v>551</v>
      </c>
      <c r="BA33" s="852"/>
      <c r="BB33" s="852"/>
      <c r="BC33" s="852"/>
      <c r="BD33" s="852"/>
      <c r="BE33" s="848" t="s">
        <v>388</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x14ac:dyDescent="0.15">
      <c r="A34" s="219">
        <v>7</v>
      </c>
      <c r="B34" s="775"/>
      <c r="C34" s="776"/>
      <c r="D34" s="776"/>
      <c r="E34" s="776"/>
      <c r="F34" s="776"/>
      <c r="G34" s="776"/>
      <c r="H34" s="776"/>
      <c r="I34" s="776"/>
      <c r="J34" s="776"/>
      <c r="K34" s="776"/>
      <c r="L34" s="776"/>
      <c r="M34" s="776"/>
      <c r="N34" s="776"/>
      <c r="O34" s="776"/>
      <c r="P34" s="777"/>
      <c r="Q34" s="778"/>
      <c r="R34" s="779"/>
      <c r="S34" s="779"/>
      <c r="T34" s="779"/>
      <c r="U34" s="779"/>
      <c r="V34" s="779"/>
      <c r="W34" s="779"/>
      <c r="X34" s="779"/>
      <c r="Y34" s="779"/>
      <c r="Z34" s="779"/>
      <c r="AA34" s="779"/>
      <c r="AB34" s="779"/>
      <c r="AC34" s="779"/>
      <c r="AD34" s="779"/>
      <c r="AE34" s="780"/>
      <c r="AF34" s="781"/>
      <c r="AG34" s="782"/>
      <c r="AH34" s="782"/>
      <c r="AI34" s="782"/>
      <c r="AJ34" s="783"/>
      <c r="AK34" s="850"/>
      <c r="AL34" s="851"/>
      <c r="AM34" s="851"/>
      <c r="AN34" s="851"/>
      <c r="AO34" s="851"/>
      <c r="AP34" s="851"/>
      <c r="AQ34" s="851"/>
      <c r="AR34" s="851"/>
      <c r="AS34" s="851"/>
      <c r="AT34" s="851"/>
      <c r="AU34" s="851"/>
      <c r="AV34" s="851"/>
      <c r="AW34" s="851"/>
      <c r="AX34" s="851"/>
      <c r="AY34" s="851"/>
      <c r="AZ34" s="852"/>
      <c r="BA34" s="852"/>
      <c r="BB34" s="852"/>
      <c r="BC34" s="852"/>
      <c r="BD34" s="852"/>
      <c r="BE34" s="848"/>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x14ac:dyDescent="0.15">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50"/>
      <c r="AL35" s="851"/>
      <c r="AM35" s="851"/>
      <c r="AN35" s="851"/>
      <c r="AO35" s="851"/>
      <c r="AP35" s="851"/>
      <c r="AQ35" s="851"/>
      <c r="AR35" s="851"/>
      <c r="AS35" s="851"/>
      <c r="AT35" s="851"/>
      <c r="AU35" s="851"/>
      <c r="AV35" s="851"/>
      <c r="AW35" s="851"/>
      <c r="AX35" s="851"/>
      <c r="AY35" s="851"/>
      <c r="AZ35" s="852"/>
      <c r="BA35" s="852"/>
      <c r="BB35" s="852"/>
      <c r="BC35" s="852"/>
      <c r="BD35" s="852"/>
      <c r="BE35" s="848"/>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x14ac:dyDescent="0.15">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50"/>
      <c r="AL36" s="851"/>
      <c r="AM36" s="851"/>
      <c r="AN36" s="851"/>
      <c r="AO36" s="851"/>
      <c r="AP36" s="851"/>
      <c r="AQ36" s="851"/>
      <c r="AR36" s="851"/>
      <c r="AS36" s="851"/>
      <c r="AT36" s="851"/>
      <c r="AU36" s="851"/>
      <c r="AV36" s="851"/>
      <c r="AW36" s="851"/>
      <c r="AX36" s="851"/>
      <c r="AY36" s="851"/>
      <c r="AZ36" s="852"/>
      <c r="BA36" s="852"/>
      <c r="BB36" s="852"/>
      <c r="BC36" s="852"/>
      <c r="BD36" s="852"/>
      <c r="BE36" s="848"/>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x14ac:dyDescent="0.15">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x14ac:dyDescent="0.15">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x14ac:dyDescent="0.15">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x14ac:dyDescent="0.15">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x14ac:dyDescent="0.15">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x14ac:dyDescent="0.15">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x14ac:dyDescent="0.15">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x14ac:dyDescent="0.15">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x14ac:dyDescent="0.15">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x14ac:dyDescent="0.15">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x14ac:dyDescent="0.15">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x14ac:dyDescent="0.15">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x14ac:dyDescent="0.15">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x14ac:dyDescent="0.15">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x14ac:dyDescent="0.15">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x14ac:dyDescent="0.15">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x14ac:dyDescent="0.15">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x14ac:dyDescent="0.15">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x14ac:dyDescent="0.15">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x14ac:dyDescent="0.15">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x14ac:dyDescent="0.15">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x14ac:dyDescent="0.15">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x14ac:dyDescent="0.15">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x14ac:dyDescent="0.15">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x14ac:dyDescent="0.2">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x14ac:dyDescent="0.15">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390</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x14ac:dyDescent="0.2">
      <c r="A63" s="217" t="s">
        <v>370</v>
      </c>
      <c r="B63" s="810" t="s">
        <v>391</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373</v>
      </c>
      <c r="AG63" s="862"/>
      <c r="AH63" s="862"/>
      <c r="AI63" s="862"/>
      <c r="AJ63" s="863"/>
      <c r="AK63" s="864"/>
      <c r="AL63" s="859"/>
      <c r="AM63" s="859"/>
      <c r="AN63" s="859"/>
      <c r="AO63" s="859"/>
      <c r="AP63" s="862"/>
      <c r="AQ63" s="862"/>
      <c r="AR63" s="862"/>
      <c r="AS63" s="862"/>
      <c r="AT63" s="862"/>
      <c r="AU63" s="862"/>
      <c r="AV63" s="862"/>
      <c r="AW63" s="862"/>
      <c r="AX63" s="862"/>
      <c r="AY63" s="862"/>
      <c r="AZ63" s="866"/>
      <c r="BA63" s="866"/>
      <c r="BB63" s="866"/>
      <c r="BC63" s="866"/>
      <c r="BD63" s="866"/>
      <c r="BE63" s="867"/>
      <c r="BF63" s="867"/>
      <c r="BG63" s="867"/>
      <c r="BH63" s="867"/>
      <c r="BI63" s="868"/>
      <c r="BJ63" s="869" t="s">
        <v>392</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x14ac:dyDescent="0.2">
      <c r="A65" s="205" t="s">
        <v>393</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x14ac:dyDescent="0.15">
      <c r="A66" s="760" t="s">
        <v>394</v>
      </c>
      <c r="B66" s="761"/>
      <c r="C66" s="761"/>
      <c r="D66" s="761"/>
      <c r="E66" s="761"/>
      <c r="F66" s="761"/>
      <c r="G66" s="761"/>
      <c r="H66" s="761"/>
      <c r="I66" s="761"/>
      <c r="J66" s="761"/>
      <c r="K66" s="761"/>
      <c r="L66" s="761"/>
      <c r="M66" s="761"/>
      <c r="N66" s="761"/>
      <c r="O66" s="761"/>
      <c r="P66" s="762"/>
      <c r="Q66" s="737" t="s">
        <v>395</v>
      </c>
      <c r="R66" s="738"/>
      <c r="S66" s="738"/>
      <c r="T66" s="738"/>
      <c r="U66" s="739"/>
      <c r="V66" s="737" t="s">
        <v>396</v>
      </c>
      <c r="W66" s="738"/>
      <c r="X66" s="738"/>
      <c r="Y66" s="738"/>
      <c r="Z66" s="739"/>
      <c r="AA66" s="737" t="s">
        <v>397</v>
      </c>
      <c r="AB66" s="738"/>
      <c r="AC66" s="738"/>
      <c r="AD66" s="738"/>
      <c r="AE66" s="739"/>
      <c r="AF66" s="872" t="s">
        <v>398</v>
      </c>
      <c r="AG66" s="833"/>
      <c r="AH66" s="833"/>
      <c r="AI66" s="833"/>
      <c r="AJ66" s="873"/>
      <c r="AK66" s="737" t="s">
        <v>399</v>
      </c>
      <c r="AL66" s="761"/>
      <c r="AM66" s="761"/>
      <c r="AN66" s="761"/>
      <c r="AO66" s="762"/>
      <c r="AP66" s="737" t="s">
        <v>400</v>
      </c>
      <c r="AQ66" s="738"/>
      <c r="AR66" s="738"/>
      <c r="AS66" s="738"/>
      <c r="AT66" s="739"/>
      <c r="AU66" s="737" t="s">
        <v>401</v>
      </c>
      <c r="AV66" s="738"/>
      <c r="AW66" s="738"/>
      <c r="AX66" s="738"/>
      <c r="AY66" s="739"/>
      <c r="AZ66" s="737" t="s">
        <v>357</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x14ac:dyDescent="0.2">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x14ac:dyDescent="0.15">
      <c r="A68" s="211">
        <v>1</v>
      </c>
      <c r="B68" s="889" t="s">
        <v>546</v>
      </c>
      <c r="C68" s="890"/>
      <c r="D68" s="890"/>
      <c r="E68" s="890"/>
      <c r="F68" s="890"/>
      <c r="G68" s="890"/>
      <c r="H68" s="890"/>
      <c r="I68" s="890"/>
      <c r="J68" s="890"/>
      <c r="K68" s="890"/>
      <c r="L68" s="890"/>
      <c r="M68" s="890"/>
      <c r="N68" s="890"/>
      <c r="O68" s="890"/>
      <c r="P68" s="891"/>
      <c r="Q68" s="892">
        <v>0</v>
      </c>
      <c r="R68" s="886"/>
      <c r="S68" s="886"/>
      <c r="T68" s="886"/>
      <c r="U68" s="886"/>
      <c r="V68" s="886">
        <v>0</v>
      </c>
      <c r="W68" s="886"/>
      <c r="X68" s="886"/>
      <c r="Y68" s="886"/>
      <c r="Z68" s="886"/>
      <c r="AA68" s="886">
        <v>0</v>
      </c>
      <c r="AB68" s="886"/>
      <c r="AC68" s="886"/>
      <c r="AD68" s="886"/>
      <c r="AE68" s="886"/>
      <c r="AF68" s="886">
        <v>0</v>
      </c>
      <c r="AG68" s="886"/>
      <c r="AH68" s="886"/>
      <c r="AI68" s="886"/>
      <c r="AJ68" s="886"/>
      <c r="AK68" s="886">
        <v>0</v>
      </c>
      <c r="AL68" s="886"/>
      <c r="AM68" s="886"/>
      <c r="AN68" s="886"/>
      <c r="AO68" s="886"/>
      <c r="AP68" s="886">
        <v>492</v>
      </c>
      <c r="AQ68" s="886"/>
      <c r="AR68" s="886"/>
      <c r="AS68" s="886"/>
      <c r="AT68" s="886"/>
      <c r="AU68" s="886">
        <v>175</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x14ac:dyDescent="0.15">
      <c r="A69" s="214">
        <v>2</v>
      </c>
      <c r="B69" s="893" t="s">
        <v>547</v>
      </c>
      <c r="C69" s="894"/>
      <c r="D69" s="894"/>
      <c r="E69" s="894"/>
      <c r="F69" s="894"/>
      <c r="G69" s="894"/>
      <c r="H69" s="894"/>
      <c r="I69" s="894"/>
      <c r="J69" s="894"/>
      <c r="K69" s="894"/>
      <c r="L69" s="894"/>
      <c r="M69" s="894"/>
      <c r="N69" s="894"/>
      <c r="O69" s="894"/>
      <c r="P69" s="895"/>
      <c r="Q69" s="896">
        <v>1308</v>
      </c>
      <c r="R69" s="851"/>
      <c r="S69" s="851"/>
      <c r="T69" s="851"/>
      <c r="U69" s="851"/>
      <c r="V69" s="851">
        <v>1082</v>
      </c>
      <c r="W69" s="851"/>
      <c r="X69" s="851"/>
      <c r="Y69" s="851"/>
      <c r="Z69" s="851"/>
      <c r="AA69" s="851">
        <v>226</v>
      </c>
      <c r="AB69" s="851"/>
      <c r="AC69" s="851"/>
      <c r="AD69" s="851"/>
      <c r="AE69" s="851"/>
      <c r="AF69" s="851">
        <v>3122</v>
      </c>
      <c r="AG69" s="851"/>
      <c r="AH69" s="851"/>
      <c r="AI69" s="851"/>
      <c r="AJ69" s="851"/>
      <c r="AK69" s="851">
        <v>9</v>
      </c>
      <c r="AL69" s="851"/>
      <c r="AM69" s="851"/>
      <c r="AN69" s="851"/>
      <c r="AO69" s="851"/>
      <c r="AP69" s="851">
        <v>1958</v>
      </c>
      <c r="AQ69" s="851"/>
      <c r="AR69" s="851"/>
      <c r="AS69" s="851"/>
      <c r="AT69" s="851"/>
      <c r="AU69" s="851">
        <v>0</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x14ac:dyDescent="0.15">
      <c r="A70" s="214">
        <v>3</v>
      </c>
      <c r="B70" s="893" t="s">
        <v>548</v>
      </c>
      <c r="C70" s="894"/>
      <c r="D70" s="894"/>
      <c r="E70" s="894"/>
      <c r="F70" s="894"/>
      <c r="G70" s="894"/>
      <c r="H70" s="894"/>
      <c r="I70" s="894"/>
      <c r="J70" s="894"/>
      <c r="K70" s="894"/>
      <c r="L70" s="894"/>
      <c r="M70" s="894"/>
      <c r="N70" s="894"/>
      <c r="O70" s="894"/>
      <c r="P70" s="895"/>
      <c r="Q70" s="896">
        <v>2971</v>
      </c>
      <c r="R70" s="851"/>
      <c r="S70" s="851"/>
      <c r="T70" s="851"/>
      <c r="U70" s="851"/>
      <c r="V70" s="851">
        <v>2872</v>
      </c>
      <c r="W70" s="851"/>
      <c r="X70" s="851"/>
      <c r="Y70" s="851"/>
      <c r="Z70" s="851"/>
      <c r="AA70" s="851">
        <v>99</v>
      </c>
      <c r="AB70" s="851"/>
      <c r="AC70" s="851"/>
      <c r="AD70" s="851"/>
      <c r="AE70" s="851"/>
      <c r="AF70" s="851">
        <v>99</v>
      </c>
      <c r="AG70" s="851"/>
      <c r="AH70" s="851"/>
      <c r="AI70" s="851"/>
      <c r="AJ70" s="851"/>
      <c r="AK70" s="851">
        <v>0</v>
      </c>
      <c r="AL70" s="851"/>
      <c r="AM70" s="851"/>
      <c r="AN70" s="851"/>
      <c r="AO70" s="851"/>
      <c r="AP70" s="851">
        <v>0</v>
      </c>
      <c r="AQ70" s="851"/>
      <c r="AR70" s="851"/>
      <c r="AS70" s="851"/>
      <c r="AT70" s="851"/>
      <c r="AU70" s="851">
        <v>0</v>
      </c>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x14ac:dyDescent="0.15">
      <c r="A71" s="214">
        <v>4</v>
      </c>
      <c r="B71" s="893" t="s">
        <v>549</v>
      </c>
      <c r="C71" s="894"/>
      <c r="D71" s="894"/>
      <c r="E71" s="894"/>
      <c r="F71" s="894"/>
      <c r="G71" s="894"/>
      <c r="H71" s="894"/>
      <c r="I71" s="894"/>
      <c r="J71" s="894"/>
      <c r="K71" s="894"/>
      <c r="L71" s="894"/>
      <c r="M71" s="894"/>
      <c r="N71" s="894"/>
      <c r="O71" s="894"/>
      <c r="P71" s="895"/>
      <c r="Q71" s="896">
        <v>495</v>
      </c>
      <c r="R71" s="851"/>
      <c r="S71" s="851"/>
      <c r="T71" s="851"/>
      <c r="U71" s="851"/>
      <c r="V71" s="851">
        <v>347</v>
      </c>
      <c r="W71" s="851"/>
      <c r="X71" s="851"/>
      <c r="Y71" s="851"/>
      <c r="Z71" s="851"/>
      <c r="AA71" s="851">
        <v>148</v>
      </c>
      <c r="AB71" s="851"/>
      <c r="AC71" s="851"/>
      <c r="AD71" s="851"/>
      <c r="AE71" s="851"/>
      <c r="AF71" s="851">
        <v>148</v>
      </c>
      <c r="AG71" s="851"/>
      <c r="AH71" s="851"/>
      <c r="AI71" s="851"/>
      <c r="AJ71" s="851"/>
      <c r="AK71" s="851">
        <v>176</v>
      </c>
      <c r="AL71" s="851"/>
      <c r="AM71" s="851"/>
      <c r="AN71" s="851"/>
      <c r="AO71" s="851"/>
      <c r="AP71" s="851">
        <v>0</v>
      </c>
      <c r="AQ71" s="851"/>
      <c r="AR71" s="851"/>
      <c r="AS71" s="851"/>
      <c r="AT71" s="851"/>
      <c r="AU71" s="851">
        <v>0</v>
      </c>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x14ac:dyDescent="0.15">
      <c r="A72" s="214">
        <v>5</v>
      </c>
      <c r="B72" s="893" t="s">
        <v>550</v>
      </c>
      <c r="C72" s="894"/>
      <c r="D72" s="894"/>
      <c r="E72" s="894"/>
      <c r="F72" s="894"/>
      <c r="G72" s="894"/>
      <c r="H72" s="894"/>
      <c r="I72" s="894"/>
      <c r="J72" s="894"/>
      <c r="K72" s="894"/>
      <c r="L72" s="894"/>
      <c r="M72" s="894"/>
      <c r="N72" s="894"/>
      <c r="O72" s="894"/>
      <c r="P72" s="895"/>
      <c r="Q72" s="896">
        <v>707526</v>
      </c>
      <c r="R72" s="851"/>
      <c r="S72" s="851"/>
      <c r="T72" s="851"/>
      <c r="U72" s="851"/>
      <c r="V72" s="851">
        <v>687045</v>
      </c>
      <c r="W72" s="851"/>
      <c r="X72" s="851"/>
      <c r="Y72" s="851"/>
      <c r="Z72" s="851"/>
      <c r="AA72" s="851">
        <v>20481</v>
      </c>
      <c r="AB72" s="851"/>
      <c r="AC72" s="851"/>
      <c r="AD72" s="851"/>
      <c r="AE72" s="851"/>
      <c r="AF72" s="851">
        <v>20481</v>
      </c>
      <c r="AG72" s="851"/>
      <c r="AH72" s="851"/>
      <c r="AI72" s="851"/>
      <c r="AJ72" s="851"/>
      <c r="AK72" s="851">
        <v>3255</v>
      </c>
      <c r="AL72" s="851"/>
      <c r="AM72" s="851"/>
      <c r="AN72" s="851"/>
      <c r="AO72" s="851"/>
      <c r="AP72" s="851">
        <v>0</v>
      </c>
      <c r="AQ72" s="851"/>
      <c r="AR72" s="851"/>
      <c r="AS72" s="851"/>
      <c r="AT72" s="851"/>
      <c r="AU72" s="851">
        <v>0</v>
      </c>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x14ac:dyDescent="0.15">
      <c r="A73" s="214">
        <v>6</v>
      </c>
      <c r="B73" s="893"/>
      <c r="C73" s="894"/>
      <c r="D73" s="894"/>
      <c r="E73" s="894"/>
      <c r="F73" s="894"/>
      <c r="G73" s="894"/>
      <c r="H73" s="894"/>
      <c r="I73" s="894"/>
      <c r="J73" s="894"/>
      <c r="K73" s="894"/>
      <c r="L73" s="894"/>
      <c r="M73" s="894"/>
      <c r="N73" s="894"/>
      <c r="O73" s="894"/>
      <c r="P73" s="895"/>
      <c r="Q73" s="896"/>
      <c r="R73" s="851"/>
      <c r="S73" s="851"/>
      <c r="T73" s="851"/>
      <c r="U73" s="851"/>
      <c r="V73" s="851"/>
      <c r="W73" s="851"/>
      <c r="X73" s="851"/>
      <c r="Y73" s="851"/>
      <c r="Z73" s="851"/>
      <c r="AA73" s="851"/>
      <c r="AB73" s="851"/>
      <c r="AC73" s="851"/>
      <c r="AD73" s="851"/>
      <c r="AE73" s="851"/>
      <c r="AF73" s="851"/>
      <c r="AG73" s="851"/>
      <c r="AH73" s="851"/>
      <c r="AI73" s="851"/>
      <c r="AJ73" s="851"/>
      <c r="AK73" s="851"/>
      <c r="AL73" s="851"/>
      <c r="AM73" s="851"/>
      <c r="AN73" s="851"/>
      <c r="AO73" s="851"/>
      <c r="AP73" s="851"/>
      <c r="AQ73" s="851"/>
      <c r="AR73" s="851"/>
      <c r="AS73" s="851"/>
      <c r="AT73" s="851"/>
      <c r="AU73" s="851"/>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x14ac:dyDescent="0.15">
      <c r="A74" s="214">
        <v>7</v>
      </c>
      <c r="B74" s="893"/>
      <c r="C74" s="894"/>
      <c r="D74" s="894"/>
      <c r="E74" s="894"/>
      <c r="F74" s="894"/>
      <c r="G74" s="894"/>
      <c r="H74" s="894"/>
      <c r="I74" s="894"/>
      <c r="J74" s="894"/>
      <c r="K74" s="894"/>
      <c r="L74" s="894"/>
      <c r="M74" s="894"/>
      <c r="N74" s="894"/>
      <c r="O74" s="894"/>
      <c r="P74" s="895"/>
      <c r="Q74" s="896"/>
      <c r="R74" s="851"/>
      <c r="S74" s="851"/>
      <c r="T74" s="851"/>
      <c r="U74" s="851"/>
      <c r="V74" s="851"/>
      <c r="W74" s="851"/>
      <c r="X74" s="851"/>
      <c r="Y74" s="851"/>
      <c r="Z74" s="851"/>
      <c r="AA74" s="851"/>
      <c r="AB74" s="851"/>
      <c r="AC74" s="851"/>
      <c r="AD74" s="851"/>
      <c r="AE74" s="851"/>
      <c r="AF74" s="851"/>
      <c r="AG74" s="851"/>
      <c r="AH74" s="851"/>
      <c r="AI74" s="851"/>
      <c r="AJ74" s="851"/>
      <c r="AK74" s="851"/>
      <c r="AL74" s="851"/>
      <c r="AM74" s="851"/>
      <c r="AN74" s="851"/>
      <c r="AO74" s="851"/>
      <c r="AP74" s="851"/>
      <c r="AQ74" s="851"/>
      <c r="AR74" s="851"/>
      <c r="AS74" s="851"/>
      <c r="AT74" s="851"/>
      <c r="AU74" s="851"/>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x14ac:dyDescent="0.15">
      <c r="A75" s="214">
        <v>8</v>
      </c>
      <c r="B75" s="893"/>
      <c r="C75" s="894"/>
      <c r="D75" s="894"/>
      <c r="E75" s="894"/>
      <c r="F75" s="894"/>
      <c r="G75" s="894"/>
      <c r="H75" s="894"/>
      <c r="I75" s="894"/>
      <c r="J75" s="894"/>
      <c r="K75" s="894"/>
      <c r="L75" s="894"/>
      <c r="M75" s="894"/>
      <c r="N75" s="894"/>
      <c r="O75" s="894"/>
      <c r="P75" s="895"/>
      <c r="Q75" s="899"/>
      <c r="R75" s="900"/>
      <c r="S75" s="900"/>
      <c r="T75" s="900"/>
      <c r="U75" s="850"/>
      <c r="V75" s="901"/>
      <c r="W75" s="900"/>
      <c r="X75" s="900"/>
      <c r="Y75" s="900"/>
      <c r="Z75" s="850"/>
      <c r="AA75" s="901"/>
      <c r="AB75" s="900"/>
      <c r="AC75" s="900"/>
      <c r="AD75" s="900"/>
      <c r="AE75" s="850"/>
      <c r="AF75" s="901"/>
      <c r="AG75" s="900"/>
      <c r="AH75" s="900"/>
      <c r="AI75" s="900"/>
      <c r="AJ75" s="850"/>
      <c r="AK75" s="901"/>
      <c r="AL75" s="900"/>
      <c r="AM75" s="900"/>
      <c r="AN75" s="900"/>
      <c r="AO75" s="850"/>
      <c r="AP75" s="901"/>
      <c r="AQ75" s="900"/>
      <c r="AR75" s="900"/>
      <c r="AS75" s="900"/>
      <c r="AT75" s="850"/>
      <c r="AU75" s="901"/>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x14ac:dyDescent="0.15">
      <c r="A76" s="214">
        <v>9</v>
      </c>
      <c r="B76" s="893"/>
      <c r="C76" s="894"/>
      <c r="D76" s="894"/>
      <c r="E76" s="894"/>
      <c r="F76" s="894"/>
      <c r="G76" s="894"/>
      <c r="H76" s="894"/>
      <c r="I76" s="894"/>
      <c r="J76" s="894"/>
      <c r="K76" s="894"/>
      <c r="L76" s="894"/>
      <c r="M76" s="894"/>
      <c r="N76" s="894"/>
      <c r="O76" s="894"/>
      <c r="P76" s="895"/>
      <c r="Q76" s="899"/>
      <c r="R76" s="900"/>
      <c r="S76" s="900"/>
      <c r="T76" s="900"/>
      <c r="U76" s="850"/>
      <c r="V76" s="901"/>
      <c r="W76" s="900"/>
      <c r="X76" s="900"/>
      <c r="Y76" s="900"/>
      <c r="Z76" s="850"/>
      <c r="AA76" s="901"/>
      <c r="AB76" s="900"/>
      <c r="AC76" s="900"/>
      <c r="AD76" s="900"/>
      <c r="AE76" s="850"/>
      <c r="AF76" s="901"/>
      <c r="AG76" s="900"/>
      <c r="AH76" s="900"/>
      <c r="AI76" s="900"/>
      <c r="AJ76" s="850"/>
      <c r="AK76" s="901"/>
      <c r="AL76" s="900"/>
      <c r="AM76" s="900"/>
      <c r="AN76" s="900"/>
      <c r="AO76" s="850"/>
      <c r="AP76" s="901"/>
      <c r="AQ76" s="900"/>
      <c r="AR76" s="900"/>
      <c r="AS76" s="900"/>
      <c r="AT76" s="850"/>
      <c r="AU76" s="901"/>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x14ac:dyDescent="0.15">
      <c r="A77" s="214">
        <v>10</v>
      </c>
      <c r="B77" s="893"/>
      <c r="C77" s="894"/>
      <c r="D77" s="894"/>
      <c r="E77" s="894"/>
      <c r="F77" s="894"/>
      <c r="G77" s="894"/>
      <c r="H77" s="894"/>
      <c r="I77" s="894"/>
      <c r="J77" s="894"/>
      <c r="K77" s="894"/>
      <c r="L77" s="894"/>
      <c r="M77" s="894"/>
      <c r="N77" s="894"/>
      <c r="O77" s="894"/>
      <c r="P77" s="895"/>
      <c r="Q77" s="899"/>
      <c r="R77" s="900"/>
      <c r="S77" s="900"/>
      <c r="T77" s="900"/>
      <c r="U77" s="850"/>
      <c r="V77" s="901"/>
      <c r="W77" s="900"/>
      <c r="X77" s="900"/>
      <c r="Y77" s="900"/>
      <c r="Z77" s="850"/>
      <c r="AA77" s="901"/>
      <c r="AB77" s="900"/>
      <c r="AC77" s="900"/>
      <c r="AD77" s="900"/>
      <c r="AE77" s="850"/>
      <c r="AF77" s="901"/>
      <c r="AG77" s="900"/>
      <c r="AH77" s="900"/>
      <c r="AI77" s="900"/>
      <c r="AJ77" s="850"/>
      <c r="AK77" s="901"/>
      <c r="AL77" s="900"/>
      <c r="AM77" s="900"/>
      <c r="AN77" s="900"/>
      <c r="AO77" s="850"/>
      <c r="AP77" s="901"/>
      <c r="AQ77" s="900"/>
      <c r="AR77" s="900"/>
      <c r="AS77" s="900"/>
      <c r="AT77" s="850"/>
      <c r="AU77" s="901"/>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x14ac:dyDescent="0.15">
      <c r="A78" s="214">
        <v>11</v>
      </c>
      <c r="B78" s="893"/>
      <c r="C78" s="894"/>
      <c r="D78" s="894"/>
      <c r="E78" s="894"/>
      <c r="F78" s="894"/>
      <c r="G78" s="894"/>
      <c r="H78" s="894"/>
      <c r="I78" s="894"/>
      <c r="J78" s="894"/>
      <c r="K78" s="894"/>
      <c r="L78" s="894"/>
      <c r="M78" s="894"/>
      <c r="N78" s="894"/>
      <c r="O78" s="894"/>
      <c r="P78" s="895"/>
      <c r="Q78" s="896"/>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1"/>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x14ac:dyDescent="0.15">
      <c r="A79" s="214">
        <v>12</v>
      </c>
      <c r="B79" s="893"/>
      <c r="C79" s="894"/>
      <c r="D79" s="894"/>
      <c r="E79" s="894"/>
      <c r="F79" s="894"/>
      <c r="G79" s="894"/>
      <c r="H79" s="894"/>
      <c r="I79" s="894"/>
      <c r="J79" s="894"/>
      <c r="K79" s="894"/>
      <c r="L79" s="894"/>
      <c r="M79" s="894"/>
      <c r="N79" s="894"/>
      <c r="O79" s="894"/>
      <c r="P79" s="895"/>
      <c r="Q79" s="896"/>
      <c r="R79" s="851"/>
      <c r="S79" s="851"/>
      <c r="T79" s="851"/>
      <c r="U79" s="851"/>
      <c r="V79" s="851"/>
      <c r="W79" s="851"/>
      <c r="X79" s="851"/>
      <c r="Y79" s="851"/>
      <c r="Z79" s="851"/>
      <c r="AA79" s="851"/>
      <c r="AB79" s="851"/>
      <c r="AC79" s="851"/>
      <c r="AD79" s="851"/>
      <c r="AE79" s="851"/>
      <c r="AF79" s="851"/>
      <c r="AG79" s="851"/>
      <c r="AH79" s="851"/>
      <c r="AI79" s="851"/>
      <c r="AJ79" s="851"/>
      <c r="AK79" s="851"/>
      <c r="AL79" s="851"/>
      <c r="AM79" s="851"/>
      <c r="AN79" s="851"/>
      <c r="AO79" s="851"/>
      <c r="AP79" s="851"/>
      <c r="AQ79" s="851"/>
      <c r="AR79" s="851"/>
      <c r="AS79" s="851"/>
      <c r="AT79" s="851"/>
      <c r="AU79" s="851"/>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x14ac:dyDescent="0.15">
      <c r="A80" s="214">
        <v>13</v>
      </c>
      <c r="B80" s="893"/>
      <c r="C80" s="894"/>
      <c r="D80" s="894"/>
      <c r="E80" s="894"/>
      <c r="F80" s="894"/>
      <c r="G80" s="894"/>
      <c r="H80" s="894"/>
      <c r="I80" s="894"/>
      <c r="J80" s="894"/>
      <c r="K80" s="894"/>
      <c r="L80" s="894"/>
      <c r="M80" s="894"/>
      <c r="N80" s="894"/>
      <c r="O80" s="894"/>
      <c r="P80" s="895"/>
      <c r="Q80" s="896"/>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x14ac:dyDescent="0.15">
      <c r="A81" s="214">
        <v>14</v>
      </c>
      <c r="B81" s="893"/>
      <c r="C81" s="894"/>
      <c r="D81" s="894"/>
      <c r="E81" s="894"/>
      <c r="F81" s="894"/>
      <c r="G81" s="894"/>
      <c r="H81" s="894"/>
      <c r="I81" s="894"/>
      <c r="J81" s="894"/>
      <c r="K81" s="894"/>
      <c r="L81" s="894"/>
      <c r="M81" s="894"/>
      <c r="N81" s="894"/>
      <c r="O81" s="894"/>
      <c r="P81" s="895"/>
      <c r="Q81" s="896"/>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x14ac:dyDescent="0.15">
      <c r="A82" s="214">
        <v>15</v>
      </c>
      <c r="B82" s="893"/>
      <c r="C82" s="894"/>
      <c r="D82" s="894"/>
      <c r="E82" s="894"/>
      <c r="F82" s="894"/>
      <c r="G82" s="894"/>
      <c r="H82" s="894"/>
      <c r="I82" s="894"/>
      <c r="J82" s="894"/>
      <c r="K82" s="894"/>
      <c r="L82" s="894"/>
      <c r="M82" s="894"/>
      <c r="N82" s="894"/>
      <c r="O82" s="894"/>
      <c r="P82" s="895"/>
      <c r="Q82" s="896"/>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x14ac:dyDescent="0.15">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x14ac:dyDescent="0.15">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x14ac:dyDescent="0.15">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x14ac:dyDescent="0.15">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x14ac:dyDescent="0.15">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x14ac:dyDescent="0.2">
      <c r="A88" s="217" t="s">
        <v>370</v>
      </c>
      <c r="B88" s="810" t="s">
        <v>402</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c r="AG88" s="862"/>
      <c r="AH88" s="862"/>
      <c r="AI88" s="862"/>
      <c r="AJ88" s="862"/>
      <c r="AK88" s="859"/>
      <c r="AL88" s="859"/>
      <c r="AM88" s="859"/>
      <c r="AN88" s="859"/>
      <c r="AO88" s="859"/>
      <c r="AP88" s="862"/>
      <c r="AQ88" s="862"/>
      <c r="AR88" s="862"/>
      <c r="AS88" s="862"/>
      <c r="AT88" s="862"/>
      <c r="AU88" s="862"/>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370</v>
      </c>
      <c r="BR102" s="810" t="s">
        <v>403</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c r="CS102" s="870"/>
      <c r="CT102" s="870"/>
      <c r="CU102" s="870"/>
      <c r="CV102" s="913"/>
      <c r="CW102" s="912"/>
      <c r="CX102" s="870"/>
      <c r="CY102" s="870"/>
      <c r="CZ102" s="870"/>
      <c r="DA102" s="913"/>
      <c r="DB102" s="912"/>
      <c r="DC102" s="870"/>
      <c r="DD102" s="870"/>
      <c r="DE102" s="870"/>
      <c r="DF102" s="913"/>
      <c r="DG102" s="912"/>
      <c r="DH102" s="870"/>
      <c r="DI102" s="870"/>
      <c r="DJ102" s="870"/>
      <c r="DK102" s="913"/>
      <c r="DL102" s="912"/>
      <c r="DM102" s="870"/>
      <c r="DN102" s="870"/>
      <c r="DO102" s="870"/>
      <c r="DP102" s="913"/>
      <c r="DQ102" s="912"/>
      <c r="DR102" s="870"/>
      <c r="DS102" s="870"/>
      <c r="DT102" s="870"/>
      <c r="DU102" s="913"/>
      <c r="DV102" s="936"/>
      <c r="DW102" s="937"/>
      <c r="DX102" s="937"/>
      <c r="DY102" s="937"/>
      <c r="DZ102" s="938"/>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404</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405</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406</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407</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41" t="s">
        <v>408</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409</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x14ac:dyDescent="0.15">
      <c r="A109" s="934" t="s">
        <v>410</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411</v>
      </c>
      <c r="AB109" s="915"/>
      <c r="AC109" s="915"/>
      <c r="AD109" s="915"/>
      <c r="AE109" s="916"/>
      <c r="AF109" s="914" t="s">
        <v>289</v>
      </c>
      <c r="AG109" s="915"/>
      <c r="AH109" s="915"/>
      <c r="AI109" s="915"/>
      <c r="AJ109" s="916"/>
      <c r="AK109" s="914" t="s">
        <v>288</v>
      </c>
      <c r="AL109" s="915"/>
      <c r="AM109" s="915"/>
      <c r="AN109" s="915"/>
      <c r="AO109" s="916"/>
      <c r="AP109" s="914" t="s">
        <v>412</v>
      </c>
      <c r="AQ109" s="915"/>
      <c r="AR109" s="915"/>
      <c r="AS109" s="915"/>
      <c r="AT109" s="917"/>
      <c r="AU109" s="934" t="s">
        <v>410</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411</v>
      </c>
      <c r="BR109" s="915"/>
      <c r="BS109" s="915"/>
      <c r="BT109" s="915"/>
      <c r="BU109" s="916"/>
      <c r="BV109" s="914" t="s">
        <v>289</v>
      </c>
      <c r="BW109" s="915"/>
      <c r="BX109" s="915"/>
      <c r="BY109" s="915"/>
      <c r="BZ109" s="916"/>
      <c r="CA109" s="914" t="s">
        <v>288</v>
      </c>
      <c r="CB109" s="915"/>
      <c r="CC109" s="915"/>
      <c r="CD109" s="915"/>
      <c r="CE109" s="916"/>
      <c r="CF109" s="935" t="s">
        <v>412</v>
      </c>
      <c r="CG109" s="935"/>
      <c r="CH109" s="935"/>
      <c r="CI109" s="935"/>
      <c r="CJ109" s="935"/>
      <c r="CK109" s="914" t="s">
        <v>413</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411</v>
      </c>
      <c r="DH109" s="915"/>
      <c r="DI109" s="915"/>
      <c r="DJ109" s="915"/>
      <c r="DK109" s="916"/>
      <c r="DL109" s="914" t="s">
        <v>289</v>
      </c>
      <c r="DM109" s="915"/>
      <c r="DN109" s="915"/>
      <c r="DO109" s="915"/>
      <c r="DP109" s="916"/>
      <c r="DQ109" s="914" t="s">
        <v>288</v>
      </c>
      <c r="DR109" s="915"/>
      <c r="DS109" s="915"/>
      <c r="DT109" s="915"/>
      <c r="DU109" s="916"/>
      <c r="DV109" s="914" t="s">
        <v>412</v>
      </c>
      <c r="DW109" s="915"/>
      <c r="DX109" s="915"/>
      <c r="DY109" s="915"/>
      <c r="DZ109" s="917"/>
    </row>
    <row r="110" spans="1:131" s="199" customFormat="1" ht="26.25" customHeight="1" x14ac:dyDescent="0.15">
      <c r="A110" s="918" t="s">
        <v>414</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1563257</v>
      </c>
      <c r="AB110" s="922"/>
      <c r="AC110" s="922"/>
      <c r="AD110" s="922"/>
      <c r="AE110" s="923"/>
      <c r="AF110" s="924">
        <v>1578319</v>
      </c>
      <c r="AG110" s="922"/>
      <c r="AH110" s="922"/>
      <c r="AI110" s="922"/>
      <c r="AJ110" s="923"/>
      <c r="AK110" s="924">
        <v>1575852</v>
      </c>
      <c r="AL110" s="922"/>
      <c r="AM110" s="922"/>
      <c r="AN110" s="922"/>
      <c r="AO110" s="923"/>
      <c r="AP110" s="925">
        <v>24</v>
      </c>
      <c r="AQ110" s="926"/>
      <c r="AR110" s="926"/>
      <c r="AS110" s="926"/>
      <c r="AT110" s="927"/>
      <c r="AU110" s="928" t="s">
        <v>61</v>
      </c>
      <c r="AV110" s="929"/>
      <c r="AW110" s="929"/>
      <c r="AX110" s="929"/>
      <c r="AY110" s="929"/>
      <c r="AZ110" s="970" t="s">
        <v>415</v>
      </c>
      <c r="BA110" s="919"/>
      <c r="BB110" s="919"/>
      <c r="BC110" s="919"/>
      <c r="BD110" s="919"/>
      <c r="BE110" s="919"/>
      <c r="BF110" s="919"/>
      <c r="BG110" s="919"/>
      <c r="BH110" s="919"/>
      <c r="BI110" s="919"/>
      <c r="BJ110" s="919"/>
      <c r="BK110" s="919"/>
      <c r="BL110" s="919"/>
      <c r="BM110" s="919"/>
      <c r="BN110" s="919"/>
      <c r="BO110" s="919"/>
      <c r="BP110" s="920"/>
      <c r="BQ110" s="956">
        <v>14057040</v>
      </c>
      <c r="BR110" s="957"/>
      <c r="BS110" s="957"/>
      <c r="BT110" s="957"/>
      <c r="BU110" s="957"/>
      <c r="BV110" s="957">
        <v>15653952</v>
      </c>
      <c r="BW110" s="957"/>
      <c r="BX110" s="957"/>
      <c r="BY110" s="957"/>
      <c r="BZ110" s="957"/>
      <c r="CA110" s="957">
        <v>15239566</v>
      </c>
      <c r="CB110" s="957"/>
      <c r="CC110" s="957"/>
      <c r="CD110" s="957"/>
      <c r="CE110" s="957"/>
      <c r="CF110" s="971">
        <v>232.5</v>
      </c>
      <c r="CG110" s="972"/>
      <c r="CH110" s="972"/>
      <c r="CI110" s="972"/>
      <c r="CJ110" s="972"/>
      <c r="CK110" s="973" t="s">
        <v>416</v>
      </c>
      <c r="CL110" s="974"/>
      <c r="CM110" s="953" t="s">
        <v>417</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223</v>
      </c>
      <c r="DH110" s="957"/>
      <c r="DI110" s="957"/>
      <c r="DJ110" s="957"/>
      <c r="DK110" s="957"/>
      <c r="DL110" s="957" t="s">
        <v>223</v>
      </c>
      <c r="DM110" s="957"/>
      <c r="DN110" s="957"/>
      <c r="DO110" s="957"/>
      <c r="DP110" s="957"/>
      <c r="DQ110" s="957" t="s">
        <v>223</v>
      </c>
      <c r="DR110" s="957"/>
      <c r="DS110" s="957"/>
      <c r="DT110" s="957"/>
      <c r="DU110" s="957"/>
      <c r="DV110" s="958" t="s">
        <v>223</v>
      </c>
      <c r="DW110" s="958"/>
      <c r="DX110" s="958"/>
      <c r="DY110" s="958"/>
      <c r="DZ110" s="959"/>
    </row>
    <row r="111" spans="1:131" s="199" customFormat="1" ht="26.25" customHeight="1" x14ac:dyDescent="0.15">
      <c r="A111" s="960" t="s">
        <v>418</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223</v>
      </c>
      <c r="AB111" s="964"/>
      <c r="AC111" s="964"/>
      <c r="AD111" s="964"/>
      <c r="AE111" s="965"/>
      <c r="AF111" s="966" t="s">
        <v>223</v>
      </c>
      <c r="AG111" s="964"/>
      <c r="AH111" s="964"/>
      <c r="AI111" s="964"/>
      <c r="AJ111" s="965"/>
      <c r="AK111" s="966" t="s">
        <v>223</v>
      </c>
      <c r="AL111" s="964"/>
      <c r="AM111" s="964"/>
      <c r="AN111" s="964"/>
      <c r="AO111" s="965"/>
      <c r="AP111" s="967" t="s">
        <v>223</v>
      </c>
      <c r="AQ111" s="968"/>
      <c r="AR111" s="968"/>
      <c r="AS111" s="968"/>
      <c r="AT111" s="969"/>
      <c r="AU111" s="930"/>
      <c r="AV111" s="931"/>
      <c r="AW111" s="931"/>
      <c r="AX111" s="931"/>
      <c r="AY111" s="931"/>
      <c r="AZ111" s="979" t="s">
        <v>419</v>
      </c>
      <c r="BA111" s="980"/>
      <c r="BB111" s="980"/>
      <c r="BC111" s="980"/>
      <c r="BD111" s="980"/>
      <c r="BE111" s="980"/>
      <c r="BF111" s="980"/>
      <c r="BG111" s="980"/>
      <c r="BH111" s="980"/>
      <c r="BI111" s="980"/>
      <c r="BJ111" s="980"/>
      <c r="BK111" s="980"/>
      <c r="BL111" s="980"/>
      <c r="BM111" s="980"/>
      <c r="BN111" s="980"/>
      <c r="BO111" s="980"/>
      <c r="BP111" s="981"/>
      <c r="BQ111" s="949" t="s">
        <v>223</v>
      </c>
      <c r="BR111" s="950"/>
      <c r="BS111" s="950"/>
      <c r="BT111" s="950"/>
      <c r="BU111" s="950"/>
      <c r="BV111" s="950" t="s">
        <v>223</v>
      </c>
      <c r="BW111" s="950"/>
      <c r="BX111" s="950"/>
      <c r="BY111" s="950"/>
      <c r="BZ111" s="950"/>
      <c r="CA111" s="950" t="s">
        <v>223</v>
      </c>
      <c r="CB111" s="950"/>
      <c r="CC111" s="950"/>
      <c r="CD111" s="950"/>
      <c r="CE111" s="950"/>
      <c r="CF111" s="944" t="s">
        <v>223</v>
      </c>
      <c r="CG111" s="945"/>
      <c r="CH111" s="945"/>
      <c r="CI111" s="945"/>
      <c r="CJ111" s="945"/>
      <c r="CK111" s="975"/>
      <c r="CL111" s="976"/>
      <c r="CM111" s="946" t="s">
        <v>420</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223</v>
      </c>
      <c r="DH111" s="950"/>
      <c r="DI111" s="950"/>
      <c r="DJ111" s="950"/>
      <c r="DK111" s="950"/>
      <c r="DL111" s="950" t="s">
        <v>223</v>
      </c>
      <c r="DM111" s="950"/>
      <c r="DN111" s="950"/>
      <c r="DO111" s="950"/>
      <c r="DP111" s="950"/>
      <c r="DQ111" s="950" t="s">
        <v>223</v>
      </c>
      <c r="DR111" s="950"/>
      <c r="DS111" s="950"/>
      <c r="DT111" s="950"/>
      <c r="DU111" s="950"/>
      <c r="DV111" s="951" t="s">
        <v>223</v>
      </c>
      <c r="DW111" s="951"/>
      <c r="DX111" s="951"/>
      <c r="DY111" s="951"/>
      <c r="DZ111" s="952"/>
    </row>
    <row r="112" spans="1:131" s="199" customFormat="1" ht="26.25" customHeight="1" x14ac:dyDescent="0.15">
      <c r="A112" s="982" t="s">
        <v>421</v>
      </c>
      <c r="B112" s="983"/>
      <c r="C112" s="980" t="s">
        <v>422</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223</v>
      </c>
      <c r="AB112" s="989"/>
      <c r="AC112" s="989"/>
      <c r="AD112" s="989"/>
      <c r="AE112" s="990"/>
      <c r="AF112" s="991" t="s">
        <v>223</v>
      </c>
      <c r="AG112" s="989"/>
      <c r="AH112" s="989"/>
      <c r="AI112" s="989"/>
      <c r="AJ112" s="990"/>
      <c r="AK112" s="991" t="s">
        <v>223</v>
      </c>
      <c r="AL112" s="989"/>
      <c r="AM112" s="989"/>
      <c r="AN112" s="989"/>
      <c r="AO112" s="990"/>
      <c r="AP112" s="992" t="s">
        <v>223</v>
      </c>
      <c r="AQ112" s="993"/>
      <c r="AR112" s="993"/>
      <c r="AS112" s="993"/>
      <c r="AT112" s="994"/>
      <c r="AU112" s="930"/>
      <c r="AV112" s="931"/>
      <c r="AW112" s="931"/>
      <c r="AX112" s="931"/>
      <c r="AY112" s="931"/>
      <c r="AZ112" s="979" t="s">
        <v>423</v>
      </c>
      <c r="BA112" s="980"/>
      <c r="BB112" s="980"/>
      <c r="BC112" s="980"/>
      <c r="BD112" s="980"/>
      <c r="BE112" s="980"/>
      <c r="BF112" s="980"/>
      <c r="BG112" s="980"/>
      <c r="BH112" s="980"/>
      <c r="BI112" s="980"/>
      <c r="BJ112" s="980"/>
      <c r="BK112" s="980"/>
      <c r="BL112" s="980"/>
      <c r="BM112" s="980"/>
      <c r="BN112" s="980"/>
      <c r="BO112" s="980"/>
      <c r="BP112" s="981"/>
      <c r="BQ112" s="949">
        <v>18246781</v>
      </c>
      <c r="BR112" s="950"/>
      <c r="BS112" s="950"/>
      <c r="BT112" s="950"/>
      <c r="BU112" s="950"/>
      <c r="BV112" s="950">
        <v>17791822</v>
      </c>
      <c r="BW112" s="950"/>
      <c r="BX112" s="950"/>
      <c r="BY112" s="950"/>
      <c r="BZ112" s="950"/>
      <c r="CA112" s="950">
        <v>17098836</v>
      </c>
      <c r="CB112" s="950"/>
      <c r="CC112" s="950"/>
      <c r="CD112" s="950"/>
      <c r="CE112" s="950"/>
      <c r="CF112" s="944">
        <v>260.89999999999998</v>
      </c>
      <c r="CG112" s="945"/>
      <c r="CH112" s="945"/>
      <c r="CI112" s="945"/>
      <c r="CJ112" s="945"/>
      <c r="CK112" s="975"/>
      <c r="CL112" s="976"/>
      <c r="CM112" s="946" t="s">
        <v>424</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223</v>
      </c>
      <c r="DH112" s="950"/>
      <c r="DI112" s="950"/>
      <c r="DJ112" s="950"/>
      <c r="DK112" s="950"/>
      <c r="DL112" s="950" t="s">
        <v>223</v>
      </c>
      <c r="DM112" s="950"/>
      <c r="DN112" s="950"/>
      <c r="DO112" s="950"/>
      <c r="DP112" s="950"/>
      <c r="DQ112" s="950" t="s">
        <v>223</v>
      </c>
      <c r="DR112" s="950"/>
      <c r="DS112" s="950"/>
      <c r="DT112" s="950"/>
      <c r="DU112" s="950"/>
      <c r="DV112" s="951" t="s">
        <v>223</v>
      </c>
      <c r="DW112" s="951"/>
      <c r="DX112" s="951"/>
      <c r="DY112" s="951"/>
      <c r="DZ112" s="952"/>
    </row>
    <row r="113" spans="1:130" s="199" customFormat="1" ht="26.25" customHeight="1" x14ac:dyDescent="0.15">
      <c r="A113" s="984"/>
      <c r="B113" s="985"/>
      <c r="C113" s="980" t="s">
        <v>425</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1365992</v>
      </c>
      <c r="AB113" s="964"/>
      <c r="AC113" s="964"/>
      <c r="AD113" s="964"/>
      <c r="AE113" s="965"/>
      <c r="AF113" s="966">
        <v>1273159</v>
      </c>
      <c r="AG113" s="964"/>
      <c r="AH113" s="964"/>
      <c r="AI113" s="964"/>
      <c r="AJ113" s="965"/>
      <c r="AK113" s="966">
        <v>1292958</v>
      </c>
      <c r="AL113" s="964"/>
      <c r="AM113" s="964"/>
      <c r="AN113" s="964"/>
      <c r="AO113" s="965"/>
      <c r="AP113" s="967">
        <v>19.7</v>
      </c>
      <c r="AQ113" s="968"/>
      <c r="AR113" s="968"/>
      <c r="AS113" s="968"/>
      <c r="AT113" s="969"/>
      <c r="AU113" s="930"/>
      <c r="AV113" s="931"/>
      <c r="AW113" s="931"/>
      <c r="AX113" s="931"/>
      <c r="AY113" s="931"/>
      <c r="AZ113" s="979" t="s">
        <v>426</v>
      </c>
      <c r="BA113" s="980"/>
      <c r="BB113" s="980"/>
      <c r="BC113" s="980"/>
      <c r="BD113" s="980"/>
      <c r="BE113" s="980"/>
      <c r="BF113" s="980"/>
      <c r="BG113" s="980"/>
      <c r="BH113" s="980"/>
      <c r="BI113" s="980"/>
      <c r="BJ113" s="980"/>
      <c r="BK113" s="980"/>
      <c r="BL113" s="980"/>
      <c r="BM113" s="980"/>
      <c r="BN113" s="980"/>
      <c r="BO113" s="980"/>
      <c r="BP113" s="981"/>
      <c r="BQ113" s="949">
        <v>233437</v>
      </c>
      <c r="BR113" s="950"/>
      <c r="BS113" s="950"/>
      <c r="BT113" s="950"/>
      <c r="BU113" s="950"/>
      <c r="BV113" s="950">
        <v>204025</v>
      </c>
      <c r="BW113" s="950"/>
      <c r="BX113" s="950"/>
      <c r="BY113" s="950"/>
      <c r="BZ113" s="950"/>
      <c r="CA113" s="950">
        <v>174895</v>
      </c>
      <c r="CB113" s="950"/>
      <c r="CC113" s="950"/>
      <c r="CD113" s="950"/>
      <c r="CE113" s="950"/>
      <c r="CF113" s="944">
        <v>2.7</v>
      </c>
      <c r="CG113" s="945"/>
      <c r="CH113" s="945"/>
      <c r="CI113" s="945"/>
      <c r="CJ113" s="945"/>
      <c r="CK113" s="975"/>
      <c r="CL113" s="976"/>
      <c r="CM113" s="946" t="s">
        <v>427</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223</v>
      </c>
      <c r="DH113" s="989"/>
      <c r="DI113" s="989"/>
      <c r="DJ113" s="989"/>
      <c r="DK113" s="990"/>
      <c r="DL113" s="991" t="s">
        <v>223</v>
      </c>
      <c r="DM113" s="989"/>
      <c r="DN113" s="989"/>
      <c r="DO113" s="989"/>
      <c r="DP113" s="990"/>
      <c r="DQ113" s="991" t="s">
        <v>223</v>
      </c>
      <c r="DR113" s="989"/>
      <c r="DS113" s="989"/>
      <c r="DT113" s="989"/>
      <c r="DU113" s="990"/>
      <c r="DV113" s="992" t="s">
        <v>223</v>
      </c>
      <c r="DW113" s="993"/>
      <c r="DX113" s="993"/>
      <c r="DY113" s="993"/>
      <c r="DZ113" s="994"/>
    </row>
    <row r="114" spans="1:130" s="199" customFormat="1" ht="26.25" customHeight="1" x14ac:dyDescent="0.15">
      <c r="A114" s="984"/>
      <c r="B114" s="985"/>
      <c r="C114" s="980" t="s">
        <v>428</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13735</v>
      </c>
      <c r="AB114" s="989"/>
      <c r="AC114" s="989"/>
      <c r="AD114" s="989"/>
      <c r="AE114" s="990"/>
      <c r="AF114" s="991">
        <v>13785</v>
      </c>
      <c r="AG114" s="989"/>
      <c r="AH114" s="989"/>
      <c r="AI114" s="989"/>
      <c r="AJ114" s="990"/>
      <c r="AK114" s="991">
        <v>14240</v>
      </c>
      <c r="AL114" s="989"/>
      <c r="AM114" s="989"/>
      <c r="AN114" s="989"/>
      <c r="AO114" s="990"/>
      <c r="AP114" s="992">
        <v>0.2</v>
      </c>
      <c r="AQ114" s="993"/>
      <c r="AR114" s="993"/>
      <c r="AS114" s="993"/>
      <c r="AT114" s="994"/>
      <c r="AU114" s="930"/>
      <c r="AV114" s="931"/>
      <c r="AW114" s="931"/>
      <c r="AX114" s="931"/>
      <c r="AY114" s="931"/>
      <c r="AZ114" s="979" t="s">
        <v>429</v>
      </c>
      <c r="BA114" s="980"/>
      <c r="BB114" s="980"/>
      <c r="BC114" s="980"/>
      <c r="BD114" s="980"/>
      <c r="BE114" s="980"/>
      <c r="BF114" s="980"/>
      <c r="BG114" s="980"/>
      <c r="BH114" s="980"/>
      <c r="BI114" s="980"/>
      <c r="BJ114" s="980"/>
      <c r="BK114" s="980"/>
      <c r="BL114" s="980"/>
      <c r="BM114" s="980"/>
      <c r="BN114" s="980"/>
      <c r="BO114" s="980"/>
      <c r="BP114" s="981"/>
      <c r="BQ114" s="949">
        <v>1751683</v>
      </c>
      <c r="BR114" s="950"/>
      <c r="BS114" s="950"/>
      <c r="BT114" s="950"/>
      <c r="BU114" s="950"/>
      <c r="BV114" s="950">
        <v>1670673</v>
      </c>
      <c r="BW114" s="950"/>
      <c r="BX114" s="950"/>
      <c r="BY114" s="950"/>
      <c r="BZ114" s="950"/>
      <c r="CA114" s="950">
        <v>1672743</v>
      </c>
      <c r="CB114" s="950"/>
      <c r="CC114" s="950"/>
      <c r="CD114" s="950"/>
      <c r="CE114" s="950"/>
      <c r="CF114" s="944">
        <v>25.5</v>
      </c>
      <c r="CG114" s="945"/>
      <c r="CH114" s="945"/>
      <c r="CI114" s="945"/>
      <c r="CJ114" s="945"/>
      <c r="CK114" s="975"/>
      <c r="CL114" s="976"/>
      <c r="CM114" s="946" t="s">
        <v>430</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223</v>
      </c>
      <c r="DH114" s="989"/>
      <c r="DI114" s="989"/>
      <c r="DJ114" s="989"/>
      <c r="DK114" s="990"/>
      <c r="DL114" s="991" t="s">
        <v>223</v>
      </c>
      <c r="DM114" s="989"/>
      <c r="DN114" s="989"/>
      <c r="DO114" s="989"/>
      <c r="DP114" s="990"/>
      <c r="DQ114" s="991" t="s">
        <v>223</v>
      </c>
      <c r="DR114" s="989"/>
      <c r="DS114" s="989"/>
      <c r="DT114" s="989"/>
      <c r="DU114" s="990"/>
      <c r="DV114" s="992" t="s">
        <v>223</v>
      </c>
      <c r="DW114" s="993"/>
      <c r="DX114" s="993"/>
      <c r="DY114" s="993"/>
      <c r="DZ114" s="994"/>
    </row>
    <row r="115" spans="1:130" s="199" customFormat="1" ht="26.25" customHeight="1" x14ac:dyDescent="0.15">
      <c r="A115" s="984"/>
      <c r="B115" s="985"/>
      <c r="C115" s="980" t="s">
        <v>431</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223</v>
      </c>
      <c r="AB115" s="964"/>
      <c r="AC115" s="964"/>
      <c r="AD115" s="964"/>
      <c r="AE115" s="965"/>
      <c r="AF115" s="966" t="s">
        <v>223</v>
      </c>
      <c r="AG115" s="964"/>
      <c r="AH115" s="964"/>
      <c r="AI115" s="964"/>
      <c r="AJ115" s="965"/>
      <c r="AK115" s="966" t="s">
        <v>223</v>
      </c>
      <c r="AL115" s="964"/>
      <c r="AM115" s="964"/>
      <c r="AN115" s="964"/>
      <c r="AO115" s="965"/>
      <c r="AP115" s="967" t="s">
        <v>223</v>
      </c>
      <c r="AQ115" s="968"/>
      <c r="AR115" s="968"/>
      <c r="AS115" s="968"/>
      <c r="AT115" s="969"/>
      <c r="AU115" s="930"/>
      <c r="AV115" s="931"/>
      <c r="AW115" s="931"/>
      <c r="AX115" s="931"/>
      <c r="AY115" s="931"/>
      <c r="AZ115" s="979" t="s">
        <v>432</v>
      </c>
      <c r="BA115" s="980"/>
      <c r="BB115" s="980"/>
      <c r="BC115" s="980"/>
      <c r="BD115" s="980"/>
      <c r="BE115" s="980"/>
      <c r="BF115" s="980"/>
      <c r="BG115" s="980"/>
      <c r="BH115" s="980"/>
      <c r="BI115" s="980"/>
      <c r="BJ115" s="980"/>
      <c r="BK115" s="980"/>
      <c r="BL115" s="980"/>
      <c r="BM115" s="980"/>
      <c r="BN115" s="980"/>
      <c r="BO115" s="980"/>
      <c r="BP115" s="981"/>
      <c r="BQ115" s="949" t="s">
        <v>223</v>
      </c>
      <c r="BR115" s="950"/>
      <c r="BS115" s="950"/>
      <c r="BT115" s="950"/>
      <c r="BU115" s="950"/>
      <c r="BV115" s="950" t="s">
        <v>223</v>
      </c>
      <c r="BW115" s="950"/>
      <c r="BX115" s="950"/>
      <c r="BY115" s="950"/>
      <c r="BZ115" s="950"/>
      <c r="CA115" s="950" t="s">
        <v>223</v>
      </c>
      <c r="CB115" s="950"/>
      <c r="CC115" s="950"/>
      <c r="CD115" s="950"/>
      <c r="CE115" s="950"/>
      <c r="CF115" s="944" t="s">
        <v>223</v>
      </c>
      <c r="CG115" s="945"/>
      <c r="CH115" s="945"/>
      <c r="CI115" s="945"/>
      <c r="CJ115" s="945"/>
      <c r="CK115" s="975"/>
      <c r="CL115" s="976"/>
      <c r="CM115" s="979" t="s">
        <v>433</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223</v>
      </c>
      <c r="DH115" s="989"/>
      <c r="DI115" s="989"/>
      <c r="DJ115" s="989"/>
      <c r="DK115" s="990"/>
      <c r="DL115" s="991" t="s">
        <v>223</v>
      </c>
      <c r="DM115" s="989"/>
      <c r="DN115" s="989"/>
      <c r="DO115" s="989"/>
      <c r="DP115" s="990"/>
      <c r="DQ115" s="991" t="s">
        <v>223</v>
      </c>
      <c r="DR115" s="989"/>
      <c r="DS115" s="989"/>
      <c r="DT115" s="989"/>
      <c r="DU115" s="990"/>
      <c r="DV115" s="992" t="s">
        <v>223</v>
      </c>
      <c r="DW115" s="993"/>
      <c r="DX115" s="993"/>
      <c r="DY115" s="993"/>
      <c r="DZ115" s="994"/>
    </row>
    <row r="116" spans="1:130" s="199" customFormat="1" ht="26.25" customHeight="1" x14ac:dyDescent="0.15">
      <c r="A116" s="986"/>
      <c r="B116" s="987"/>
      <c r="C116" s="995" t="s">
        <v>434</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t="s">
        <v>223</v>
      </c>
      <c r="AB116" s="989"/>
      <c r="AC116" s="989"/>
      <c r="AD116" s="989"/>
      <c r="AE116" s="990"/>
      <c r="AF116" s="991" t="s">
        <v>223</v>
      </c>
      <c r="AG116" s="989"/>
      <c r="AH116" s="989"/>
      <c r="AI116" s="989"/>
      <c r="AJ116" s="990"/>
      <c r="AK116" s="991" t="s">
        <v>223</v>
      </c>
      <c r="AL116" s="989"/>
      <c r="AM116" s="989"/>
      <c r="AN116" s="989"/>
      <c r="AO116" s="990"/>
      <c r="AP116" s="992" t="s">
        <v>223</v>
      </c>
      <c r="AQ116" s="993"/>
      <c r="AR116" s="993"/>
      <c r="AS116" s="993"/>
      <c r="AT116" s="994"/>
      <c r="AU116" s="930"/>
      <c r="AV116" s="931"/>
      <c r="AW116" s="931"/>
      <c r="AX116" s="931"/>
      <c r="AY116" s="931"/>
      <c r="AZ116" s="997" t="s">
        <v>435</v>
      </c>
      <c r="BA116" s="998"/>
      <c r="BB116" s="998"/>
      <c r="BC116" s="998"/>
      <c r="BD116" s="998"/>
      <c r="BE116" s="998"/>
      <c r="BF116" s="998"/>
      <c r="BG116" s="998"/>
      <c r="BH116" s="998"/>
      <c r="BI116" s="998"/>
      <c r="BJ116" s="998"/>
      <c r="BK116" s="998"/>
      <c r="BL116" s="998"/>
      <c r="BM116" s="998"/>
      <c r="BN116" s="998"/>
      <c r="BO116" s="998"/>
      <c r="BP116" s="999"/>
      <c r="BQ116" s="949" t="s">
        <v>223</v>
      </c>
      <c r="BR116" s="950"/>
      <c r="BS116" s="950"/>
      <c r="BT116" s="950"/>
      <c r="BU116" s="950"/>
      <c r="BV116" s="950" t="s">
        <v>223</v>
      </c>
      <c r="BW116" s="950"/>
      <c r="BX116" s="950"/>
      <c r="BY116" s="950"/>
      <c r="BZ116" s="950"/>
      <c r="CA116" s="950" t="s">
        <v>223</v>
      </c>
      <c r="CB116" s="950"/>
      <c r="CC116" s="950"/>
      <c r="CD116" s="950"/>
      <c r="CE116" s="950"/>
      <c r="CF116" s="944" t="s">
        <v>223</v>
      </c>
      <c r="CG116" s="945"/>
      <c r="CH116" s="945"/>
      <c r="CI116" s="945"/>
      <c r="CJ116" s="945"/>
      <c r="CK116" s="975"/>
      <c r="CL116" s="976"/>
      <c r="CM116" s="946" t="s">
        <v>436</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223</v>
      </c>
      <c r="DH116" s="989"/>
      <c r="DI116" s="989"/>
      <c r="DJ116" s="989"/>
      <c r="DK116" s="990"/>
      <c r="DL116" s="991" t="s">
        <v>223</v>
      </c>
      <c r="DM116" s="989"/>
      <c r="DN116" s="989"/>
      <c r="DO116" s="989"/>
      <c r="DP116" s="990"/>
      <c r="DQ116" s="991" t="s">
        <v>223</v>
      </c>
      <c r="DR116" s="989"/>
      <c r="DS116" s="989"/>
      <c r="DT116" s="989"/>
      <c r="DU116" s="990"/>
      <c r="DV116" s="992" t="s">
        <v>223</v>
      </c>
      <c r="DW116" s="993"/>
      <c r="DX116" s="993"/>
      <c r="DY116" s="993"/>
      <c r="DZ116" s="994"/>
    </row>
    <row r="117" spans="1:130" s="199" customFormat="1" ht="26.25" customHeight="1" x14ac:dyDescent="0.15">
      <c r="A117" s="934" t="s">
        <v>171</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437</v>
      </c>
      <c r="Z117" s="916"/>
      <c r="AA117" s="1006">
        <v>2942984</v>
      </c>
      <c r="AB117" s="1007"/>
      <c r="AC117" s="1007"/>
      <c r="AD117" s="1007"/>
      <c r="AE117" s="1008"/>
      <c r="AF117" s="1009">
        <v>2865263</v>
      </c>
      <c r="AG117" s="1007"/>
      <c r="AH117" s="1007"/>
      <c r="AI117" s="1007"/>
      <c r="AJ117" s="1008"/>
      <c r="AK117" s="1009">
        <v>2883050</v>
      </c>
      <c r="AL117" s="1007"/>
      <c r="AM117" s="1007"/>
      <c r="AN117" s="1007"/>
      <c r="AO117" s="1008"/>
      <c r="AP117" s="1010"/>
      <c r="AQ117" s="1011"/>
      <c r="AR117" s="1011"/>
      <c r="AS117" s="1011"/>
      <c r="AT117" s="1012"/>
      <c r="AU117" s="930"/>
      <c r="AV117" s="931"/>
      <c r="AW117" s="931"/>
      <c r="AX117" s="931"/>
      <c r="AY117" s="931"/>
      <c r="AZ117" s="997" t="s">
        <v>438</v>
      </c>
      <c r="BA117" s="998"/>
      <c r="BB117" s="998"/>
      <c r="BC117" s="998"/>
      <c r="BD117" s="998"/>
      <c r="BE117" s="998"/>
      <c r="BF117" s="998"/>
      <c r="BG117" s="998"/>
      <c r="BH117" s="998"/>
      <c r="BI117" s="998"/>
      <c r="BJ117" s="998"/>
      <c r="BK117" s="998"/>
      <c r="BL117" s="998"/>
      <c r="BM117" s="998"/>
      <c r="BN117" s="998"/>
      <c r="BO117" s="998"/>
      <c r="BP117" s="999"/>
      <c r="BQ117" s="949" t="s">
        <v>223</v>
      </c>
      <c r="BR117" s="950"/>
      <c r="BS117" s="950"/>
      <c r="BT117" s="950"/>
      <c r="BU117" s="950"/>
      <c r="BV117" s="950" t="s">
        <v>223</v>
      </c>
      <c r="BW117" s="950"/>
      <c r="BX117" s="950"/>
      <c r="BY117" s="950"/>
      <c r="BZ117" s="950"/>
      <c r="CA117" s="950" t="s">
        <v>223</v>
      </c>
      <c r="CB117" s="950"/>
      <c r="CC117" s="950"/>
      <c r="CD117" s="950"/>
      <c r="CE117" s="950"/>
      <c r="CF117" s="944" t="s">
        <v>223</v>
      </c>
      <c r="CG117" s="945"/>
      <c r="CH117" s="945"/>
      <c r="CI117" s="945"/>
      <c r="CJ117" s="945"/>
      <c r="CK117" s="975"/>
      <c r="CL117" s="976"/>
      <c r="CM117" s="946" t="s">
        <v>439</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223</v>
      </c>
      <c r="DH117" s="989"/>
      <c r="DI117" s="989"/>
      <c r="DJ117" s="989"/>
      <c r="DK117" s="990"/>
      <c r="DL117" s="991" t="s">
        <v>223</v>
      </c>
      <c r="DM117" s="989"/>
      <c r="DN117" s="989"/>
      <c r="DO117" s="989"/>
      <c r="DP117" s="990"/>
      <c r="DQ117" s="991" t="s">
        <v>223</v>
      </c>
      <c r="DR117" s="989"/>
      <c r="DS117" s="989"/>
      <c r="DT117" s="989"/>
      <c r="DU117" s="990"/>
      <c r="DV117" s="992" t="s">
        <v>223</v>
      </c>
      <c r="DW117" s="993"/>
      <c r="DX117" s="993"/>
      <c r="DY117" s="993"/>
      <c r="DZ117" s="994"/>
    </row>
    <row r="118" spans="1:130" s="199" customFormat="1" ht="26.25" customHeight="1" x14ac:dyDescent="0.15">
      <c r="A118" s="934" t="s">
        <v>413</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411</v>
      </c>
      <c r="AB118" s="915"/>
      <c r="AC118" s="915"/>
      <c r="AD118" s="915"/>
      <c r="AE118" s="916"/>
      <c r="AF118" s="914" t="s">
        <v>289</v>
      </c>
      <c r="AG118" s="915"/>
      <c r="AH118" s="915"/>
      <c r="AI118" s="915"/>
      <c r="AJ118" s="916"/>
      <c r="AK118" s="914" t="s">
        <v>288</v>
      </c>
      <c r="AL118" s="915"/>
      <c r="AM118" s="915"/>
      <c r="AN118" s="915"/>
      <c r="AO118" s="916"/>
      <c r="AP118" s="1001" t="s">
        <v>412</v>
      </c>
      <c r="AQ118" s="1002"/>
      <c r="AR118" s="1002"/>
      <c r="AS118" s="1002"/>
      <c r="AT118" s="1003"/>
      <c r="AU118" s="930"/>
      <c r="AV118" s="931"/>
      <c r="AW118" s="931"/>
      <c r="AX118" s="931"/>
      <c r="AY118" s="931"/>
      <c r="AZ118" s="1004" t="s">
        <v>440</v>
      </c>
      <c r="BA118" s="995"/>
      <c r="BB118" s="995"/>
      <c r="BC118" s="995"/>
      <c r="BD118" s="995"/>
      <c r="BE118" s="995"/>
      <c r="BF118" s="995"/>
      <c r="BG118" s="995"/>
      <c r="BH118" s="995"/>
      <c r="BI118" s="995"/>
      <c r="BJ118" s="995"/>
      <c r="BK118" s="995"/>
      <c r="BL118" s="995"/>
      <c r="BM118" s="995"/>
      <c r="BN118" s="995"/>
      <c r="BO118" s="995"/>
      <c r="BP118" s="996"/>
      <c r="BQ118" s="1027" t="s">
        <v>223</v>
      </c>
      <c r="BR118" s="1028"/>
      <c r="BS118" s="1028"/>
      <c r="BT118" s="1028"/>
      <c r="BU118" s="1028"/>
      <c r="BV118" s="1028" t="s">
        <v>223</v>
      </c>
      <c r="BW118" s="1028"/>
      <c r="BX118" s="1028"/>
      <c r="BY118" s="1028"/>
      <c r="BZ118" s="1028"/>
      <c r="CA118" s="1028" t="s">
        <v>223</v>
      </c>
      <c r="CB118" s="1028"/>
      <c r="CC118" s="1028"/>
      <c r="CD118" s="1028"/>
      <c r="CE118" s="1028"/>
      <c r="CF118" s="944" t="s">
        <v>223</v>
      </c>
      <c r="CG118" s="945"/>
      <c r="CH118" s="945"/>
      <c r="CI118" s="945"/>
      <c r="CJ118" s="945"/>
      <c r="CK118" s="975"/>
      <c r="CL118" s="976"/>
      <c r="CM118" s="946" t="s">
        <v>441</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223</v>
      </c>
      <c r="DH118" s="989"/>
      <c r="DI118" s="989"/>
      <c r="DJ118" s="989"/>
      <c r="DK118" s="990"/>
      <c r="DL118" s="991" t="s">
        <v>223</v>
      </c>
      <c r="DM118" s="989"/>
      <c r="DN118" s="989"/>
      <c r="DO118" s="989"/>
      <c r="DP118" s="990"/>
      <c r="DQ118" s="991" t="s">
        <v>223</v>
      </c>
      <c r="DR118" s="989"/>
      <c r="DS118" s="989"/>
      <c r="DT118" s="989"/>
      <c r="DU118" s="990"/>
      <c r="DV118" s="992" t="s">
        <v>223</v>
      </c>
      <c r="DW118" s="993"/>
      <c r="DX118" s="993"/>
      <c r="DY118" s="993"/>
      <c r="DZ118" s="994"/>
    </row>
    <row r="119" spans="1:130" s="199" customFormat="1" ht="26.25" customHeight="1" x14ac:dyDescent="0.15">
      <c r="A119" s="1088" t="s">
        <v>416</v>
      </c>
      <c r="B119" s="974"/>
      <c r="C119" s="953" t="s">
        <v>417</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223</v>
      </c>
      <c r="AB119" s="922"/>
      <c r="AC119" s="922"/>
      <c r="AD119" s="922"/>
      <c r="AE119" s="923"/>
      <c r="AF119" s="924" t="s">
        <v>223</v>
      </c>
      <c r="AG119" s="922"/>
      <c r="AH119" s="922"/>
      <c r="AI119" s="922"/>
      <c r="AJ119" s="923"/>
      <c r="AK119" s="924" t="s">
        <v>223</v>
      </c>
      <c r="AL119" s="922"/>
      <c r="AM119" s="922"/>
      <c r="AN119" s="922"/>
      <c r="AO119" s="923"/>
      <c r="AP119" s="925" t="s">
        <v>223</v>
      </c>
      <c r="AQ119" s="926"/>
      <c r="AR119" s="926"/>
      <c r="AS119" s="926"/>
      <c r="AT119" s="927"/>
      <c r="AU119" s="932"/>
      <c r="AV119" s="933"/>
      <c r="AW119" s="933"/>
      <c r="AX119" s="933"/>
      <c r="AY119" s="933"/>
      <c r="AZ119" s="230" t="s">
        <v>171</v>
      </c>
      <c r="BA119" s="230"/>
      <c r="BB119" s="230"/>
      <c r="BC119" s="230"/>
      <c r="BD119" s="230"/>
      <c r="BE119" s="230"/>
      <c r="BF119" s="230"/>
      <c r="BG119" s="230"/>
      <c r="BH119" s="230"/>
      <c r="BI119" s="230"/>
      <c r="BJ119" s="230"/>
      <c r="BK119" s="230"/>
      <c r="BL119" s="230"/>
      <c r="BM119" s="230"/>
      <c r="BN119" s="230"/>
      <c r="BO119" s="1005" t="s">
        <v>442</v>
      </c>
      <c r="BP119" s="1036"/>
      <c r="BQ119" s="1027">
        <v>34288941</v>
      </c>
      <c r="BR119" s="1028"/>
      <c r="BS119" s="1028"/>
      <c r="BT119" s="1028"/>
      <c r="BU119" s="1028"/>
      <c r="BV119" s="1028">
        <v>35320472</v>
      </c>
      <c r="BW119" s="1028"/>
      <c r="BX119" s="1028"/>
      <c r="BY119" s="1028"/>
      <c r="BZ119" s="1028"/>
      <c r="CA119" s="1028">
        <v>34186040</v>
      </c>
      <c r="CB119" s="1028"/>
      <c r="CC119" s="1028"/>
      <c r="CD119" s="1028"/>
      <c r="CE119" s="1028"/>
      <c r="CF119" s="1029"/>
      <c r="CG119" s="1030"/>
      <c r="CH119" s="1030"/>
      <c r="CI119" s="1030"/>
      <c r="CJ119" s="1031"/>
      <c r="CK119" s="977"/>
      <c r="CL119" s="978"/>
      <c r="CM119" s="1032" t="s">
        <v>443</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223</v>
      </c>
      <c r="DH119" s="1014"/>
      <c r="DI119" s="1014"/>
      <c r="DJ119" s="1014"/>
      <c r="DK119" s="1015"/>
      <c r="DL119" s="1013" t="s">
        <v>223</v>
      </c>
      <c r="DM119" s="1014"/>
      <c r="DN119" s="1014"/>
      <c r="DO119" s="1014"/>
      <c r="DP119" s="1015"/>
      <c r="DQ119" s="1013" t="s">
        <v>223</v>
      </c>
      <c r="DR119" s="1014"/>
      <c r="DS119" s="1014"/>
      <c r="DT119" s="1014"/>
      <c r="DU119" s="1015"/>
      <c r="DV119" s="1016" t="s">
        <v>223</v>
      </c>
      <c r="DW119" s="1017"/>
      <c r="DX119" s="1017"/>
      <c r="DY119" s="1017"/>
      <c r="DZ119" s="1018"/>
    </row>
    <row r="120" spans="1:130" s="199" customFormat="1" ht="26.25" customHeight="1" x14ac:dyDescent="0.15">
      <c r="A120" s="1089"/>
      <c r="B120" s="976"/>
      <c r="C120" s="946" t="s">
        <v>420</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223</v>
      </c>
      <c r="AB120" s="989"/>
      <c r="AC120" s="989"/>
      <c r="AD120" s="989"/>
      <c r="AE120" s="990"/>
      <c r="AF120" s="991" t="s">
        <v>223</v>
      </c>
      <c r="AG120" s="989"/>
      <c r="AH120" s="989"/>
      <c r="AI120" s="989"/>
      <c r="AJ120" s="990"/>
      <c r="AK120" s="991" t="s">
        <v>223</v>
      </c>
      <c r="AL120" s="989"/>
      <c r="AM120" s="989"/>
      <c r="AN120" s="989"/>
      <c r="AO120" s="990"/>
      <c r="AP120" s="992" t="s">
        <v>223</v>
      </c>
      <c r="AQ120" s="993"/>
      <c r="AR120" s="993"/>
      <c r="AS120" s="993"/>
      <c r="AT120" s="994"/>
      <c r="AU120" s="1019" t="s">
        <v>444</v>
      </c>
      <c r="AV120" s="1020"/>
      <c r="AW120" s="1020"/>
      <c r="AX120" s="1020"/>
      <c r="AY120" s="1021"/>
      <c r="AZ120" s="970" t="s">
        <v>445</v>
      </c>
      <c r="BA120" s="919"/>
      <c r="BB120" s="919"/>
      <c r="BC120" s="919"/>
      <c r="BD120" s="919"/>
      <c r="BE120" s="919"/>
      <c r="BF120" s="919"/>
      <c r="BG120" s="919"/>
      <c r="BH120" s="919"/>
      <c r="BI120" s="919"/>
      <c r="BJ120" s="919"/>
      <c r="BK120" s="919"/>
      <c r="BL120" s="919"/>
      <c r="BM120" s="919"/>
      <c r="BN120" s="919"/>
      <c r="BO120" s="919"/>
      <c r="BP120" s="920"/>
      <c r="BQ120" s="956">
        <v>4083784</v>
      </c>
      <c r="BR120" s="957"/>
      <c r="BS120" s="957"/>
      <c r="BT120" s="957"/>
      <c r="BU120" s="957"/>
      <c r="BV120" s="957">
        <v>3710515</v>
      </c>
      <c r="BW120" s="957"/>
      <c r="BX120" s="957"/>
      <c r="BY120" s="957"/>
      <c r="BZ120" s="957"/>
      <c r="CA120" s="957">
        <v>3534791</v>
      </c>
      <c r="CB120" s="957"/>
      <c r="CC120" s="957"/>
      <c r="CD120" s="957"/>
      <c r="CE120" s="957"/>
      <c r="CF120" s="971">
        <v>53.9</v>
      </c>
      <c r="CG120" s="972"/>
      <c r="CH120" s="972"/>
      <c r="CI120" s="972"/>
      <c r="CJ120" s="972"/>
      <c r="CK120" s="1037" t="s">
        <v>446</v>
      </c>
      <c r="CL120" s="1038"/>
      <c r="CM120" s="1038"/>
      <c r="CN120" s="1038"/>
      <c r="CO120" s="1039"/>
      <c r="CP120" s="1045" t="s">
        <v>387</v>
      </c>
      <c r="CQ120" s="1046"/>
      <c r="CR120" s="1046"/>
      <c r="CS120" s="1046"/>
      <c r="CT120" s="1046"/>
      <c r="CU120" s="1046"/>
      <c r="CV120" s="1046"/>
      <c r="CW120" s="1046"/>
      <c r="CX120" s="1046"/>
      <c r="CY120" s="1046"/>
      <c r="CZ120" s="1046"/>
      <c r="DA120" s="1046"/>
      <c r="DB120" s="1046"/>
      <c r="DC120" s="1046"/>
      <c r="DD120" s="1046"/>
      <c r="DE120" s="1046"/>
      <c r="DF120" s="1047"/>
      <c r="DG120" s="956">
        <v>14743679</v>
      </c>
      <c r="DH120" s="957"/>
      <c r="DI120" s="957"/>
      <c r="DJ120" s="957"/>
      <c r="DK120" s="957"/>
      <c r="DL120" s="957">
        <v>14389072</v>
      </c>
      <c r="DM120" s="957"/>
      <c r="DN120" s="957"/>
      <c r="DO120" s="957"/>
      <c r="DP120" s="957"/>
      <c r="DQ120" s="957">
        <v>13804258</v>
      </c>
      <c r="DR120" s="957"/>
      <c r="DS120" s="957"/>
      <c r="DT120" s="957"/>
      <c r="DU120" s="957"/>
      <c r="DV120" s="958">
        <v>210.6</v>
      </c>
      <c r="DW120" s="958"/>
      <c r="DX120" s="958"/>
      <c r="DY120" s="958"/>
      <c r="DZ120" s="959"/>
    </row>
    <row r="121" spans="1:130" s="199" customFormat="1" ht="26.25" customHeight="1" x14ac:dyDescent="0.15">
      <c r="A121" s="1089"/>
      <c r="B121" s="976"/>
      <c r="C121" s="997" t="s">
        <v>447</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223</v>
      </c>
      <c r="AB121" s="989"/>
      <c r="AC121" s="989"/>
      <c r="AD121" s="989"/>
      <c r="AE121" s="990"/>
      <c r="AF121" s="991" t="s">
        <v>223</v>
      </c>
      <c r="AG121" s="989"/>
      <c r="AH121" s="989"/>
      <c r="AI121" s="989"/>
      <c r="AJ121" s="990"/>
      <c r="AK121" s="991" t="s">
        <v>223</v>
      </c>
      <c r="AL121" s="989"/>
      <c r="AM121" s="989"/>
      <c r="AN121" s="989"/>
      <c r="AO121" s="990"/>
      <c r="AP121" s="992" t="s">
        <v>223</v>
      </c>
      <c r="AQ121" s="993"/>
      <c r="AR121" s="993"/>
      <c r="AS121" s="993"/>
      <c r="AT121" s="994"/>
      <c r="AU121" s="1022"/>
      <c r="AV121" s="1023"/>
      <c r="AW121" s="1023"/>
      <c r="AX121" s="1023"/>
      <c r="AY121" s="1024"/>
      <c r="AZ121" s="979" t="s">
        <v>448</v>
      </c>
      <c r="BA121" s="980"/>
      <c r="BB121" s="980"/>
      <c r="BC121" s="980"/>
      <c r="BD121" s="980"/>
      <c r="BE121" s="980"/>
      <c r="BF121" s="980"/>
      <c r="BG121" s="980"/>
      <c r="BH121" s="980"/>
      <c r="BI121" s="980"/>
      <c r="BJ121" s="980"/>
      <c r="BK121" s="980"/>
      <c r="BL121" s="980"/>
      <c r="BM121" s="980"/>
      <c r="BN121" s="980"/>
      <c r="BO121" s="980"/>
      <c r="BP121" s="981"/>
      <c r="BQ121" s="949">
        <v>2889349</v>
      </c>
      <c r="BR121" s="950"/>
      <c r="BS121" s="950"/>
      <c r="BT121" s="950"/>
      <c r="BU121" s="950"/>
      <c r="BV121" s="950">
        <v>2698704</v>
      </c>
      <c r="BW121" s="950"/>
      <c r="BX121" s="950"/>
      <c r="BY121" s="950"/>
      <c r="BZ121" s="950"/>
      <c r="CA121" s="950">
        <v>2448080</v>
      </c>
      <c r="CB121" s="950"/>
      <c r="CC121" s="950"/>
      <c r="CD121" s="950"/>
      <c r="CE121" s="950"/>
      <c r="CF121" s="944">
        <v>37.299999999999997</v>
      </c>
      <c r="CG121" s="945"/>
      <c r="CH121" s="945"/>
      <c r="CI121" s="945"/>
      <c r="CJ121" s="945"/>
      <c r="CK121" s="1040"/>
      <c r="CL121" s="1041"/>
      <c r="CM121" s="1041"/>
      <c r="CN121" s="1041"/>
      <c r="CO121" s="1042"/>
      <c r="CP121" s="1050" t="s">
        <v>389</v>
      </c>
      <c r="CQ121" s="1051"/>
      <c r="CR121" s="1051"/>
      <c r="CS121" s="1051"/>
      <c r="CT121" s="1051"/>
      <c r="CU121" s="1051"/>
      <c r="CV121" s="1051"/>
      <c r="CW121" s="1051"/>
      <c r="CX121" s="1051"/>
      <c r="CY121" s="1051"/>
      <c r="CZ121" s="1051"/>
      <c r="DA121" s="1051"/>
      <c r="DB121" s="1051"/>
      <c r="DC121" s="1051"/>
      <c r="DD121" s="1051"/>
      <c r="DE121" s="1051"/>
      <c r="DF121" s="1052"/>
      <c r="DG121" s="949">
        <v>3473305</v>
      </c>
      <c r="DH121" s="950"/>
      <c r="DI121" s="950"/>
      <c r="DJ121" s="950"/>
      <c r="DK121" s="950"/>
      <c r="DL121" s="950">
        <v>3378039</v>
      </c>
      <c r="DM121" s="950"/>
      <c r="DN121" s="950"/>
      <c r="DO121" s="950"/>
      <c r="DP121" s="950"/>
      <c r="DQ121" s="950">
        <v>3272275</v>
      </c>
      <c r="DR121" s="950"/>
      <c r="DS121" s="950"/>
      <c r="DT121" s="950"/>
      <c r="DU121" s="950"/>
      <c r="DV121" s="951">
        <v>49.9</v>
      </c>
      <c r="DW121" s="951"/>
      <c r="DX121" s="951"/>
      <c r="DY121" s="951"/>
      <c r="DZ121" s="952"/>
    </row>
    <row r="122" spans="1:130" s="199" customFormat="1" ht="26.25" customHeight="1" x14ac:dyDescent="0.15">
      <c r="A122" s="1089"/>
      <c r="B122" s="976"/>
      <c r="C122" s="946" t="s">
        <v>430</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223</v>
      </c>
      <c r="AB122" s="989"/>
      <c r="AC122" s="989"/>
      <c r="AD122" s="989"/>
      <c r="AE122" s="990"/>
      <c r="AF122" s="991" t="s">
        <v>223</v>
      </c>
      <c r="AG122" s="989"/>
      <c r="AH122" s="989"/>
      <c r="AI122" s="989"/>
      <c r="AJ122" s="990"/>
      <c r="AK122" s="991" t="s">
        <v>223</v>
      </c>
      <c r="AL122" s="989"/>
      <c r="AM122" s="989"/>
      <c r="AN122" s="989"/>
      <c r="AO122" s="990"/>
      <c r="AP122" s="992" t="s">
        <v>223</v>
      </c>
      <c r="AQ122" s="993"/>
      <c r="AR122" s="993"/>
      <c r="AS122" s="993"/>
      <c r="AT122" s="994"/>
      <c r="AU122" s="1022"/>
      <c r="AV122" s="1023"/>
      <c r="AW122" s="1023"/>
      <c r="AX122" s="1023"/>
      <c r="AY122" s="1024"/>
      <c r="AZ122" s="1004" t="s">
        <v>449</v>
      </c>
      <c r="BA122" s="995"/>
      <c r="BB122" s="995"/>
      <c r="BC122" s="995"/>
      <c r="BD122" s="995"/>
      <c r="BE122" s="995"/>
      <c r="BF122" s="995"/>
      <c r="BG122" s="995"/>
      <c r="BH122" s="995"/>
      <c r="BI122" s="995"/>
      <c r="BJ122" s="995"/>
      <c r="BK122" s="995"/>
      <c r="BL122" s="995"/>
      <c r="BM122" s="995"/>
      <c r="BN122" s="995"/>
      <c r="BO122" s="995"/>
      <c r="BP122" s="996"/>
      <c r="BQ122" s="1027">
        <v>20239521</v>
      </c>
      <c r="BR122" s="1028"/>
      <c r="BS122" s="1028"/>
      <c r="BT122" s="1028"/>
      <c r="BU122" s="1028"/>
      <c r="BV122" s="1028">
        <v>19595433</v>
      </c>
      <c r="BW122" s="1028"/>
      <c r="BX122" s="1028"/>
      <c r="BY122" s="1028"/>
      <c r="BZ122" s="1028"/>
      <c r="CA122" s="1028">
        <v>19174219</v>
      </c>
      <c r="CB122" s="1028"/>
      <c r="CC122" s="1028"/>
      <c r="CD122" s="1028"/>
      <c r="CE122" s="1028"/>
      <c r="CF122" s="1048">
        <v>292.5</v>
      </c>
      <c r="CG122" s="1049"/>
      <c r="CH122" s="1049"/>
      <c r="CI122" s="1049"/>
      <c r="CJ122" s="1049"/>
      <c r="CK122" s="1040"/>
      <c r="CL122" s="1041"/>
      <c r="CM122" s="1041"/>
      <c r="CN122" s="1041"/>
      <c r="CO122" s="1042"/>
      <c r="CP122" s="1050" t="s">
        <v>385</v>
      </c>
      <c r="CQ122" s="1051"/>
      <c r="CR122" s="1051"/>
      <c r="CS122" s="1051"/>
      <c r="CT122" s="1051"/>
      <c r="CU122" s="1051"/>
      <c r="CV122" s="1051"/>
      <c r="CW122" s="1051"/>
      <c r="CX122" s="1051"/>
      <c r="CY122" s="1051"/>
      <c r="CZ122" s="1051"/>
      <c r="DA122" s="1051"/>
      <c r="DB122" s="1051"/>
      <c r="DC122" s="1051"/>
      <c r="DD122" s="1051"/>
      <c r="DE122" s="1051"/>
      <c r="DF122" s="1052"/>
      <c r="DG122" s="949">
        <v>29797</v>
      </c>
      <c r="DH122" s="950"/>
      <c r="DI122" s="950"/>
      <c r="DJ122" s="950"/>
      <c r="DK122" s="950"/>
      <c r="DL122" s="950">
        <v>24711</v>
      </c>
      <c r="DM122" s="950"/>
      <c r="DN122" s="950"/>
      <c r="DO122" s="950"/>
      <c r="DP122" s="950"/>
      <c r="DQ122" s="950">
        <v>22303</v>
      </c>
      <c r="DR122" s="950"/>
      <c r="DS122" s="950"/>
      <c r="DT122" s="950"/>
      <c r="DU122" s="950"/>
      <c r="DV122" s="951">
        <v>0.3</v>
      </c>
      <c r="DW122" s="951"/>
      <c r="DX122" s="951"/>
      <c r="DY122" s="951"/>
      <c r="DZ122" s="952"/>
    </row>
    <row r="123" spans="1:130" s="199" customFormat="1" ht="26.25" customHeight="1" x14ac:dyDescent="0.15">
      <c r="A123" s="1089"/>
      <c r="B123" s="976"/>
      <c r="C123" s="946" t="s">
        <v>436</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223</v>
      </c>
      <c r="AB123" s="989"/>
      <c r="AC123" s="989"/>
      <c r="AD123" s="989"/>
      <c r="AE123" s="990"/>
      <c r="AF123" s="991" t="s">
        <v>223</v>
      </c>
      <c r="AG123" s="989"/>
      <c r="AH123" s="989"/>
      <c r="AI123" s="989"/>
      <c r="AJ123" s="990"/>
      <c r="AK123" s="991" t="s">
        <v>223</v>
      </c>
      <c r="AL123" s="989"/>
      <c r="AM123" s="989"/>
      <c r="AN123" s="989"/>
      <c r="AO123" s="990"/>
      <c r="AP123" s="992" t="s">
        <v>223</v>
      </c>
      <c r="AQ123" s="993"/>
      <c r="AR123" s="993"/>
      <c r="AS123" s="993"/>
      <c r="AT123" s="994"/>
      <c r="AU123" s="1025"/>
      <c r="AV123" s="1026"/>
      <c r="AW123" s="1026"/>
      <c r="AX123" s="1026"/>
      <c r="AY123" s="1026"/>
      <c r="AZ123" s="230" t="s">
        <v>171</v>
      </c>
      <c r="BA123" s="230"/>
      <c r="BB123" s="230"/>
      <c r="BC123" s="230"/>
      <c r="BD123" s="230"/>
      <c r="BE123" s="230"/>
      <c r="BF123" s="230"/>
      <c r="BG123" s="230"/>
      <c r="BH123" s="230"/>
      <c r="BI123" s="230"/>
      <c r="BJ123" s="230"/>
      <c r="BK123" s="230"/>
      <c r="BL123" s="230"/>
      <c r="BM123" s="230"/>
      <c r="BN123" s="230"/>
      <c r="BO123" s="1005" t="s">
        <v>450</v>
      </c>
      <c r="BP123" s="1036"/>
      <c r="BQ123" s="1095">
        <v>27212654</v>
      </c>
      <c r="BR123" s="1096"/>
      <c r="BS123" s="1096"/>
      <c r="BT123" s="1096"/>
      <c r="BU123" s="1096"/>
      <c r="BV123" s="1096">
        <v>26004652</v>
      </c>
      <c r="BW123" s="1096"/>
      <c r="BX123" s="1096"/>
      <c r="BY123" s="1096"/>
      <c r="BZ123" s="1096"/>
      <c r="CA123" s="1096">
        <v>25157090</v>
      </c>
      <c r="CB123" s="1096"/>
      <c r="CC123" s="1096"/>
      <c r="CD123" s="1096"/>
      <c r="CE123" s="1096"/>
      <c r="CF123" s="1029"/>
      <c r="CG123" s="1030"/>
      <c r="CH123" s="1030"/>
      <c r="CI123" s="1030"/>
      <c r="CJ123" s="1031"/>
      <c r="CK123" s="1040"/>
      <c r="CL123" s="1041"/>
      <c r="CM123" s="1041"/>
      <c r="CN123" s="1041"/>
      <c r="CO123" s="1042"/>
      <c r="CP123" s="1050"/>
      <c r="CQ123" s="1051"/>
      <c r="CR123" s="1051"/>
      <c r="CS123" s="1051"/>
      <c r="CT123" s="1051"/>
      <c r="CU123" s="1051"/>
      <c r="CV123" s="1051"/>
      <c r="CW123" s="1051"/>
      <c r="CX123" s="1051"/>
      <c r="CY123" s="1051"/>
      <c r="CZ123" s="1051"/>
      <c r="DA123" s="1051"/>
      <c r="DB123" s="1051"/>
      <c r="DC123" s="1051"/>
      <c r="DD123" s="1051"/>
      <c r="DE123" s="1051"/>
      <c r="DF123" s="1052"/>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9" customFormat="1" ht="26.25" customHeight="1" thickBot="1" x14ac:dyDescent="0.2">
      <c r="A124" s="1089"/>
      <c r="B124" s="976"/>
      <c r="C124" s="946" t="s">
        <v>439</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223</v>
      </c>
      <c r="AB124" s="989"/>
      <c r="AC124" s="989"/>
      <c r="AD124" s="989"/>
      <c r="AE124" s="990"/>
      <c r="AF124" s="991" t="s">
        <v>223</v>
      </c>
      <c r="AG124" s="989"/>
      <c r="AH124" s="989"/>
      <c r="AI124" s="989"/>
      <c r="AJ124" s="990"/>
      <c r="AK124" s="991" t="s">
        <v>223</v>
      </c>
      <c r="AL124" s="989"/>
      <c r="AM124" s="989"/>
      <c r="AN124" s="989"/>
      <c r="AO124" s="990"/>
      <c r="AP124" s="992" t="s">
        <v>223</v>
      </c>
      <c r="AQ124" s="993"/>
      <c r="AR124" s="993"/>
      <c r="AS124" s="993"/>
      <c r="AT124" s="994"/>
      <c r="AU124" s="1091" t="s">
        <v>451</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v>111.2</v>
      </c>
      <c r="BR124" s="1058"/>
      <c r="BS124" s="1058"/>
      <c r="BT124" s="1058"/>
      <c r="BU124" s="1058"/>
      <c r="BV124" s="1058">
        <v>142.30000000000001</v>
      </c>
      <c r="BW124" s="1058"/>
      <c r="BX124" s="1058"/>
      <c r="BY124" s="1058"/>
      <c r="BZ124" s="1058"/>
      <c r="CA124" s="1058">
        <v>137.69999999999999</v>
      </c>
      <c r="CB124" s="1058"/>
      <c r="CC124" s="1058"/>
      <c r="CD124" s="1058"/>
      <c r="CE124" s="1058"/>
      <c r="CF124" s="1059"/>
      <c r="CG124" s="1060"/>
      <c r="CH124" s="1060"/>
      <c r="CI124" s="1060"/>
      <c r="CJ124" s="1061"/>
      <c r="CK124" s="1043"/>
      <c r="CL124" s="1043"/>
      <c r="CM124" s="1043"/>
      <c r="CN124" s="1043"/>
      <c r="CO124" s="1044"/>
      <c r="CP124" s="1050" t="s">
        <v>452</v>
      </c>
      <c r="CQ124" s="1051"/>
      <c r="CR124" s="1051"/>
      <c r="CS124" s="1051"/>
      <c r="CT124" s="1051"/>
      <c r="CU124" s="1051"/>
      <c r="CV124" s="1051"/>
      <c r="CW124" s="1051"/>
      <c r="CX124" s="1051"/>
      <c r="CY124" s="1051"/>
      <c r="CZ124" s="1051"/>
      <c r="DA124" s="1051"/>
      <c r="DB124" s="1051"/>
      <c r="DC124" s="1051"/>
      <c r="DD124" s="1051"/>
      <c r="DE124" s="1051"/>
      <c r="DF124" s="1052"/>
      <c r="DG124" s="1035" t="s">
        <v>223</v>
      </c>
      <c r="DH124" s="1014"/>
      <c r="DI124" s="1014"/>
      <c r="DJ124" s="1014"/>
      <c r="DK124" s="1015"/>
      <c r="DL124" s="1013" t="s">
        <v>223</v>
      </c>
      <c r="DM124" s="1014"/>
      <c r="DN124" s="1014"/>
      <c r="DO124" s="1014"/>
      <c r="DP124" s="1015"/>
      <c r="DQ124" s="1013" t="s">
        <v>223</v>
      </c>
      <c r="DR124" s="1014"/>
      <c r="DS124" s="1014"/>
      <c r="DT124" s="1014"/>
      <c r="DU124" s="1015"/>
      <c r="DV124" s="1016" t="s">
        <v>223</v>
      </c>
      <c r="DW124" s="1017"/>
      <c r="DX124" s="1017"/>
      <c r="DY124" s="1017"/>
      <c r="DZ124" s="1018"/>
    </row>
    <row r="125" spans="1:130" s="199" customFormat="1" ht="26.25" customHeight="1" x14ac:dyDescent="0.15">
      <c r="A125" s="1089"/>
      <c r="B125" s="976"/>
      <c r="C125" s="946" t="s">
        <v>441</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223</v>
      </c>
      <c r="AB125" s="989"/>
      <c r="AC125" s="989"/>
      <c r="AD125" s="989"/>
      <c r="AE125" s="990"/>
      <c r="AF125" s="991" t="s">
        <v>223</v>
      </c>
      <c r="AG125" s="989"/>
      <c r="AH125" s="989"/>
      <c r="AI125" s="989"/>
      <c r="AJ125" s="990"/>
      <c r="AK125" s="991" t="s">
        <v>223</v>
      </c>
      <c r="AL125" s="989"/>
      <c r="AM125" s="989"/>
      <c r="AN125" s="989"/>
      <c r="AO125" s="990"/>
      <c r="AP125" s="992" t="s">
        <v>223</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453</v>
      </c>
      <c r="CL125" s="1038"/>
      <c r="CM125" s="1038"/>
      <c r="CN125" s="1038"/>
      <c r="CO125" s="1039"/>
      <c r="CP125" s="970" t="s">
        <v>454</v>
      </c>
      <c r="CQ125" s="919"/>
      <c r="CR125" s="919"/>
      <c r="CS125" s="919"/>
      <c r="CT125" s="919"/>
      <c r="CU125" s="919"/>
      <c r="CV125" s="919"/>
      <c r="CW125" s="919"/>
      <c r="CX125" s="919"/>
      <c r="CY125" s="919"/>
      <c r="CZ125" s="919"/>
      <c r="DA125" s="919"/>
      <c r="DB125" s="919"/>
      <c r="DC125" s="919"/>
      <c r="DD125" s="919"/>
      <c r="DE125" s="919"/>
      <c r="DF125" s="920"/>
      <c r="DG125" s="956" t="s">
        <v>223</v>
      </c>
      <c r="DH125" s="957"/>
      <c r="DI125" s="957"/>
      <c r="DJ125" s="957"/>
      <c r="DK125" s="957"/>
      <c r="DL125" s="957" t="s">
        <v>223</v>
      </c>
      <c r="DM125" s="957"/>
      <c r="DN125" s="957"/>
      <c r="DO125" s="957"/>
      <c r="DP125" s="957"/>
      <c r="DQ125" s="957" t="s">
        <v>223</v>
      </c>
      <c r="DR125" s="957"/>
      <c r="DS125" s="957"/>
      <c r="DT125" s="957"/>
      <c r="DU125" s="957"/>
      <c r="DV125" s="958" t="s">
        <v>223</v>
      </c>
      <c r="DW125" s="958"/>
      <c r="DX125" s="958"/>
      <c r="DY125" s="958"/>
      <c r="DZ125" s="959"/>
    </row>
    <row r="126" spans="1:130" s="199" customFormat="1" ht="26.25" customHeight="1" thickBot="1" x14ac:dyDescent="0.2">
      <c r="A126" s="1089"/>
      <c r="B126" s="976"/>
      <c r="C126" s="946" t="s">
        <v>443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223</v>
      </c>
      <c r="AB126" s="989"/>
      <c r="AC126" s="989"/>
      <c r="AD126" s="989"/>
      <c r="AE126" s="990"/>
      <c r="AF126" s="991" t="s">
        <v>223</v>
      </c>
      <c r="AG126" s="989"/>
      <c r="AH126" s="989"/>
      <c r="AI126" s="989"/>
      <c r="AJ126" s="990"/>
      <c r="AK126" s="991" t="s">
        <v>223</v>
      </c>
      <c r="AL126" s="989"/>
      <c r="AM126" s="989"/>
      <c r="AN126" s="989"/>
      <c r="AO126" s="990"/>
      <c r="AP126" s="992" t="s">
        <v>223</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455</v>
      </c>
      <c r="CQ126" s="980"/>
      <c r="CR126" s="980"/>
      <c r="CS126" s="980"/>
      <c r="CT126" s="980"/>
      <c r="CU126" s="980"/>
      <c r="CV126" s="980"/>
      <c r="CW126" s="980"/>
      <c r="CX126" s="980"/>
      <c r="CY126" s="980"/>
      <c r="CZ126" s="980"/>
      <c r="DA126" s="980"/>
      <c r="DB126" s="980"/>
      <c r="DC126" s="980"/>
      <c r="DD126" s="980"/>
      <c r="DE126" s="980"/>
      <c r="DF126" s="981"/>
      <c r="DG126" s="949" t="s">
        <v>223</v>
      </c>
      <c r="DH126" s="950"/>
      <c r="DI126" s="950"/>
      <c r="DJ126" s="950"/>
      <c r="DK126" s="950"/>
      <c r="DL126" s="950" t="s">
        <v>223</v>
      </c>
      <c r="DM126" s="950"/>
      <c r="DN126" s="950"/>
      <c r="DO126" s="950"/>
      <c r="DP126" s="950"/>
      <c r="DQ126" s="950" t="s">
        <v>223</v>
      </c>
      <c r="DR126" s="950"/>
      <c r="DS126" s="950"/>
      <c r="DT126" s="950"/>
      <c r="DU126" s="950"/>
      <c r="DV126" s="951" t="s">
        <v>223</v>
      </c>
      <c r="DW126" s="951"/>
      <c r="DX126" s="951"/>
      <c r="DY126" s="951"/>
      <c r="DZ126" s="952"/>
    </row>
    <row r="127" spans="1:130" s="199" customFormat="1" ht="26.25" customHeight="1" x14ac:dyDescent="0.15">
      <c r="A127" s="1090"/>
      <c r="B127" s="978"/>
      <c r="C127" s="1032" t="s">
        <v>456</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t="s">
        <v>223</v>
      </c>
      <c r="AB127" s="989"/>
      <c r="AC127" s="989"/>
      <c r="AD127" s="989"/>
      <c r="AE127" s="990"/>
      <c r="AF127" s="991" t="s">
        <v>223</v>
      </c>
      <c r="AG127" s="989"/>
      <c r="AH127" s="989"/>
      <c r="AI127" s="989"/>
      <c r="AJ127" s="990"/>
      <c r="AK127" s="991" t="s">
        <v>223</v>
      </c>
      <c r="AL127" s="989"/>
      <c r="AM127" s="989"/>
      <c r="AN127" s="989"/>
      <c r="AO127" s="990"/>
      <c r="AP127" s="992" t="s">
        <v>223</v>
      </c>
      <c r="AQ127" s="993"/>
      <c r="AR127" s="993"/>
      <c r="AS127" s="993"/>
      <c r="AT127" s="994"/>
      <c r="AU127" s="235"/>
      <c r="AV127" s="235"/>
      <c r="AW127" s="235"/>
      <c r="AX127" s="1062" t="s">
        <v>457</v>
      </c>
      <c r="AY127" s="1063"/>
      <c r="AZ127" s="1063"/>
      <c r="BA127" s="1063"/>
      <c r="BB127" s="1063"/>
      <c r="BC127" s="1063"/>
      <c r="BD127" s="1063"/>
      <c r="BE127" s="1064"/>
      <c r="BF127" s="1065" t="s">
        <v>458</v>
      </c>
      <c r="BG127" s="1063"/>
      <c r="BH127" s="1063"/>
      <c r="BI127" s="1063"/>
      <c r="BJ127" s="1063"/>
      <c r="BK127" s="1063"/>
      <c r="BL127" s="1064"/>
      <c r="BM127" s="1065" t="s">
        <v>459</v>
      </c>
      <c r="BN127" s="1063"/>
      <c r="BO127" s="1063"/>
      <c r="BP127" s="1063"/>
      <c r="BQ127" s="1063"/>
      <c r="BR127" s="1063"/>
      <c r="BS127" s="1064"/>
      <c r="BT127" s="1065" t="s">
        <v>460</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461</v>
      </c>
      <c r="CQ127" s="980"/>
      <c r="CR127" s="980"/>
      <c r="CS127" s="980"/>
      <c r="CT127" s="980"/>
      <c r="CU127" s="980"/>
      <c r="CV127" s="980"/>
      <c r="CW127" s="980"/>
      <c r="CX127" s="980"/>
      <c r="CY127" s="980"/>
      <c r="CZ127" s="980"/>
      <c r="DA127" s="980"/>
      <c r="DB127" s="980"/>
      <c r="DC127" s="980"/>
      <c r="DD127" s="980"/>
      <c r="DE127" s="980"/>
      <c r="DF127" s="981"/>
      <c r="DG127" s="949" t="s">
        <v>223</v>
      </c>
      <c r="DH127" s="950"/>
      <c r="DI127" s="950"/>
      <c r="DJ127" s="950"/>
      <c r="DK127" s="950"/>
      <c r="DL127" s="950" t="s">
        <v>223</v>
      </c>
      <c r="DM127" s="950"/>
      <c r="DN127" s="950"/>
      <c r="DO127" s="950"/>
      <c r="DP127" s="950"/>
      <c r="DQ127" s="950" t="s">
        <v>223</v>
      </c>
      <c r="DR127" s="950"/>
      <c r="DS127" s="950"/>
      <c r="DT127" s="950"/>
      <c r="DU127" s="950"/>
      <c r="DV127" s="951" t="s">
        <v>223</v>
      </c>
      <c r="DW127" s="951"/>
      <c r="DX127" s="951"/>
      <c r="DY127" s="951"/>
      <c r="DZ127" s="952"/>
    </row>
    <row r="128" spans="1:130" s="199" customFormat="1" ht="26.25" customHeight="1" thickBot="1" x14ac:dyDescent="0.2">
      <c r="A128" s="1073" t="s">
        <v>462</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463</v>
      </c>
      <c r="X128" s="1075"/>
      <c r="Y128" s="1075"/>
      <c r="Z128" s="1076"/>
      <c r="AA128" s="1077">
        <v>330791</v>
      </c>
      <c r="AB128" s="1078"/>
      <c r="AC128" s="1078"/>
      <c r="AD128" s="1078"/>
      <c r="AE128" s="1079"/>
      <c r="AF128" s="1080">
        <v>314128</v>
      </c>
      <c r="AG128" s="1078"/>
      <c r="AH128" s="1078"/>
      <c r="AI128" s="1078"/>
      <c r="AJ128" s="1079"/>
      <c r="AK128" s="1080">
        <v>320113</v>
      </c>
      <c r="AL128" s="1078"/>
      <c r="AM128" s="1078"/>
      <c r="AN128" s="1078"/>
      <c r="AO128" s="1079"/>
      <c r="AP128" s="1081"/>
      <c r="AQ128" s="1082"/>
      <c r="AR128" s="1082"/>
      <c r="AS128" s="1082"/>
      <c r="AT128" s="1083"/>
      <c r="AU128" s="235"/>
      <c r="AV128" s="235"/>
      <c r="AW128" s="235"/>
      <c r="AX128" s="918" t="s">
        <v>464</v>
      </c>
      <c r="AY128" s="919"/>
      <c r="AZ128" s="919"/>
      <c r="BA128" s="919"/>
      <c r="BB128" s="919"/>
      <c r="BC128" s="919"/>
      <c r="BD128" s="919"/>
      <c r="BE128" s="920"/>
      <c r="BF128" s="1084" t="s">
        <v>223</v>
      </c>
      <c r="BG128" s="1085"/>
      <c r="BH128" s="1085"/>
      <c r="BI128" s="1085"/>
      <c r="BJ128" s="1085"/>
      <c r="BK128" s="1085"/>
      <c r="BL128" s="1086"/>
      <c r="BM128" s="1084">
        <v>13.72</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465</v>
      </c>
      <c r="CQ128" s="1067"/>
      <c r="CR128" s="1067"/>
      <c r="CS128" s="1067"/>
      <c r="CT128" s="1067"/>
      <c r="CU128" s="1067"/>
      <c r="CV128" s="1067"/>
      <c r="CW128" s="1067"/>
      <c r="CX128" s="1067"/>
      <c r="CY128" s="1067"/>
      <c r="CZ128" s="1067"/>
      <c r="DA128" s="1067"/>
      <c r="DB128" s="1067"/>
      <c r="DC128" s="1067"/>
      <c r="DD128" s="1067"/>
      <c r="DE128" s="1067"/>
      <c r="DF128" s="1068"/>
      <c r="DG128" s="1069" t="s">
        <v>223</v>
      </c>
      <c r="DH128" s="1070"/>
      <c r="DI128" s="1070"/>
      <c r="DJ128" s="1070"/>
      <c r="DK128" s="1070"/>
      <c r="DL128" s="1070" t="s">
        <v>223</v>
      </c>
      <c r="DM128" s="1070"/>
      <c r="DN128" s="1070"/>
      <c r="DO128" s="1070"/>
      <c r="DP128" s="1070"/>
      <c r="DQ128" s="1070" t="s">
        <v>223</v>
      </c>
      <c r="DR128" s="1070"/>
      <c r="DS128" s="1070"/>
      <c r="DT128" s="1070"/>
      <c r="DU128" s="1070"/>
      <c r="DV128" s="1071" t="s">
        <v>223</v>
      </c>
      <c r="DW128" s="1071"/>
      <c r="DX128" s="1071"/>
      <c r="DY128" s="1071"/>
      <c r="DZ128" s="1072"/>
    </row>
    <row r="129" spans="1:131" s="199" customFormat="1" ht="26.25" customHeight="1" x14ac:dyDescent="0.15">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466</v>
      </c>
      <c r="X129" s="1104"/>
      <c r="Y129" s="1104"/>
      <c r="Z129" s="1105"/>
      <c r="AA129" s="988">
        <v>8086662</v>
      </c>
      <c r="AB129" s="989"/>
      <c r="AC129" s="989"/>
      <c r="AD129" s="989"/>
      <c r="AE129" s="990"/>
      <c r="AF129" s="991">
        <v>8146686</v>
      </c>
      <c r="AG129" s="989"/>
      <c r="AH129" s="989"/>
      <c r="AI129" s="989"/>
      <c r="AJ129" s="990"/>
      <c r="AK129" s="991">
        <v>8134781</v>
      </c>
      <c r="AL129" s="989"/>
      <c r="AM129" s="989"/>
      <c r="AN129" s="989"/>
      <c r="AO129" s="990"/>
      <c r="AP129" s="1106"/>
      <c r="AQ129" s="1107"/>
      <c r="AR129" s="1107"/>
      <c r="AS129" s="1107"/>
      <c r="AT129" s="1108"/>
      <c r="AU129" s="237"/>
      <c r="AV129" s="237"/>
      <c r="AW129" s="237"/>
      <c r="AX129" s="1097" t="s">
        <v>467</v>
      </c>
      <c r="AY129" s="980"/>
      <c r="AZ129" s="980"/>
      <c r="BA129" s="980"/>
      <c r="BB129" s="980"/>
      <c r="BC129" s="980"/>
      <c r="BD129" s="980"/>
      <c r="BE129" s="981"/>
      <c r="BF129" s="1098" t="s">
        <v>223</v>
      </c>
      <c r="BG129" s="1099"/>
      <c r="BH129" s="1099"/>
      <c r="BI129" s="1099"/>
      <c r="BJ129" s="1099"/>
      <c r="BK129" s="1099"/>
      <c r="BL129" s="1100"/>
      <c r="BM129" s="1098">
        <v>18.72</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60" t="s">
        <v>468</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469</v>
      </c>
      <c r="X130" s="1104"/>
      <c r="Y130" s="1104"/>
      <c r="Z130" s="1105"/>
      <c r="AA130" s="988">
        <v>1728548</v>
      </c>
      <c r="AB130" s="989"/>
      <c r="AC130" s="989"/>
      <c r="AD130" s="989"/>
      <c r="AE130" s="990"/>
      <c r="AF130" s="991">
        <v>1603181</v>
      </c>
      <c r="AG130" s="989"/>
      <c r="AH130" s="989"/>
      <c r="AI130" s="989"/>
      <c r="AJ130" s="990"/>
      <c r="AK130" s="991">
        <v>1580037</v>
      </c>
      <c r="AL130" s="989"/>
      <c r="AM130" s="989"/>
      <c r="AN130" s="989"/>
      <c r="AO130" s="990"/>
      <c r="AP130" s="1106"/>
      <c r="AQ130" s="1107"/>
      <c r="AR130" s="1107"/>
      <c r="AS130" s="1107"/>
      <c r="AT130" s="1108"/>
      <c r="AU130" s="237"/>
      <c r="AV130" s="237"/>
      <c r="AW130" s="237"/>
      <c r="AX130" s="1097" t="s">
        <v>470</v>
      </c>
      <c r="AY130" s="980"/>
      <c r="AZ130" s="980"/>
      <c r="BA130" s="980"/>
      <c r="BB130" s="980"/>
      <c r="BC130" s="980"/>
      <c r="BD130" s="980"/>
      <c r="BE130" s="981"/>
      <c r="BF130" s="1134">
        <v>14.4</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471</v>
      </c>
      <c r="X131" s="1142"/>
      <c r="Y131" s="1142"/>
      <c r="Z131" s="1143"/>
      <c r="AA131" s="1035">
        <v>6358114</v>
      </c>
      <c r="AB131" s="1014"/>
      <c r="AC131" s="1014"/>
      <c r="AD131" s="1014"/>
      <c r="AE131" s="1015"/>
      <c r="AF131" s="1013">
        <v>6543505</v>
      </c>
      <c r="AG131" s="1014"/>
      <c r="AH131" s="1014"/>
      <c r="AI131" s="1014"/>
      <c r="AJ131" s="1015"/>
      <c r="AK131" s="1013">
        <v>6554744</v>
      </c>
      <c r="AL131" s="1014"/>
      <c r="AM131" s="1014"/>
      <c r="AN131" s="1014"/>
      <c r="AO131" s="1015"/>
      <c r="AP131" s="1144"/>
      <c r="AQ131" s="1145"/>
      <c r="AR131" s="1145"/>
      <c r="AS131" s="1145"/>
      <c r="AT131" s="1146"/>
      <c r="AU131" s="237"/>
      <c r="AV131" s="237"/>
      <c r="AW131" s="237"/>
      <c r="AX131" s="1116" t="s">
        <v>472</v>
      </c>
      <c r="AY131" s="1067"/>
      <c r="AZ131" s="1067"/>
      <c r="BA131" s="1067"/>
      <c r="BB131" s="1067"/>
      <c r="BC131" s="1067"/>
      <c r="BD131" s="1067"/>
      <c r="BE131" s="1068"/>
      <c r="BF131" s="1117">
        <v>137.69999999999999</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123" t="s">
        <v>473</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474</v>
      </c>
      <c r="W132" s="1127"/>
      <c r="X132" s="1127"/>
      <c r="Y132" s="1127"/>
      <c r="Z132" s="1128"/>
      <c r="AA132" s="1129">
        <v>13.89791061</v>
      </c>
      <c r="AB132" s="1130"/>
      <c r="AC132" s="1130"/>
      <c r="AD132" s="1130"/>
      <c r="AE132" s="1131"/>
      <c r="AF132" s="1132">
        <v>14.48694545</v>
      </c>
      <c r="AG132" s="1130"/>
      <c r="AH132" s="1130"/>
      <c r="AI132" s="1130"/>
      <c r="AJ132" s="1131"/>
      <c r="AK132" s="1132">
        <v>14.99524619</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475</v>
      </c>
      <c r="W133" s="1110"/>
      <c r="X133" s="1110"/>
      <c r="Y133" s="1110"/>
      <c r="Z133" s="1111"/>
      <c r="AA133" s="1112">
        <v>13</v>
      </c>
      <c r="AB133" s="1113"/>
      <c r="AC133" s="1113"/>
      <c r="AD133" s="1113"/>
      <c r="AE133" s="1114"/>
      <c r="AF133" s="1112">
        <v>13.8</v>
      </c>
      <c r="AG133" s="1113"/>
      <c r="AH133" s="1113"/>
      <c r="AI133" s="1113"/>
      <c r="AJ133" s="1114"/>
      <c r="AK133" s="1112">
        <v>14.4</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B29" zoomScaleNormal="85" zoomScaleSheetLayoutView="55" workbookViewId="0">
      <selection activeCell="AF30" sqref="AF30"/>
    </sheetView>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23" zoomScaleNormal="4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476</v>
      </c>
      <c r="B5" s="248"/>
      <c r="C5" s="248"/>
      <c r="D5" s="248"/>
      <c r="E5" s="248"/>
      <c r="F5" s="248"/>
      <c r="G5" s="248"/>
      <c r="H5" s="248"/>
      <c r="I5" s="248"/>
      <c r="J5" s="248"/>
      <c r="K5" s="248"/>
      <c r="L5" s="248"/>
      <c r="M5" s="248"/>
      <c r="N5" s="248"/>
      <c r="O5" s="249"/>
    </row>
    <row r="6" spans="1:16" x14ac:dyDescent="0.15">
      <c r="A6" s="250"/>
      <c r="B6" s="246"/>
      <c r="C6" s="246"/>
      <c r="D6" s="246"/>
      <c r="E6" s="246"/>
      <c r="F6" s="246"/>
      <c r="G6" s="251" t="s">
        <v>477</v>
      </c>
      <c r="H6" s="251"/>
      <c r="I6" s="251"/>
      <c r="J6" s="251"/>
      <c r="K6" s="246"/>
      <c r="L6" s="246"/>
      <c r="M6" s="246"/>
      <c r="N6" s="246"/>
    </row>
    <row r="7" spans="1:16" x14ac:dyDescent="0.15">
      <c r="A7" s="250"/>
      <c r="B7" s="246"/>
      <c r="C7" s="246"/>
      <c r="D7" s="246"/>
      <c r="E7" s="246"/>
      <c r="F7" s="246"/>
      <c r="G7" s="253"/>
      <c r="H7" s="254"/>
      <c r="I7" s="254"/>
      <c r="J7" s="255"/>
      <c r="K7" s="1150" t="s">
        <v>478</v>
      </c>
      <c r="L7" s="256"/>
      <c r="M7" s="257" t="s">
        <v>479</v>
      </c>
      <c r="N7" s="258"/>
    </row>
    <row r="8" spans="1:16" x14ac:dyDescent="0.15">
      <c r="A8" s="250"/>
      <c r="B8" s="246"/>
      <c r="C8" s="246"/>
      <c r="D8" s="246"/>
      <c r="E8" s="246"/>
      <c r="F8" s="246"/>
      <c r="G8" s="259"/>
      <c r="H8" s="260"/>
      <c r="I8" s="260"/>
      <c r="J8" s="261"/>
      <c r="K8" s="1151"/>
      <c r="L8" s="262" t="s">
        <v>480</v>
      </c>
      <c r="M8" s="263" t="s">
        <v>481</v>
      </c>
      <c r="N8" s="264" t="s">
        <v>482</v>
      </c>
    </row>
    <row r="9" spans="1:16" x14ac:dyDescent="0.15">
      <c r="A9" s="250"/>
      <c r="B9" s="246"/>
      <c r="C9" s="246"/>
      <c r="D9" s="246"/>
      <c r="E9" s="246"/>
      <c r="F9" s="246"/>
      <c r="G9" s="1152" t="s">
        <v>483</v>
      </c>
      <c r="H9" s="1153"/>
      <c r="I9" s="1153"/>
      <c r="J9" s="1154"/>
      <c r="K9" s="265">
        <v>1854756</v>
      </c>
      <c r="L9" s="266">
        <v>61286</v>
      </c>
      <c r="M9" s="267">
        <v>68135</v>
      </c>
      <c r="N9" s="268">
        <v>-10.1</v>
      </c>
    </row>
    <row r="10" spans="1:16" x14ac:dyDescent="0.15">
      <c r="A10" s="250"/>
      <c r="B10" s="246"/>
      <c r="C10" s="246"/>
      <c r="D10" s="246"/>
      <c r="E10" s="246"/>
      <c r="F10" s="246"/>
      <c r="G10" s="1152" t="s">
        <v>484</v>
      </c>
      <c r="H10" s="1153"/>
      <c r="I10" s="1153"/>
      <c r="J10" s="1154"/>
      <c r="K10" s="269">
        <v>256104</v>
      </c>
      <c r="L10" s="270">
        <v>8462</v>
      </c>
      <c r="M10" s="271">
        <v>7843</v>
      </c>
      <c r="N10" s="272">
        <v>7.9</v>
      </c>
    </row>
    <row r="11" spans="1:16" ht="13.5" customHeight="1" x14ac:dyDescent="0.15">
      <c r="A11" s="250"/>
      <c r="B11" s="246"/>
      <c r="C11" s="246"/>
      <c r="D11" s="246"/>
      <c r="E11" s="246"/>
      <c r="F11" s="246"/>
      <c r="G11" s="1152" t="s">
        <v>485</v>
      </c>
      <c r="H11" s="1153"/>
      <c r="I11" s="1153"/>
      <c r="J11" s="1154"/>
      <c r="K11" s="269">
        <v>335724</v>
      </c>
      <c r="L11" s="270">
        <v>11093</v>
      </c>
      <c r="M11" s="271">
        <v>8431</v>
      </c>
      <c r="N11" s="272">
        <v>31.6</v>
      </c>
    </row>
    <row r="12" spans="1:16" ht="13.5" customHeight="1" x14ac:dyDescent="0.15">
      <c r="A12" s="250"/>
      <c r="B12" s="246"/>
      <c r="C12" s="246"/>
      <c r="D12" s="246"/>
      <c r="E12" s="246"/>
      <c r="F12" s="246"/>
      <c r="G12" s="1152" t="s">
        <v>486</v>
      </c>
      <c r="H12" s="1153"/>
      <c r="I12" s="1153"/>
      <c r="J12" s="1154"/>
      <c r="K12" s="269">
        <v>19322</v>
      </c>
      <c r="L12" s="270">
        <v>638</v>
      </c>
      <c r="M12" s="271">
        <v>1146</v>
      </c>
      <c r="N12" s="272">
        <v>-44.3</v>
      </c>
    </row>
    <row r="13" spans="1:16" ht="13.5" customHeight="1" x14ac:dyDescent="0.15">
      <c r="A13" s="250"/>
      <c r="B13" s="246"/>
      <c r="C13" s="246"/>
      <c r="D13" s="246"/>
      <c r="E13" s="246"/>
      <c r="F13" s="246"/>
      <c r="G13" s="1152" t="s">
        <v>487</v>
      </c>
      <c r="H13" s="1153"/>
      <c r="I13" s="1153"/>
      <c r="J13" s="1154"/>
      <c r="K13" s="269" t="s">
        <v>488</v>
      </c>
      <c r="L13" s="270" t="s">
        <v>488</v>
      </c>
      <c r="M13" s="271">
        <v>13</v>
      </c>
      <c r="N13" s="272" t="s">
        <v>488</v>
      </c>
    </row>
    <row r="14" spans="1:16" ht="13.5" customHeight="1" x14ac:dyDescent="0.15">
      <c r="A14" s="250"/>
      <c r="B14" s="246"/>
      <c r="C14" s="246"/>
      <c r="D14" s="246"/>
      <c r="E14" s="246"/>
      <c r="F14" s="246"/>
      <c r="G14" s="1152" t="s">
        <v>489</v>
      </c>
      <c r="H14" s="1153"/>
      <c r="I14" s="1153"/>
      <c r="J14" s="1154"/>
      <c r="K14" s="269">
        <v>64285</v>
      </c>
      <c r="L14" s="270">
        <v>2124</v>
      </c>
      <c r="M14" s="271">
        <v>2999</v>
      </c>
      <c r="N14" s="272">
        <v>-29.2</v>
      </c>
    </row>
    <row r="15" spans="1:16" ht="13.5" customHeight="1" x14ac:dyDescent="0.15">
      <c r="A15" s="250"/>
      <c r="B15" s="246"/>
      <c r="C15" s="246"/>
      <c r="D15" s="246"/>
      <c r="E15" s="246"/>
      <c r="F15" s="246"/>
      <c r="G15" s="1152" t="s">
        <v>490</v>
      </c>
      <c r="H15" s="1153"/>
      <c r="I15" s="1153"/>
      <c r="J15" s="1154"/>
      <c r="K15" s="269">
        <v>53584</v>
      </c>
      <c r="L15" s="270">
        <v>1771</v>
      </c>
      <c r="M15" s="271">
        <v>1559</v>
      </c>
      <c r="N15" s="272">
        <v>13.6</v>
      </c>
    </row>
    <row r="16" spans="1:16" x14ac:dyDescent="0.15">
      <c r="A16" s="250"/>
      <c r="B16" s="246"/>
      <c r="C16" s="246"/>
      <c r="D16" s="246"/>
      <c r="E16" s="246"/>
      <c r="F16" s="246"/>
      <c r="G16" s="1155" t="s">
        <v>491</v>
      </c>
      <c r="H16" s="1156"/>
      <c r="I16" s="1156"/>
      <c r="J16" s="1157"/>
      <c r="K16" s="270">
        <v>-166418</v>
      </c>
      <c r="L16" s="270">
        <v>-5499</v>
      </c>
      <c r="M16" s="271">
        <v>-6577</v>
      </c>
      <c r="N16" s="272">
        <v>-16.399999999999999</v>
      </c>
    </row>
    <row r="17" spans="1:16" x14ac:dyDescent="0.15">
      <c r="A17" s="250"/>
      <c r="B17" s="246"/>
      <c r="C17" s="246"/>
      <c r="D17" s="246"/>
      <c r="E17" s="246"/>
      <c r="F17" s="246"/>
      <c r="G17" s="1155" t="s">
        <v>171</v>
      </c>
      <c r="H17" s="1156"/>
      <c r="I17" s="1156"/>
      <c r="J17" s="1157"/>
      <c r="K17" s="270">
        <v>2417357</v>
      </c>
      <c r="L17" s="270">
        <v>79876</v>
      </c>
      <c r="M17" s="271">
        <v>83548</v>
      </c>
      <c r="N17" s="272">
        <v>-4.4000000000000004</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492</v>
      </c>
      <c r="H19" s="246"/>
      <c r="I19" s="246"/>
      <c r="J19" s="246"/>
      <c r="K19" s="246"/>
      <c r="L19" s="246"/>
      <c r="M19" s="246"/>
      <c r="N19" s="246"/>
    </row>
    <row r="20" spans="1:16" x14ac:dyDescent="0.15">
      <c r="A20" s="250"/>
      <c r="B20" s="246"/>
      <c r="C20" s="246"/>
      <c r="D20" s="246"/>
      <c r="E20" s="246"/>
      <c r="F20" s="246"/>
      <c r="G20" s="274"/>
      <c r="H20" s="275"/>
      <c r="I20" s="275"/>
      <c r="J20" s="276"/>
      <c r="K20" s="277" t="s">
        <v>493</v>
      </c>
      <c r="L20" s="278" t="s">
        <v>494</v>
      </c>
      <c r="M20" s="279" t="s">
        <v>495</v>
      </c>
      <c r="N20" s="280"/>
    </row>
    <row r="21" spans="1:16" s="286" customFormat="1" x14ac:dyDescent="0.15">
      <c r="A21" s="281"/>
      <c r="B21" s="251"/>
      <c r="C21" s="251"/>
      <c r="D21" s="251"/>
      <c r="E21" s="251"/>
      <c r="F21" s="251"/>
      <c r="G21" s="1147" t="s">
        <v>496</v>
      </c>
      <c r="H21" s="1148"/>
      <c r="I21" s="1148"/>
      <c r="J21" s="1149"/>
      <c r="K21" s="282">
        <v>7.24</v>
      </c>
      <c r="L21" s="283">
        <v>8.0299999999999994</v>
      </c>
      <c r="M21" s="284">
        <v>-0.79</v>
      </c>
      <c r="N21" s="251"/>
      <c r="O21" s="285"/>
      <c r="P21" s="281"/>
    </row>
    <row r="22" spans="1:16" s="286" customFormat="1" x14ac:dyDescent="0.15">
      <c r="A22" s="281"/>
      <c r="B22" s="251"/>
      <c r="C22" s="251"/>
      <c r="D22" s="251"/>
      <c r="E22" s="251"/>
      <c r="F22" s="251"/>
      <c r="G22" s="1147" t="s">
        <v>497</v>
      </c>
      <c r="H22" s="1148"/>
      <c r="I22" s="1148"/>
      <c r="J22" s="1149"/>
      <c r="K22" s="287">
        <v>99.5</v>
      </c>
      <c r="L22" s="288">
        <v>97.6</v>
      </c>
      <c r="M22" s="289">
        <v>1.9</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498</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499</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500</v>
      </c>
      <c r="H29" s="251"/>
      <c r="I29" s="251"/>
      <c r="J29" s="251"/>
      <c r="K29" s="246"/>
      <c r="L29" s="246"/>
      <c r="M29" s="246"/>
      <c r="N29" s="246"/>
      <c r="O29" s="295"/>
    </row>
    <row r="30" spans="1:16" x14ac:dyDescent="0.15">
      <c r="A30" s="250"/>
      <c r="B30" s="246"/>
      <c r="C30" s="246"/>
      <c r="D30" s="246"/>
      <c r="E30" s="246"/>
      <c r="F30" s="246"/>
      <c r="G30" s="253"/>
      <c r="H30" s="254"/>
      <c r="I30" s="254"/>
      <c r="J30" s="255"/>
      <c r="K30" s="1150" t="s">
        <v>478</v>
      </c>
      <c r="L30" s="256"/>
      <c r="M30" s="257" t="s">
        <v>479</v>
      </c>
      <c r="N30" s="258"/>
    </row>
    <row r="31" spans="1:16" x14ac:dyDescent="0.15">
      <c r="A31" s="250"/>
      <c r="B31" s="246"/>
      <c r="C31" s="246"/>
      <c r="D31" s="246"/>
      <c r="E31" s="246"/>
      <c r="F31" s="246"/>
      <c r="G31" s="259"/>
      <c r="H31" s="260"/>
      <c r="I31" s="260"/>
      <c r="J31" s="261"/>
      <c r="K31" s="1151"/>
      <c r="L31" s="262" t="s">
        <v>480</v>
      </c>
      <c r="M31" s="263" t="s">
        <v>481</v>
      </c>
      <c r="N31" s="264" t="s">
        <v>482</v>
      </c>
    </row>
    <row r="32" spans="1:16" ht="27" customHeight="1" x14ac:dyDescent="0.15">
      <c r="A32" s="250"/>
      <c r="B32" s="246"/>
      <c r="C32" s="246"/>
      <c r="D32" s="246"/>
      <c r="E32" s="246"/>
      <c r="F32" s="246"/>
      <c r="G32" s="1163" t="s">
        <v>501</v>
      </c>
      <c r="H32" s="1164"/>
      <c r="I32" s="1164"/>
      <c r="J32" s="1165"/>
      <c r="K32" s="296">
        <v>1575852</v>
      </c>
      <c r="L32" s="296">
        <v>52070</v>
      </c>
      <c r="M32" s="297">
        <v>50382</v>
      </c>
      <c r="N32" s="298">
        <v>3.4</v>
      </c>
    </row>
    <row r="33" spans="1:16" ht="13.5" customHeight="1" x14ac:dyDescent="0.15">
      <c r="A33" s="250"/>
      <c r="B33" s="246"/>
      <c r="C33" s="246"/>
      <c r="D33" s="246"/>
      <c r="E33" s="246"/>
      <c r="F33" s="246"/>
      <c r="G33" s="1163" t="s">
        <v>502</v>
      </c>
      <c r="H33" s="1164"/>
      <c r="I33" s="1164"/>
      <c r="J33" s="1165"/>
      <c r="K33" s="296" t="s">
        <v>488</v>
      </c>
      <c r="L33" s="296" t="s">
        <v>488</v>
      </c>
      <c r="M33" s="297" t="s">
        <v>488</v>
      </c>
      <c r="N33" s="298" t="s">
        <v>488</v>
      </c>
    </row>
    <row r="34" spans="1:16" ht="27" customHeight="1" x14ac:dyDescent="0.15">
      <c r="A34" s="250"/>
      <c r="B34" s="246"/>
      <c r="C34" s="246"/>
      <c r="D34" s="246"/>
      <c r="E34" s="246"/>
      <c r="F34" s="246"/>
      <c r="G34" s="1163" t="s">
        <v>503</v>
      </c>
      <c r="H34" s="1164"/>
      <c r="I34" s="1164"/>
      <c r="J34" s="1165"/>
      <c r="K34" s="296" t="s">
        <v>488</v>
      </c>
      <c r="L34" s="296" t="s">
        <v>488</v>
      </c>
      <c r="M34" s="297">
        <v>67</v>
      </c>
      <c r="N34" s="298" t="s">
        <v>488</v>
      </c>
    </row>
    <row r="35" spans="1:16" ht="27" customHeight="1" x14ac:dyDescent="0.15">
      <c r="A35" s="250"/>
      <c r="B35" s="246"/>
      <c r="C35" s="246"/>
      <c r="D35" s="246"/>
      <c r="E35" s="246"/>
      <c r="F35" s="246"/>
      <c r="G35" s="1163" t="s">
        <v>504</v>
      </c>
      <c r="H35" s="1164"/>
      <c r="I35" s="1164"/>
      <c r="J35" s="1165"/>
      <c r="K35" s="296">
        <v>1292958</v>
      </c>
      <c r="L35" s="296">
        <v>42723</v>
      </c>
      <c r="M35" s="297">
        <v>21211</v>
      </c>
      <c r="N35" s="298">
        <v>101.4</v>
      </c>
    </row>
    <row r="36" spans="1:16" ht="27" customHeight="1" x14ac:dyDescent="0.15">
      <c r="A36" s="250"/>
      <c r="B36" s="246"/>
      <c r="C36" s="246"/>
      <c r="D36" s="246"/>
      <c r="E36" s="246"/>
      <c r="F36" s="246"/>
      <c r="G36" s="1163" t="s">
        <v>505</v>
      </c>
      <c r="H36" s="1164"/>
      <c r="I36" s="1164"/>
      <c r="J36" s="1165"/>
      <c r="K36" s="296">
        <v>14240</v>
      </c>
      <c r="L36" s="296">
        <v>471</v>
      </c>
      <c r="M36" s="297">
        <v>3327</v>
      </c>
      <c r="N36" s="298">
        <v>-85.8</v>
      </c>
    </row>
    <row r="37" spans="1:16" ht="13.5" customHeight="1" x14ac:dyDescent="0.15">
      <c r="A37" s="250"/>
      <c r="B37" s="246"/>
      <c r="C37" s="246"/>
      <c r="D37" s="246"/>
      <c r="E37" s="246"/>
      <c r="F37" s="246"/>
      <c r="G37" s="1163" t="s">
        <v>506</v>
      </c>
      <c r="H37" s="1164"/>
      <c r="I37" s="1164"/>
      <c r="J37" s="1165"/>
      <c r="K37" s="296" t="s">
        <v>488</v>
      </c>
      <c r="L37" s="296" t="s">
        <v>488</v>
      </c>
      <c r="M37" s="297">
        <v>797</v>
      </c>
      <c r="N37" s="298" t="s">
        <v>488</v>
      </c>
    </row>
    <row r="38" spans="1:16" ht="27" customHeight="1" x14ac:dyDescent="0.15">
      <c r="A38" s="250"/>
      <c r="B38" s="246"/>
      <c r="C38" s="246"/>
      <c r="D38" s="246"/>
      <c r="E38" s="246"/>
      <c r="F38" s="246"/>
      <c r="G38" s="1166" t="s">
        <v>507</v>
      </c>
      <c r="H38" s="1167"/>
      <c r="I38" s="1167"/>
      <c r="J38" s="1168"/>
      <c r="K38" s="299" t="s">
        <v>488</v>
      </c>
      <c r="L38" s="299" t="s">
        <v>488</v>
      </c>
      <c r="M38" s="300">
        <v>3</v>
      </c>
      <c r="N38" s="301" t="s">
        <v>488</v>
      </c>
      <c r="O38" s="295"/>
    </row>
    <row r="39" spans="1:16" x14ac:dyDescent="0.15">
      <c r="A39" s="250"/>
      <c r="B39" s="246"/>
      <c r="C39" s="246"/>
      <c r="D39" s="246"/>
      <c r="E39" s="246"/>
      <c r="F39" s="246"/>
      <c r="G39" s="1166" t="s">
        <v>508</v>
      </c>
      <c r="H39" s="1167"/>
      <c r="I39" s="1167"/>
      <c r="J39" s="1168"/>
      <c r="K39" s="302">
        <v>-320113</v>
      </c>
      <c r="L39" s="302">
        <v>-10577</v>
      </c>
      <c r="M39" s="303">
        <v>-4757</v>
      </c>
      <c r="N39" s="304">
        <v>122.3</v>
      </c>
      <c r="O39" s="295"/>
    </row>
    <row r="40" spans="1:16" ht="27" customHeight="1" x14ac:dyDescent="0.15">
      <c r="A40" s="250"/>
      <c r="B40" s="246"/>
      <c r="C40" s="246"/>
      <c r="D40" s="246"/>
      <c r="E40" s="246"/>
      <c r="F40" s="246"/>
      <c r="G40" s="1163" t="s">
        <v>509</v>
      </c>
      <c r="H40" s="1164"/>
      <c r="I40" s="1164"/>
      <c r="J40" s="1165"/>
      <c r="K40" s="302">
        <v>-1580037</v>
      </c>
      <c r="L40" s="302">
        <v>-52208</v>
      </c>
      <c r="M40" s="303">
        <v>-48278</v>
      </c>
      <c r="N40" s="304">
        <v>8.1</v>
      </c>
      <c r="O40" s="295"/>
    </row>
    <row r="41" spans="1:16" x14ac:dyDescent="0.15">
      <c r="A41" s="250"/>
      <c r="B41" s="246"/>
      <c r="C41" s="246"/>
      <c r="D41" s="246"/>
      <c r="E41" s="246"/>
      <c r="F41" s="246"/>
      <c r="G41" s="1169" t="s">
        <v>283</v>
      </c>
      <c r="H41" s="1170"/>
      <c r="I41" s="1170"/>
      <c r="J41" s="1171"/>
      <c r="K41" s="296">
        <v>982900</v>
      </c>
      <c r="L41" s="302">
        <v>32478</v>
      </c>
      <c r="M41" s="303">
        <v>22752</v>
      </c>
      <c r="N41" s="304">
        <v>42.7</v>
      </c>
      <c r="O41" s="295"/>
    </row>
    <row r="42" spans="1:16" x14ac:dyDescent="0.15">
      <c r="A42" s="250"/>
      <c r="B42" s="246"/>
      <c r="C42" s="246"/>
      <c r="D42" s="246"/>
      <c r="E42" s="246"/>
      <c r="F42" s="246"/>
      <c r="G42" s="305" t="s">
        <v>510</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511</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512</v>
      </c>
      <c r="H48" s="310"/>
      <c r="I48" s="310"/>
      <c r="J48" s="310"/>
      <c r="K48" s="310"/>
      <c r="L48" s="310"/>
      <c r="M48" s="311"/>
      <c r="N48" s="310"/>
    </row>
    <row r="49" spans="1:14" ht="13.5" customHeight="1" x14ac:dyDescent="0.15">
      <c r="A49" s="250"/>
      <c r="B49" s="246"/>
      <c r="C49" s="246"/>
      <c r="D49" s="246"/>
      <c r="E49" s="246"/>
      <c r="F49" s="246"/>
      <c r="G49" s="312"/>
      <c r="H49" s="313"/>
      <c r="I49" s="1158" t="s">
        <v>478</v>
      </c>
      <c r="J49" s="1160" t="s">
        <v>513</v>
      </c>
      <c r="K49" s="1161"/>
      <c r="L49" s="1161"/>
      <c r="M49" s="1161"/>
      <c r="N49" s="1162"/>
    </row>
    <row r="50" spans="1:14" x14ac:dyDescent="0.15">
      <c r="A50" s="250"/>
      <c r="B50" s="246"/>
      <c r="C50" s="246"/>
      <c r="D50" s="246"/>
      <c r="E50" s="246"/>
      <c r="F50" s="246"/>
      <c r="G50" s="314"/>
      <c r="H50" s="315"/>
      <c r="I50" s="1159"/>
      <c r="J50" s="316" t="s">
        <v>514</v>
      </c>
      <c r="K50" s="317" t="s">
        <v>515</v>
      </c>
      <c r="L50" s="318" t="s">
        <v>516</v>
      </c>
      <c r="M50" s="319" t="s">
        <v>517</v>
      </c>
      <c r="N50" s="320" t="s">
        <v>518</v>
      </c>
    </row>
    <row r="51" spans="1:14" x14ac:dyDescent="0.15">
      <c r="A51" s="250"/>
      <c r="B51" s="246"/>
      <c r="C51" s="246"/>
      <c r="D51" s="246"/>
      <c r="E51" s="246"/>
      <c r="F51" s="246"/>
      <c r="G51" s="312" t="s">
        <v>519</v>
      </c>
      <c r="H51" s="313"/>
      <c r="I51" s="321">
        <v>1385442</v>
      </c>
      <c r="J51" s="322">
        <v>44617</v>
      </c>
      <c r="K51" s="323">
        <v>-2</v>
      </c>
      <c r="L51" s="324">
        <v>60245</v>
      </c>
      <c r="M51" s="325">
        <v>22.7</v>
      </c>
      <c r="N51" s="326">
        <v>-24.7</v>
      </c>
    </row>
    <row r="52" spans="1:14" x14ac:dyDescent="0.15">
      <c r="A52" s="250"/>
      <c r="B52" s="246"/>
      <c r="C52" s="246"/>
      <c r="D52" s="246"/>
      <c r="E52" s="246"/>
      <c r="F52" s="246"/>
      <c r="G52" s="327"/>
      <c r="H52" s="328" t="s">
        <v>520</v>
      </c>
      <c r="I52" s="329">
        <v>1164049</v>
      </c>
      <c r="J52" s="330">
        <v>37487</v>
      </c>
      <c r="K52" s="331">
        <v>-4.4000000000000004</v>
      </c>
      <c r="L52" s="332">
        <v>33678</v>
      </c>
      <c r="M52" s="333">
        <v>22.8</v>
      </c>
      <c r="N52" s="334">
        <v>-27.2</v>
      </c>
    </row>
    <row r="53" spans="1:14" x14ac:dyDescent="0.15">
      <c r="A53" s="250"/>
      <c r="B53" s="246"/>
      <c r="C53" s="246"/>
      <c r="D53" s="246"/>
      <c r="E53" s="246"/>
      <c r="F53" s="246"/>
      <c r="G53" s="312" t="s">
        <v>521</v>
      </c>
      <c r="H53" s="313"/>
      <c r="I53" s="321">
        <v>1082726</v>
      </c>
      <c r="J53" s="322">
        <v>35005</v>
      </c>
      <c r="K53" s="323">
        <v>-21.5</v>
      </c>
      <c r="L53" s="324">
        <v>68386</v>
      </c>
      <c r="M53" s="325">
        <v>13.5</v>
      </c>
      <c r="N53" s="326">
        <v>-35</v>
      </c>
    </row>
    <row r="54" spans="1:14" x14ac:dyDescent="0.15">
      <c r="A54" s="250"/>
      <c r="B54" s="246"/>
      <c r="C54" s="246"/>
      <c r="D54" s="246"/>
      <c r="E54" s="246"/>
      <c r="F54" s="246"/>
      <c r="G54" s="327"/>
      <c r="H54" s="328" t="s">
        <v>520</v>
      </c>
      <c r="I54" s="329">
        <v>887426</v>
      </c>
      <c r="J54" s="330">
        <v>28691</v>
      </c>
      <c r="K54" s="331">
        <v>-23.5</v>
      </c>
      <c r="L54" s="332">
        <v>35121</v>
      </c>
      <c r="M54" s="333">
        <v>4.3</v>
      </c>
      <c r="N54" s="334">
        <v>-27.8</v>
      </c>
    </row>
    <row r="55" spans="1:14" x14ac:dyDescent="0.15">
      <c r="A55" s="250"/>
      <c r="B55" s="246"/>
      <c r="C55" s="246"/>
      <c r="D55" s="246"/>
      <c r="E55" s="246"/>
      <c r="F55" s="246"/>
      <c r="G55" s="312" t="s">
        <v>522</v>
      </c>
      <c r="H55" s="313"/>
      <c r="I55" s="321">
        <v>1796852</v>
      </c>
      <c r="J55" s="322">
        <v>58606</v>
      </c>
      <c r="K55" s="323">
        <v>67.400000000000006</v>
      </c>
      <c r="L55" s="324">
        <v>81305</v>
      </c>
      <c r="M55" s="325">
        <v>18.899999999999999</v>
      </c>
      <c r="N55" s="326">
        <v>48.5</v>
      </c>
    </row>
    <row r="56" spans="1:14" x14ac:dyDescent="0.15">
      <c r="A56" s="250"/>
      <c r="B56" s="246"/>
      <c r="C56" s="246"/>
      <c r="D56" s="246"/>
      <c r="E56" s="246"/>
      <c r="F56" s="246"/>
      <c r="G56" s="327"/>
      <c r="H56" s="328" t="s">
        <v>520</v>
      </c>
      <c r="I56" s="329">
        <v>1020600</v>
      </c>
      <c r="J56" s="330">
        <v>33288</v>
      </c>
      <c r="K56" s="331">
        <v>16</v>
      </c>
      <c r="L56" s="332">
        <v>48720</v>
      </c>
      <c r="M56" s="333">
        <v>38.700000000000003</v>
      </c>
      <c r="N56" s="334">
        <v>-22.7</v>
      </c>
    </row>
    <row r="57" spans="1:14" x14ac:dyDescent="0.15">
      <c r="A57" s="250"/>
      <c r="B57" s="246"/>
      <c r="C57" s="246"/>
      <c r="D57" s="246"/>
      <c r="E57" s="246"/>
      <c r="F57" s="246"/>
      <c r="G57" s="312" t="s">
        <v>523</v>
      </c>
      <c r="H57" s="313"/>
      <c r="I57" s="321">
        <v>4321994</v>
      </c>
      <c r="J57" s="322">
        <v>141923</v>
      </c>
      <c r="K57" s="323">
        <v>142.19999999999999</v>
      </c>
      <c r="L57" s="324">
        <v>81768</v>
      </c>
      <c r="M57" s="325">
        <v>0.6</v>
      </c>
      <c r="N57" s="326">
        <v>141.6</v>
      </c>
    </row>
    <row r="58" spans="1:14" x14ac:dyDescent="0.15">
      <c r="A58" s="250"/>
      <c r="B58" s="246"/>
      <c r="C58" s="246"/>
      <c r="D58" s="246"/>
      <c r="E58" s="246"/>
      <c r="F58" s="246"/>
      <c r="G58" s="327"/>
      <c r="H58" s="328" t="s">
        <v>520</v>
      </c>
      <c r="I58" s="329">
        <v>2353019</v>
      </c>
      <c r="J58" s="330">
        <v>77267</v>
      </c>
      <c r="K58" s="331">
        <v>132.1</v>
      </c>
      <c r="L58" s="332">
        <v>37917</v>
      </c>
      <c r="M58" s="333">
        <v>-22.2</v>
      </c>
      <c r="N58" s="334">
        <v>154.30000000000001</v>
      </c>
    </row>
    <row r="59" spans="1:14" x14ac:dyDescent="0.15">
      <c r="A59" s="250"/>
      <c r="B59" s="246"/>
      <c r="C59" s="246"/>
      <c r="D59" s="246"/>
      <c r="E59" s="246"/>
      <c r="F59" s="246"/>
      <c r="G59" s="312" t="s">
        <v>524</v>
      </c>
      <c r="H59" s="313"/>
      <c r="I59" s="321">
        <v>1261840</v>
      </c>
      <c r="J59" s="322">
        <v>41694</v>
      </c>
      <c r="K59" s="323">
        <v>-70.599999999999994</v>
      </c>
      <c r="L59" s="324">
        <v>65876</v>
      </c>
      <c r="M59" s="325">
        <v>-19.399999999999999</v>
      </c>
      <c r="N59" s="326">
        <v>-51.2</v>
      </c>
    </row>
    <row r="60" spans="1:14" x14ac:dyDescent="0.15">
      <c r="A60" s="250"/>
      <c r="B60" s="246"/>
      <c r="C60" s="246"/>
      <c r="D60" s="246"/>
      <c r="E60" s="246"/>
      <c r="F60" s="246"/>
      <c r="G60" s="327"/>
      <c r="H60" s="328" t="s">
        <v>520</v>
      </c>
      <c r="I60" s="335">
        <v>760270</v>
      </c>
      <c r="J60" s="330">
        <v>25121</v>
      </c>
      <c r="K60" s="331">
        <v>-67.5</v>
      </c>
      <c r="L60" s="332">
        <v>36484</v>
      </c>
      <c r="M60" s="333">
        <v>-3.8</v>
      </c>
      <c r="N60" s="334">
        <v>-63.7</v>
      </c>
    </row>
    <row r="61" spans="1:14" x14ac:dyDescent="0.15">
      <c r="A61" s="250"/>
      <c r="B61" s="246"/>
      <c r="C61" s="246"/>
      <c r="D61" s="246"/>
      <c r="E61" s="246"/>
      <c r="F61" s="246"/>
      <c r="G61" s="312" t="s">
        <v>525</v>
      </c>
      <c r="H61" s="336"/>
      <c r="I61" s="337">
        <v>1969771</v>
      </c>
      <c r="J61" s="338">
        <v>64369</v>
      </c>
      <c r="K61" s="339">
        <v>23.1</v>
      </c>
      <c r="L61" s="340">
        <v>71516</v>
      </c>
      <c r="M61" s="341">
        <v>7.3</v>
      </c>
      <c r="N61" s="326">
        <v>15.8</v>
      </c>
    </row>
    <row r="62" spans="1:14" x14ac:dyDescent="0.15">
      <c r="A62" s="250"/>
      <c r="B62" s="246"/>
      <c r="C62" s="246"/>
      <c r="D62" s="246"/>
      <c r="E62" s="246"/>
      <c r="F62" s="246"/>
      <c r="G62" s="327"/>
      <c r="H62" s="328" t="s">
        <v>520</v>
      </c>
      <c r="I62" s="329">
        <v>1237073</v>
      </c>
      <c r="J62" s="330">
        <v>40371</v>
      </c>
      <c r="K62" s="331">
        <v>10.5</v>
      </c>
      <c r="L62" s="332">
        <v>38384</v>
      </c>
      <c r="M62" s="333">
        <v>8</v>
      </c>
      <c r="N62" s="334">
        <v>2.5</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93"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88"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2"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72" t="s">
        <v>3</v>
      </c>
      <c r="D47" s="1172"/>
      <c r="E47" s="1173"/>
      <c r="F47" s="11">
        <v>33.979999999999997</v>
      </c>
      <c r="G47" s="12">
        <v>34.4</v>
      </c>
      <c r="H47" s="12">
        <v>32.6</v>
      </c>
      <c r="I47" s="12">
        <v>29.64</v>
      </c>
      <c r="J47" s="13">
        <v>25.15</v>
      </c>
    </row>
    <row r="48" spans="2:10" ht="57.75" customHeight="1" x14ac:dyDescent="0.15">
      <c r="B48" s="14"/>
      <c r="C48" s="1174" t="s">
        <v>4</v>
      </c>
      <c r="D48" s="1174"/>
      <c r="E48" s="1175"/>
      <c r="F48" s="15">
        <v>5.14</v>
      </c>
      <c r="G48" s="16">
        <v>5.5</v>
      </c>
      <c r="H48" s="16">
        <v>6.29</v>
      </c>
      <c r="I48" s="16">
        <v>6.29</v>
      </c>
      <c r="J48" s="17">
        <v>4.79</v>
      </c>
    </row>
    <row r="49" spans="2:10" ht="57.75" customHeight="1" thickBot="1" x14ac:dyDescent="0.2">
      <c r="B49" s="18"/>
      <c r="C49" s="1176" t="s">
        <v>5</v>
      </c>
      <c r="D49" s="1176"/>
      <c r="E49" s="1177"/>
      <c r="F49" s="19">
        <v>0.73</v>
      </c>
      <c r="G49" s="20">
        <v>0.55000000000000004</v>
      </c>
      <c r="H49" s="20" t="s">
        <v>532</v>
      </c>
      <c r="I49" s="20" t="s">
        <v>533</v>
      </c>
      <c r="J49" s="21" t="s">
        <v>534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2018-02-28T07:28:32Z</cp:lastPrinted>
  <dcterms:created xsi:type="dcterms:W3CDTF">2018-01-24T05:35:51Z</dcterms:created>
  <dcterms:modified xsi:type="dcterms:W3CDTF">2018-12-03T07:49:03Z</dcterms:modified>
  <cp:category/>
</cp:coreProperties>
</file>