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D10" i="5" l="1"/>
  <c r="C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<sst xmlns="http://schemas.openxmlformats.org/spreadsheetml/2006/main" count="221" uniqueCount="111">
  <si>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</si>
  <si>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</si>
  <si>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</si>
  <si>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</si>
  <si>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</si>
  <si>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</si>
  <si>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</si>
  <si>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</si>
  <si>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</si>
  <si>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</si>
  <si>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</si>
  <si>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</si>
  <si>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</si>
  <si>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</si>
  <si>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</si>
  <si>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</si>
  <si>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</si>
  <si>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</si>
  <si>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</si>
  <si>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</si>
  <si>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</si>
  <si>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</si>
  <si>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</si>
  <si>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</si>
  <si>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</si>
  <si>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</si>
  <si>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</si>
  <si>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</si>
  <si>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</si>
  <si>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</si>
  <si>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</si>
  <si>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</si>
  <si>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</si>
  <si>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</si>
  <si>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</si>
  <si>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</si>
  <si>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</si>
  <si>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</si>
  <si>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</si>
  <si>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</si>
  <si>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</si>
  <si>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</si>
  <si>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</si>
  <si>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</si>
  <si>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</si>
  <si>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</si>
  <si>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</si>
  <si>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</si>
  <si>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</si>
  <si>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</si>
  <si>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</si>
  <si>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</si>
  <si>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</si>
  <si>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</si>
  <si>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</si>
  <si>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</si>
  <si>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</si>
  <si>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</si>
  <si>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</si>
  <si>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</si>
  <si>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</si>
  <si>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</si>
  <si>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</si>
  <si>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</si>
  <si>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</si>
  <si>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</si>
  <si>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</si>
  <si>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</si>
  <si>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</si>
  <si>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</si>
  <si>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</si>
  <si>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</si>
  <si>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</si>
  <si>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</si>
  <si>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</si>
  <si>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</si>
  <si>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</si>
  <si>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</si>
  <si>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</si>
  <si>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</si>
  <si>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</si>
  <si>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</si>
  <si>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</si>
  <si>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</si>
  <si>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</si>
  <si>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</si>
  <si>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</si>
  <si>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</si>
  <si>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</si>
  <si>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</si>
  <si>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</si>
  <si>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</si>
  <si>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</si>
  <si>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</si>
  <si>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</si>
  <si>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</si>
  <si>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佐用町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</si>
  <si>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</si>
  <si>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</si>
  <si>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</si>
  <si>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</si>
  <si>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</si>
  <si>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</si>
  <si>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</si>
  <si>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</si>
  <si>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</si>
  <si>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</si>
  <si>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</si>
  <si>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b/>
        <sz val="11"/>
        <color theme="1"/>
        <rFont val="ＭＳ ゴシック"/>
        <family val="3"/>
        <charset val="128"/>
      </rPr>
      <t>①収益的収支比率</t>
    </r>
    <r>
      <rPr>
        <sz val="11"/>
        <color theme="1"/>
        <rFont val="ＭＳ ゴシック"/>
        <family val="3"/>
        <charset val="128"/>
      </rPr>
      <t xml:space="preserve">
　経費回収率や水洗化率は類似団体平均値より上回っているが、各年度とも100％に届かない状況。
　今後、維持管理経費の節減に努める必要がある。
</t>
    </r>
    <r>
      <rPr>
        <b/>
        <sz val="11"/>
        <color theme="1"/>
        <rFont val="ＭＳ ゴシック"/>
        <family val="3"/>
        <charset val="128"/>
      </rPr>
      <t>④企業債残高対事業費率
　</t>
    </r>
    <r>
      <rPr>
        <sz val="11"/>
        <color theme="1"/>
        <rFont val="ＭＳ ゴシック"/>
        <family val="3"/>
        <charset val="128"/>
      </rPr>
      <t xml:space="preserve">料金収入では起債償還は賄えず一般会計からの財源に依存しているのが現状である。公共下水道事業への統合など投資規模の適切化を図っていく。
</t>
    </r>
    <r>
      <rPr>
        <b/>
        <sz val="11"/>
        <color theme="1"/>
        <rFont val="ＭＳ ゴシック"/>
        <family val="3"/>
        <charset val="128"/>
      </rPr>
      <t>⑤経費回収率
　</t>
    </r>
    <r>
      <rPr>
        <sz val="11"/>
        <color theme="1"/>
        <rFont val="ＭＳ ゴシック"/>
        <family val="3"/>
        <charset val="128"/>
      </rPr>
      <t xml:space="preserve">類似団体平均値より上回っているが、各年度とも100％に届かない状況。維持管理経費節減に努める必要がある。
</t>
    </r>
    <r>
      <rPr>
        <b/>
        <sz val="11"/>
        <color theme="1"/>
        <rFont val="ＭＳ ゴシック"/>
        <family val="3"/>
        <charset val="128"/>
      </rPr>
      <t>⑥汚水処理原価
　</t>
    </r>
    <r>
      <rPr>
        <sz val="11"/>
        <color theme="1"/>
        <rFont val="ＭＳ ゴシック"/>
        <family val="3"/>
        <charset val="128"/>
      </rPr>
      <t xml:space="preserve">類似団体平均値を下回っており、経年で比較しても横ばいの状況。人口減少が有収水量の低下の原因と考えられるが、汚水処理費の節減など、効率的な汚水処理に努める必要がある。
</t>
    </r>
    <r>
      <rPr>
        <b/>
        <sz val="11"/>
        <color theme="1"/>
        <rFont val="ＭＳ ゴシック"/>
        <family val="3"/>
        <charset val="128"/>
      </rPr>
      <t>⑦施設利用率
　</t>
    </r>
    <r>
      <rPr>
        <sz val="11"/>
        <color theme="1"/>
        <rFont val="ＭＳ ゴシック"/>
        <family val="3"/>
        <charset val="128"/>
      </rPr>
      <t xml:space="preserve">類似団体平均値を上回っているが、人口減少にともない今後の利用率低下が予測される。事業統合等により類似施設を縮小するなど効率的に利用する必要がある。
</t>
    </r>
    <r>
      <rPr>
        <b/>
        <sz val="11"/>
        <color theme="1"/>
        <rFont val="ＭＳ ゴシック"/>
        <family val="3"/>
        <charset val="128"/>
      </rPr>
      <t>⑧水洗化率
　</t>
    </r>
    <r>
      <rPr>
        <sz val="11"/>
        <color theme="1"/>
        <rFont val="ＭＳ ゴシック"/>
        <family val="3"/>
        <charset val="128"/>
      </rPr>
      <t>類似団体平均値を上回っている。年々増加傾向であり、今後も引き続き水洗化率向上に努める必要がある。</t>
    </r>
    <rPh sb="1" eb="4">
      <t>シュウエキテキ</t>
    </rPh>
    <rPh sb="4" eb="6">
      <t>シュウシ</t>
    </rPh>
    <rPh sb="6" eb="8">
      <t>ヒリツ</t>
    </rPh>
    <rPh sb="10" eb="12">
      <t>ケイヒ</t>
    </rPh>
    <rPh sb="12" eb="14">
      <t>カイシュウ</t>
    </rPh>
    <rPh sb="14" eb="15">
      <t>リツ</t>
    </rPh>
    <rPh sb="16" eb="19">
      <t>スイセンカ</t>
    </rPh>
    <rPh sb="19" eb="20">
      <t>リツ</t>
    </rPh>
    <rPh sb="21" eb="23">
      <t>ルイジ</t>
    </rPh>
    <rPh sb="23" eb="25">
      <t>ダンタイ</t>
    </rPh>
    <rPh sb="25" eb="28">
      <t>ヘイキンチ</t>
    </rPh>
    <rPh sb="30" eb="32">
      <t>ウワマワ</t>
    </rPh>
    <rPh sb="38" eb="41">
      <t>カクネンド</t>
    </rPh>
    <rPh sb="48" eb="49">
      <t>トド</t>
    </rPh>
    <rPh sb="52" eb="54">
      <t>ジョウキョウ</t>
    </rPh>
    <rPh sb="57" eb="59">
      <t>コンゴ</t>
    </rPh>
    <rPh sb="70" eb="71">
      <t>ツト</t>
    </rPh>
    <rPh sb="81" eb="83">
      <t>キギョウ</t>
    </rPh>
    <rPh sb="83" eb="84">
      <t>サイ</t>
    </rPh>
    <rPh sb="84" eb="86">
      <t>ザンダカ</t>
    </rPh>
    <rPh sb="86" eb="87">
      <t>タイ</t>
    </rPh>
    <rPh sb="87" eb="90">
      <t>ジギョウヒ</t>
    </rPh>
    <rPh sb="90" eb="91">
      <t>リツ</t>
    </rPh>
    <rPh sb="131" eb="133">
      <t>コウキョウ</t>
    </rPh>
    <rPh sb="133" eb="136">
      <t>ゲスイドウ</t>
    </rPh>
    <rPh sb="136" eb="138">
      <t>ジギョウ</t>
    </rPh>
    <rPh sb="140" eb="142">
      <t>トウゴウ</t>
    </rPh>
    <rPh sb="144" eb="146">
      <t>トウシ</t>
    </rPh>
    <rPh sb="146" eb="148">
      <t>キボ</t>
    </rPh>
    <rPh sb="149" eb="152">
      <t>テキセツカ</t>
    </rPh>
    <rPh sb="153" eb="154">
      <t>ハカ</t>
    </rPh>
    <rPh sb="161" eb="163">
      <t>ケイヒ</t>
    </rPh>
    <rPh sb="163" eb="165">
      <t>カイシュウ</t>
    </rPh>
    <rPh sb="165" eb="166">
      <t>リツ</t>
    </rPh>
    <rPh sb="202" eb="204">
      <t>イジ</t>
    </rPh>
    <rPh sb="204" eb="206">
      <t>カンリ</t>
    </rPh>
    <rPh sb="206" eb="208">
      <t>ケイヒ</t>
    </rPh>
    <rPh sb="208" eb="210">
      <t>セツゲン</t>
    </rPh>
    <rPh sb="211" eb="212">
      <t>ツト</t>
    </rPh>
    <rPh sb="214" eb="216">
      <t>ヒツヨウ</t>
    </rPh>
    <rPh sb="346" eb="348">
      <t>コンゴ</t>
    </rPh>
    <rPh sb="349" eb="352">
      <t>リヨウリツ</t>
    </rPh>
    <rPh sb="352" eb="354">
      <t>テイカ</t>
    </rPh>
    <rPh sb="355" eb="357">
      <t>ヨソク</t>
    </rPh>
    <rPh sb="369" eb="371">
      <t>ルイジ</t>
    </rPh>
    <rPh sb="371" eb="373">
      <t>シセツ</t>
    </rPh>
    <rPh sb="374" eb="376">
      <t>シュクショウ</t>
    </rPh>
    <rPh sb="380" eb="383">
      <t>コウリツテキ</t>
    </rPh>
    <rPh sb="384" eb="386">
      <t>リヨウ</t>
    </rPh>
    <rPh sb="388" eb="390">
      <t>ヒツヨウ</t>
    </rPh>
    <phoneticPr fontId="4"/>
  </si>
  <si>
    <r>
      <rPr>
        <b/>
        <sz val="11"/>
        <color theme="1"/>
        <rFont val="ＭＳ ゴシック"/>
        <family val="3"/>
        <charset val="128"/>
      </rPr>
      <t>③管渠改善率
　</t>
    </r>
    <r>
      <rPr>
        <sz val="11"/>
        <color theme="1"/>
        <rFont val="ＭＳ ゴシック"/>
        <family val="3"/>
        <charset val="128"/>
      </rPr>
      <t>供用開始から20年を経過しているが、管渠の更新時期を迎えていない状況である。今後は施設統合及び長寿命化計画等に基づき必要な管渠の更新を図る。</t>
    </r>
    <rPh sb="5" eb="6">
      <t>リツ</t>
    </rPh>
    <phoneticPr fontId="4"/>
  </si>
  <si>
    <t xml:space="preserve">　山間地という不利な立地条件のため、住居が点在しており、維持管理にかかるコストが、都市部など人口密度が高い地域に比べて割高になる。過疎化も相まって料金収入では起債償還は賄えず、一般会計からの財源に依存している。
　今後、経営戦略を策定し、長期的な視野のもとで計画的な経営に取り組み、経営の健全性・効率性の改善に努める必要がある。
　施設の老朽化に向けて、事業統合及び長寿命化計画により、計画的な施設更新に努める必要がある。
</t>
    <rPh sb="28" eb="30">
      <t>イジ</t>
    </rPh>
    <rPh sb="30" eb="32">
      <t>カンリ</t>
    </rPh>
    <rPh sb="65" eb="68">
      <t>カソカ</t>
    </rPh>
    <rPh sb="69" eb="70">
      <t>アイ</t>
    </rPh>
    <rPh sb="141" eb="143">
      <t>ケイエイ</t>
    </rPh>
    <rPh sb="144" eb="147">
      <t>ケンゼンセイ</t>
    </rPh>
    <rPh sb="148" eb="151">
      <t>コウリツセイ</t>
    </rPh>
    <rPh sb="152" eb="154">
      <t>カイゼン</t>
    </rPh>
    <rPh sb="166" eb="168">
      <t>シセツ</t>
    </rPh>
    <rPh sb="169" eb="172">
      <t>ロウキュウカ</t>
    </rPh>
    <rPh sb="173" eb="174">
      <t>ム</t>
    </rPh>
    <rPh sb="177" eb="179">
      <t>ジギョウ</t>
    </rPh>
    <rPh sb="179" eb="181">
      <t>トウゴウ</t>
    </rPh>
    <rPh sb="181" eb="182">
      <t>オヨ</t>
    </rPh>
    <rPh sb="183" eb="184">
      <t>チョウ</t>
    </rPh>
    <rPh sb="184" eb="187">
      <t>ジュミョウカ</t>
    </rPh>
    <rPh sb="187" eb="189">
      <t>ケイカク</t>
    </rPh>
    <rPh sb="193" eb="196">
      <t>ケイカクテキ</t>
    </rPh>
    <rPh sb="197" eb="199">
      <t>シセツ</t>
    </rPh>
    <rPh sb="199" eb="201">
      <t>コウシン</t>
    </rPh>
    <rPh sb="202" eb="203">
      <t>ツト</t>
    </rPh>
    <rPh sb="205" eb="20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</si>
</sst>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0235776"/>
        <c:axId val="15025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50235776"/>
        <c:axId val="150254336"/>
      </c:lineChart>
      <c:dateAx>
        <c:axId val="150235776"/>
        <c:scaling>
          <c:orientation val="minMax"/>
        </c:scaling>
        <c:delete val="1"/>
        <c:axPos val="b"/>
        <c:numFmt formatCode="ge" sourceLinked="1"/>
        <c:majorTickMark val="none"/>
        <c:minorTickMark val="none"/>
        <c:tickLblPos val="none"/>
        <c:crossAx val="150254336"/>
        <c:crosses val="autoZero"/>
        <c:auto val="1"/>
        <c:lblOffset val="100"/>
        <c:baseTimeUnit val="years"/>
      </c:dateAx>
      <c:valAx>
        <c:axId val="15025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2357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54.51</c:v>
                </c:pt>
                <c:pt idx="1">
                  <c:v>59.82</c:v>
                </c:pt>
                <c:pt idx="2">
                  <c:v>59.59</c:v>
                </c:pt>
                <c:pt idx="3">
                  <c:v>57.58</c:v>
                </c:pt>
                <c:pt idx="4">
                  <c:v>63.66</c:v>
                </c:pt>
              </c:numCache>
            </c:numRef>
          </c:val>
        </c:ser>
        <c:dLbls>
          <c:showLegendKey val="0"/>
          <c:showVal val="0"/>
          <c:showCatName val="0"/>
          <c:showSerName val="0"/>
          <c:showPercent val="0"/>
          <c:showBubbleSize val="0"/>
        </c:dLbls>
        <c:gapWidth val="150"/>
        <c:axId val="151777280"/>
        <c:axId val="15177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51777280"/>
        <c:axId val="151779200"/>
      </c:lineChart>
      <c:dateAx>
        <c:axId val="151777280"/>
        <c:scaling>
          <c:orientation val="minMax"/>
        </c:scaling>
        <c:delete val="1"/>
        <c:axPos val="b"/>
        <c:numFmt formatCode="ge" sourceLinked="1"/>
        <c:majorTickMark val="none"/>
        <c:minorTickMark val="none"/>
        <c:tickLblPos val="none"/>
        <c:crossAx val="151779200"/>
        <c:crosses val="autoZero"/>
        <c:auto val="1"/>
        <c:lblOffset val="100"/>
        <c:baseTimeUnit val="years"/>
      </c:dateAx>
      <c:valAx>
        <c:axId val="15177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77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95.16</c:v>
                </c:pt>
                <c:pt idx="1">
                  <c:v>95.48</c:v>
                </c:pt>
                <c:pt idx="2">
                  <c:v>95.95</c:v>
                </c:pt>
                <c:pt idx="3">
                  <c:v>96.15</c:v>
                </c:pt>
                <c:pt idx="4">
                  <c:v>96.41</c:v>
                </c:pt>
              </c:numCache>
            </c:numRef>
          </c:val>
        </c:ser>
        <c:dLbls>
          <c:showLegendKey val="0"/>
          <c:showVal val="0"/>
          <c:showCatName val="0"/>
          <c:showSerName val="0"/>
          <c:showPercent val="0"/>
          <c:showBubbleSize val="0"/>
        </c:dLbls>
        <c:gapWidth val="150"/>
        <c:axId val="151924096"/>
        <c:axId val="15194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51924096"/>
        <c:axId val="151942656"/>
      </c:lineChart>
      <c:dateAx>
        <c:axId val="151924096"/>
        <c:scaling>
          <c:orientation val="minMax"/>
        </c:scaling>
        <c:delete val="1"/>
        <c:axPos val="b"/>
        <c:numFmt formatCode="ge" sourceLinked="1"/>
        <c:majorTickMark val="none"/>
        <c:minorTickMark val="none"/>
        <c:tickLblPos val="none"/>
        <c:crossAx val="151942656"/>
        <c:crosses val="autoZero"/>
        <c:auto val="1"/>
        <c:lblOffset val="100"/>
        <c:baseTimeUnit val="years"/>
      </c:dateAx>
      <c:valAx>
        <c:axId val="15194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92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86.46</c:v>
                </c:pt>
                <c:pt idx="1">
                  <c:v>85.78</c:v>
                </c:pt>
                <c:pt idx="2">
                  <c:v>84.37</c:v>
                </c:pt>
                <c:pt idx="3">
                  <c:v>84.74</c:v>
                </c:pt>
                <c:pt idx="4">
                  <c:v>84.71</c:v>
                </c:pt>
              </c:numCache>
            </c:numRef>
          </c:val>
        </c:ser>
        <c:dLbls>
          <c:showLegendKey val="0"/>
          <c:showVal val="0"/>
          <c:showCatName val="0"/>
          <c:showSerName val="0"/>
          <c:showPercent val="0"/>
          <c:showBubbleSize val="0"/>
        </c:dLbls>
        <c:gapWidth val="150"/>
        <c:axId val="148580608"/>
        <c:axId val="14859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580608"/>
        <c:axId val="148590976"/>
      </c:lineChart>
      <c:dateAx>
        <c:axId val="148580608"/>
        <c:scaling>
          <c:orientation val="minMax"/>
        </c:scaling>
        <c:delete val="1"/>
        <c:axPos val="b"/>
        <c:numFmt formatCode="ge" sourceLinked="1"/>
        <c:majorTickMark val="none"/>
        <c:minorTickMark val="none"/>
        <c:tickLblPos val="none"/>
        <c:crossAx val="148590976"/>
        <c:crosses val="autoZero"/>
        <c:auto val="1"/>
        <c:lblOffset val="100"/>
        <c:baseTimeUnit val="years"/>
      </c:dateAx>
      <c:valAx>
        <c:axId val="14859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58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621184"/>
        <c:axId val="14862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621184"/>
        <c:axId val="148623360"/>
      </c:lineChart>
      <c:dateAx>
        <c:axId val="148621184"/>
        <c:scaling>
          <c:orientation val="minMax"/>
        </c:scaling>
        <c:delete val="1"/>
        <c:axPos val="b"/>
        <c:numFmt formatCode="ge" sourceLinked="1"/>
        <c:majorTickMark val="none"/>
        <c:minorTickMark val="none"/>
        <c:tickLblPos val="none"/>
        <c:crossAx val="148623360"/>
        <c:crosses val="autoZero"/>
        <c:auto val="1"/>
        <c:lblOffset val="100"/>
        <c:baseTimeUnit val="years"/>
      </c:dateAx>
      <c:valAx>
        <c:axId val="14862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62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1479808"/>
        <c:axId val="15148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479808"/>
        <c:axId val="151481728"/>
      </c:lineChart>
      <c:dateAx>
        <c:axId val="151479808"/>
        <c:scaling>
          <c:orientation val="minMax"/>
        </c:scaling>
        <c:delete val="1"/>
        <c:axPos val="b"/>
        <c:numFmt formatCode="ge" sourceLinked="1"/>
        <c:majorTickMark val="none"/>
        <c:minorTickMark val="none"/>
        <c:tickLblPos val="none"/>
        <c:crossAx val="151481728"/>
        <c:crosses val="autoZero"/>
        <c:auto val="1"/>
        <c:lblOffset val="100"/>
        <c:baseTimeUnit val="years"/>
      </c:dateAx>
      <c:valAx>
        <c:axId val="15148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47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1587840"/>
        <c:axId val="15159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587840"/>
        <c:axId val="151594112"/>
      </c:lineChart>
      <c:dateAx>
        <c:axId val="151587840"/>
        <c:scaling>
          <c:orientation val="minMax"/>
        </c:scaling>
        <c:delete val="1"/>
        <c:axPos val="b"/>
        <c:numFmt formatCode="ge" sourceLinked="1"/>
        <c:majorTickMark val="none"/>
        <c:minorTickMark val="none"/>
        <c:tickLblPos val="none"/>
        <c:crossAx val="151594112"/>
        <c:crosses val="autoZero"/>
        <c:auto val="1"/>
        <c:lblOffset val="100"/>
        <c:baseTimeUnit val="years"/>
      </c:dateAx>
      <c:valAx>
        <c:axId val="15159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58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1628416"/>
        <c:axId val="15163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628416"/>
        <c:axId val="151638784"/>
      </c:lineChart>
      <c:dateAx>
        <c:axId val="151628416"/>
        <c:scaling>
          <c:orientation val="minMax"/>
        </c:scaling>
        <c:delete val="1"/>
        <c:axPos val="b"/>
        <c:numFmt formatCode="ge" sourceLinked="1"/>
        <c:majorTickMark val="none"/>
        <c:minorTickMark val="none"/>
        <c:tickLblPos val="none"/>
        <c:crossAx val="151638784"/>
        <c:crosses val="autoZero"/>
        <c:auto val="1"/>
        <c:lblOffset val="100"/>
        <c:baseTimeUnit val="years"/>
      </c:dateAx>
      <c:valAx>
        <c:axId val="15163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62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formatCode="#,##0.00;&quot;△&quot;#,##0.00">
                  <c:v>0</c:v>
                </c:pt>
                <c:pt idx="1">
                  <c:v>172.89</c:v>
                </c:pt>
                <c:pt idx="2">
                  <c:v>118.22</c:v>
                </c:pt>
                <c:pt idx="3">
                  <c:v>175.93</c:v>
                </c:pt>
                <c:pt idx="4">
                  <c:v>22.76</c:v>
                </c:pt>
              </c:numCache>
            </c:numRef>
          </c:val>
        </c:ser>
        <c:dLbls>
          <c:showLegendKey val="0"/>
          <c:showVal val="0"/>
          <c:showCatName val="0"/>
          <c:showSerName val="0"/>
          <c:showPercent val="0"/>
          <c:showBubbleSize val="0"/>
        </c:dLbls>
        <c:gapWidth val="150"/>
        <c:axId val="151648512"/>
        <c:axId val="15167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51648512"/>
        <c:axId val="151671168"/>
      </c:lineChart>
      <c:dateAx>
        <c:axId val="151648512"/>
        <c:scaling>
          <c:orientation val="minMax"/>
        </c:scaling>
        <c:delete val="1"/>
        <c:axPos val="b"/>
        <c:numFmt formatCode="ge" sourceLinked="1"/>
        <c:majorTickMark val="none"/>
        <c:minorTickMark val="none"/>
        <c:tickLblPos val="none"/>
        <c:crossAx val="151671168"/>
        <c:crosses val="autoZero"/>
        <c:auto val="1"/>
        <c:lblOffset val="100"/>
        <c:baseTimeUnit val="years"/>
      </c:dateAx>
      <c:valAx>
        <c:axId val="15167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64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74.400000000000006</c:v>
                </c:pt>
                <c:pt idx="1">
                  <c:v>78.319999999999993</c:v>
                </c:pt>
                <c:pt idx="2">
                  <c:v>84.18</c:v>
                </c:pt>
                <c:pt idx="3">
                  <c:v>77.41</c:v>
                </c:pt>
                <c:pt idx="4">
                  <c:v>74.81</c:v>
                </c:pt>
              </c:numCache>
            </c:numRef>
          </c:val>
        </c:ser>
        <c:dLbls>
          <c:showLegendKey val="0"/>
          <c:showVal val="0"/>
          <c:showCatName val="0"/>
          <c:showSerName val="0"/>
          <c:showPercent val="0"/>
          <c:showBubbleSize val="0"/>
        </c:dLbls>
        <c:gapWidth val="150"/>
        <c:axId val="151708032"/>
        <c:axId val="15170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51708032"/>
        <c:axId val="151709952"/>
      </c:lineChart>
      <c:dateAx>
        <c:axId val="151708032"/>
        <c:scaling>
          <c:orientation val="minMax"/>
        </c:scaling>
        <c:delete val="1"/>
        <c:axPos val="b"/>
        <c:numFmt formatCode="ge" sourceLinked="1"/>
        <c:majorTickMark val="none"/>
        <c:minorTickMark val="none"/>
        <c:tickLblPos val="none"/>
        <c:crossAx val="151709952"/>
        <c:crosses val="autoZero"/>
        <c:auto val="1"/>
        <c:lblOffset val="100"/>
        <c:baseTimeUnit val="years"/>
      </c:dateAx>
      <c:valAx>
        <c:axId val="15170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70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203.87</c:v>
                </c:pt>
                <c:pt idx="1">
                  <c:v>198.64</c:v>
                </c:pt>
                <c:pt idx="2">
                  <c:v>180.64</c:v>
                </c:pt>
                <c:pt idx="3">
                  <c:v>203.53</c:v>
                </c:pt>
                <c:pt idx="4">
                  <c:v>216.07</c:v>
                </c:pt>
              </c:numCache>
            </c:numRef>
          </c:val>
        </c:ser>
        <c:dLbls>
          <c:showLegendKey val="0"/>
          <c:showVal val="0"/>
          <c:showCatName val="0"/>
          <c:showSerName val="0"/>
          <c:showPercent val="0"/>
          <c:showBubbleSize val="0"/>
        </c:dLbls>
        <c:gapWidth val="150"/>
        <c:axId val="151735680"/>
        <c:axId val="15174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51735680"/>
        <c:axId val="151741952"/>
      </c:lineChart>
      <c:dateAx>
        <c:axId val="151735680"/>
        <c:scaling>
          <c:orientation val="minMax"/>
        </c:scaling>
        <c:delete val="1"/>
        <c:axPos val="b"/>
        <c:numFmt formatCode="ge" sourceLinked="1"/>
        <c:majorTickMark val="none"/>
        <c:minorTickMark val="none"/>
        <c:tickLblPos val="none"/>
        <c:crossAx val="151741952"/>
        <c:crosses val="autoZero"/>
        <c:auto val="1"/>
        <c:lblOffset val="100"/>
        <c:baseTimeUnit val="years"/>
      </c:dateAx>
      <c:valAx>
        <c:axId val="15174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73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37"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佐用町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18152</v>
      </c>
      <c r="AM8" s="47"/>
      <c r="AN8" s="47"/>
      <c r="AO8" s="47"/>
      <c r="AP8" s="47"/>
      <c r="AQ8" s="47"/>
      <c r="AR8" s="47"/>
      <c r="AS8" s="47"/>
      <c r="AT8" s="43">
        <f>データ!S6</f>
        <v>307.44</v>
      </c>
      <c r="AU8" s="43"/>
      <c r="AV8" s="43"/>
      <c r="AW8" s="43"/>
      <c r="AX8" s="43"/>
      <c r="AY8" s="43"/>
      <c r="AZ8" s="43"/>
      <c r="BA8" s="43"/>
      <c r="BB8" s="43">
        <f>データ!T6</f>
        <v>59.04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16.86</v>
      </c>
      <c r="Q10" s="43"/>
      <c r="R10" s="43"/>
      <c r="S10" s="43"/>
      <c r="T10" s="43"/>
      <c r="U10" s="43"/>
      <c r="V10" s="43"/>
      <c r="W10" s="43">
        <f>データ!P6</f>
        <v>100</v>
      </c>
      <c r="X10" s="43"/>
      <c r="Y10" s="43"/>
      <c r="Z10" s="43"/>
      <c r="AA10" s="43"/>
      <c r="AB10" s="43"/>
      <c r="AC10" s="43"/>
      <c r="AD10" s="47">
        <f>データ!Q6</f>
        <v>4013</v>
      </c>
      <c r="AE10" s="47"/>
      <c r="AF10" s="47"/>
      <c r="AG10" s="47"/>
      <c r="AH10" s="47"/>
      <c r="AI10" s="47"/>
      <c r="AJ10" s="47"/>
      <c r="AK10" s="2"/>
      <c r="AL10" s="47">
        <f>データ!U6</f>
        <v>3035</v>
      </c>
      <c r="AM10" s="47"/>
      <c r="AN10" s="47"/>
      <c r="AO10" s="47"/>
      <c r="AP10" s="47"/>
      <c r="AQ10" s="47"/>
      <c r="AR10" s="47"/>
      <c r="AS10" s="47"/>
      <c r="AT10" s="43">
        <f>データ!V6</f>
        <v>1.37</v>
      </c>
      <c r="AU10" s="43"/>
      <c r="AV10" s="43"/>
      <c r="AW10" s="43"/>
      <c r="AX10" s="43"/>
      <c r="AY10" s="43"/>
      <c r="AZ10" s="43"/>
      <c r="BA10" s="43"/>
      <c r="BB10" s="43">
        <f>データ!W6</f>
        <v>2215.33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285013</v>
      </c>
      <c r="D6" s="31">
        <f t="shared" si="3"/>
        <v>47</v>
      </c>
      <c r="E6" s="31">
        <f t="shared" si="3"/>
        <v>17</v>
      </c>
      <c r="F6" s="31">
        <f t="shared" si="3"/>
        <v>5</v>
      </c>
      <c r="G6" s="31">
        <f t="shared" si="3"/>
        <v>0</v>
      </c>
      <c r="H6" s="31" t="str">
        <f t="shared" si="3"/>
        <v>兵庫県　佐用町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16.86</v>
      </c>
      <c r="P6" s="32">
        <f t="shared" si="3"/>
        <v>100</v>
      </c>
      <c r="Q6" s="32">
        <f t="shared" si="3"/>
        <v>4013</v>
      </c>
      <c r="R6" s="32">
        <f t="shared" si="3"/>
        <v>18152</v>
      </c>
      <c r="S6" s="32">
        <f t="shared" si="3"/>
        <v>307.44</v>
      </c>
      <c r="T6" s="32">
        <f t="shared" si="3"/>
        <v>59.04</v>
      </c>
      <c r="U6" s="32">
        <f t="shared" si="3"/>
        <v>3035</v>
      </c>
      <c r="V6" s="32">
        <f t="shared" si="3"/>
        <v>1.37</v>
      </c>
      <c r="W6" s="32">
        <f t="shared" si="3"/>
        <v>2215.33</v>
      </c>
      <c r="X6" s="33">
        <f>IF(X7="",NA(),X7)</f>
        <v>86.46</v>
      </c>
      <c r="Y6" s="33">
        <f t="shared" ref="Y6:AG6" si="4">IF(Y7="",NA(),Y7)</f>
        <v>85.78</v>
      </c>
      <c r="Z6" s="33">
        <f t="shared" si="4"/>
        <v>84.37</v>
      </c>
      <c r="AA6" s="33">
        <f t="shared" si="4"/>
        <v>84.74</v>
      </c>
      <c r="AB6" s="33">
        <f t="shared" si="4"/>
        <v>84.71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3">
        <f t="shared" ref="BF6:BN6" si="7">IF(BF7="",NA(),BF7)</f>
        <v>172.89</v>
      </c>
      <c r="BG6" s="33">
        <f t="shared" si="7"/>
        <v>118.22</v>
      </c>
      <c r="BH6" s="33">
        <f t="shared" si="7"/>
        <v>175.93</v>
      </c>
      <c r="BI6" s="33">
        <f t="shared" si="7"/>
        <v>22.76</v>
      </c>
      <c r="BJ6" s="33">
        <f t="shared" si="7"/>
        <v>1239.2</v>
      </c>
      <c r="BK6" s="33">
        <f t="shared" si="7"/>
        <v>1197.82</v>
      </c>
      <c r="BL6" s="33">
        <f t="shared" si="7"/>
        <v>1126.77</v>
      </c>
      <c r="BM6" s="33">
        <f t="shared" si="7"/>
        <v>1044.8</v>
      </c>
      <c r="BN6" s="33">
        <f t="shared" si="7"/>
        <v>1081.8</v>
      </c>
      <c r="BO6" s="32" t="str">
        <f>IF(BO7="","",IF(BO7="-","【-】","【"&amp;SUBSTITUTE(TEXT(BO7,"#,##0.00"),"-","△")&amp;"】"))</f>
        <v>【1,015.77】</v>
      </c>
      <c r="BP6" s="33">
        <f>IF(BP7="",NA(),BP7)</f>
        <v>74.400000000000006</v>
      </c>
      <c r="BQ6" s="33">
        <f t="shared" ref="BQ6:BY6" si="8">IF(BQ7="",NA(),BQ7)</f>
        <v>78.319999999999993</v>
      </c>
      <c r="BR6" s="33">
        <f t="shared" si="8"/>
        <v>84.18</v>
      </c>
      <c r="BS6" s="33">
        <f t="shared" si="8"/>
        <v>77.41</v>
      </c>
      <c r="BT6" s="33">
        <f t="shared" si="8"/>
        <v>74.81</v>
      </c>
      <c r="BU6" s="33">
        <f t="shared" si="8"/>
        <v>51.56</v>
      </c>
      <c r="BV6" s="33">
        <f t="shared" si="8"/>
        <v>51.03</v>
      </c>
      <c r="BW6" s="33">
        <f t="shared" si="8"/>
        <v>50.9</v>
      </c>
      <c r="BX6" s="33">
        <f t="shared" si="8"/>
        <v>50.82</v>
      </c>
      <c r="BY6" s="33">
        <f t="shared" si="8"/>
        <v>52.19</v>
      </c>
      <c r="BZ6" s="32" t="str">
        <f>IF(BZ7="","",IF(BZ7="-","【-】","【"&amp;SUBSTITUTE(TEXT(BZ7,"#,##0.00"),"-","△")&amp;"】"))</f>
        <v>【52.78】</v>
      </c>
      <c r="CA6" s="33">
        <f>IF(CA7="",NA(),CA7)</f>
        <v>203.87</v>
      </c>
      <c r="CB6" s="33">
        <f t="shared" ref="CB6:CJ6" si="9">IF(CB7="",NA(),CB7)</f>
        <v>198.64</v>
      </c>
      <c r="CC6" s="33">
        <f t="shared" si="9"/>
        <v>180.64</v>
      </c>
      <c r="CD6" s="33">
        <f t="shared" si="9"/>
        <v>203.53</v>
      </c>
      <c r="CE6" s="33">
        <f t="shared" si="9"/>
        <v>216.07</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54.51</v>
      </c>
      <c r="CM6" s="33">
        <f t="shared" ref="CM6:CU6" si="10">IF(CM7="",NA(),CM7)</f>
        <v>59.82</v>
      </c>
      <c r="CN6" s="33">
        <f t="shared" si="10"/>
        <v>59.59</v>
      </c>
      <c r="CO6" s="33">
        <f t="shared" si="10"/>
        <v>57.58</v>
      </c>
      <c r="CP6" s="33">
        <f t="shared" si="10"/>
        <v>63.66</v>
      </c>
      <c r="CQ6" s="33">
        <f t="shared" si="10"/>
        <v>55.2</v>
      </c>
      <c r="CR6" s="33">
        <f t="shared" si="10"/>
        <v>54.74</v>
      </c>
      <c r="CS6" s="33">
        <f t="shared" si="10"/>
        <v>53.78</v>
      </c>
      <c r="CT6" s="33">
        <f t="shared" si="10"/>
        <v>53.24</v>
      </c>
      <c r="CU6" s="33">
        <f t="shared" si="10"/>
        <v>52.31</v>
      </c>
      <c r="CV6" s="32" t="str">
        <f>IF(CV7="","",IF(CV7="-","【-】","【"&amp;SUBSTITUTE(TEXT(CV7,"#,##0.00"),"-","△")&amp;"】"))</f>
        <v>【52.74】</v>
      </c>
      <c r="CW6" s="33">
        <f>IF(CW7="",NA(),CW7)</f>
        <v>95.16</v>
      </c>
      <c r="CX6" s="33">
        <f t="shared" ref="CX6:DF6" si="11">IF(CX7="",NA(),CX7)</f>
        <v>95.48</v>
      </c>
      <c r="CY6" s="33">
        <f t="shared" si="11"/>
        <v>95.95</v>
      </c>
      <c r="CZ6" s="33">
        <f t="shared" si="11"/>
        <v>96.15</v>
      </c>
      <c r="DA6" s="33">
        <f t="shared" si="11"/>
        <v>96.41</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285013</v>
      </c>
      <c r="D7" s="35">
        <v>47</v>
      </c>
      <c r="E7" s="35">
        <v>17</v>
      </c>
      <c r="F7" s="35">
        <v>5</v>
      </c>
      <c r="G7" s="35">
        <v>0</v>
      </c>
      <c r="H7" s="35" t="s">
        <v>96</v>
      </c>
      <c r="I7" s="35" t="s">
        <v>97</v>
      </c>
      <c r="J7" s="35" t="s">
        <v>98</v>
      </c>
      <c r="K7" s="35" t="s">
        <v>99</v>
      </c>
      <c r="L7" s="35" t="s">
        <v>100</v>
      </c>
      <c r="M7" s="36" t="s">
        <v>101</v>
      </c>
      <c r="N7" s="36" t="s">
        <v>102</v>
      </c>
      <c r="O7" s="36">
        <v>16.86</v>
      </c>
      <c r="P7" s="36">
        <v>100</v>
      </c>
      <c r="Q7" s="36">
        <v>4013</v>
      </c>
      <c r="R7" s="36">
        <v>18152</v>
      </c>
      <c r="S7" s="36">
        <v>307.44</v>
      </c>
      <c r="T7" s="36">
        <v>59.04</v>
      </c>
      <c r="U7" s="36">
        <v>3035</v>
      </c>
      <c r="V7" s="36">
        <v>1.37</v>
      </c>
      <c r="W7" s="36">
        <v>2215.33</v>
      </c>
      <c r="X7" s="36">
        <v>86.46</v>
      </c>
      <c r="Y7" s="36">
        <v>85.78</v>
      </c>
      <c r="Z7" s="36">
        <v>84.37</v>
      </c>
      <c r="AA7" s="36">
        <v>84.74</v>
      </c>
      <c r="AB7" s="36">
        <v>84.71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172.89</v>
      </c>
      <c r="BG7" s="36">
        <v>118.22</v>
      </c>
      <c r="BH7" s="36">
        <v>175.93</v>
      </c>
      <c r="BI7" s="36">
        <v>22.76</v>
      </c>
      <c r="BJ7" s="36">
        <v>1239.2</v>
      </c>
      <c r="BK7" s="36">
        <v>1197.82</v>
      </c>
      <c r="BL7" s="36">
        <v>1126.77</v>
      </c>
      <c r="BM7" s="36">
        <v>1044.8</v>
      </c>
      <c r="BN7" s="36">
        <v>1081.8</v>
      </c>
      <c r="BO7" s="36">
        <v>1015.77</v>
      </c>
      <c r="BP7" s="36">
        <v>74.400000000000006</v>
      </c>
      <c r="BQ7" s="36">
        <v>78.319999999999993</v>
      </c>
      <c r="BR7" s="36">
        <v>84.18</v>
      </c>
      <c r="BS7" s="36">
        <v>77.41</v>
      </c>
      <c r="BT7" s="36">
        <v>74.81</v>
      </c>
      <c r="BU7" s="36">
        <v>51.56</v>
      </c>
      <c r="BV7" s="36">
        <v>51.03</v>
      </c>
      <c r="BW7" s="36">
        <v>50.9</v>
      </c>
      <c r="BX7" s="36">
        <v>50.82</v>
      </c>
      <c r="BY7" s="36">
        <v>52.19</v>
      </c>
      <c r="BZ7" s="36">
        <v>52.78</v>
      </c>
      <c r="CA7" s="36">
        <v>203.87</v>
      </c>
      <c r="CB7" s="36">
        <v>198.64</v>
      </c>
      <c r="CC7" s="36">
        <v>180.64</v>
      </c>
      <c r="CD7" s="36">
        <v>203.53</v>
      </c>
      <c r="CE7" s="36">
        <v>216.07</v>
      </c>
      <c r="CF7" s="36">
        <v>283.26</v>
      </c>
      <c r="CG7" s="36">
        <v>289.60000000000002</v>
      </c>
      <c r="CH7" s="36">
        <v>293.27</v>
      </c>
      <c r="CI7" s="36">
        <v>300.52</v>
      </c>
      <c r="CJ7" s="36">
        <v>296.14</v>
      </c>
      <c r="CK7" s="36">
        <v>289.81</v>
      </c>
      <c r="CL7" s="36">
        <v>54.51</v>
      </c>
      <c r="CM7" s="36">
        <v>59.82</v>
      </c>
      <c r="CN7" s="36">
        <v>59.59</v>
      </c>
      <c r="CO7" s="36">
        <v>57.58</v>
      </c>
      <c r="CP7" s="36">
        <v>63.66</v>
      </c>
      <c r="CQ7" s="36">
        <v>55.2</v>
      </c>
      <c r="CR7" s="36">
        <v>54.74</v>
      </c>
      <c r="CS7" s="36">
        <v>53.78</v>
      </c>
      <c r="CT7" s="36">
        <v>53.24</v>
      </c>
      <c r="CU7" s="36">
        <v>52.31</v>
      </c>
      <c r="CV7" s="36">
        <v>52.74</v>
      </c>
      <c r="CW7" s="36">
        <v>95.16</v>
      </c>
      <c r="CX7" s="36">
        <v>95.48</v>
      </c>
      <c r="CY7" s="36">
        <v>95.95</v>
      </c>
      <c r="CZ7" s="36">
        <v>96.15</v>
      </c>
      <c r="DA7" s="36">
        <v>96.41</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早水　健</cp:lastModifiedBy>
  <dcterms:created xsi:type="dcterms:W3CDTF">2017-02-08T03:13:11Z</dcterms:created>
  <dcterms:modified xsi:type="dcterms:W3CDTF">2017-02-14T02:46:05Z</dcterms:modified>
  <cp:category/>
</cp:coreProperties>
</file>