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上下水道課\下水\02 決算統計\01 経営比較分析表\20170213【兵庫県市町振興課・重要】下水道事業に係る「経営比較分析表」の分析等について 添付ファイル有り\02 回答\"/>
    </mc:Choice>
  </mc:AlternateContent>
  <workbookProtection workbookAlgorithmName="SHA-512" workbookHashValue="IFLq8ibbkgyF60LYiTVN9LRnouv+7ZW1C7ppK/qx12yxOl29YXzBaZh+OawUyVgQeYSZbUGKQJyRdM2Y79Fv+w==" workbookSaltValue="j8WtM4j4iWvqic9rfRFxZw==" workbookSpinCount="100000" lockStructure="1"/>
  <bookViews>
    <workbookView xWindow="0" yWindow="0" windowWidth="20730" windowHeight="94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BH6" i="5" l="1"/>
  <c r="BG6" i="5"/>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<sst xmlns="http://schemas.openxmlformats.org/spreadsheetml/2006/main" count="221" uniqueCount="111">
  <si>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</si>
  <si>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</si>
  <si>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</si>
  <si>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</si>
  <si>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</si>
  <si>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</si>
  <si>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</si>
  <si>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</si>
  <si>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</si>
  <si>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</si>
  <si>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</si>
  <si>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</si>
  <si>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</si>
  <si>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</si>
  <si>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</si>
  <si>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</si>
  <si>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</si>
  <si>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</si>
  <si>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</si>
  <si>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</si>
  <si>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</si>
  <si>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</si>
  <si>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</si>
  <si>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</si>
  <si>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</si>
  <si>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</si>
  <si>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</si>
  <si>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</si>
  <si>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</si>
  <si>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</si>
  <si>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</si>
  <si>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</si>
  <si>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</si>
  <si>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</si>
  <si>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</si>
  <si>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</si>
  <si>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</si>
  <si>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</si>
  <si>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</si>
  <si>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</si>
  <si>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</si>
  <si>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</si>
  <si>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</si>
  <si>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</si>
  <si>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</si>
  <si>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</si>
  <si>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</si>
  <si>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</si>
  <si>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</si>
  <si>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</si>
  <si>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</si>
  <si>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</si>
  <si>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</si>
  <si>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</si>
  <si>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</si>
  <si>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</si>
  <si>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</si>
  <si>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</si>
  <si>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</si>
  <si>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</si>
  <si>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</si>
  <si>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</si>
  <si>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</si>
  <si>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</si>
  <si>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</si>
  <si>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</si>
  <si>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</si>
  <si>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</si>
  <si>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</si>
  <si>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</si>
  <si>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</si>
  <si>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</si>
  <si>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</si>
  <si>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</si>
  <si>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</si>
  <si>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</si>
  <si>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</si>
  <si>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</si>
  <si>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</si>
  <si>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</si>
  <si>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</si>
  <si>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</si>
  <si>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</si>
  <si>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</si>
  <si>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</si>
  <si>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</si>
  <si>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</si>
  <si>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</si>
  <si>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</si>
  <si>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</si>
  <si>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</si>
  <si>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</si>
  <si>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</si>
  <si>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</si>
  <si>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</si>
  <si>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</si>
  <si>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</si>
  <si>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</si>
  <si>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</si>
  <si>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</si>
  <si>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</si>
  <si>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</si>
  <si>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</si>
  <si>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</si>
  <si>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</si>
  <si>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</si>
  <si>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</si>
  <si>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</si>
  <si>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では、近年管渠の更新は行われていません。老朽化対策については、日常生活や社会活動に重大な影響を及ぼす事故発生や機能停止を未然に防止するため、限られた財源の中で、効率的で計画的な老朽化対策について検討します。</t>
    <phoneticPr fontId="4"/>
  </si>
  <si>
    <t>　平成27年度単年度の収益的収支比率は、66.88％となっており、平成26年度に比べ△0.59％となった。また、過去５年間平均は、64.64%となっており、今後も経営健全化に向けた取組みが必要です。
　企業債残高対事業規模比率は類似団体と比較して低い数値でありますが、公費負担の増加は、町全体の財政状況に影響があるため、企業債残高については、注視する必要があります。
　料金収入の適切性を示す経費回収率は、平成27年度単年度では56.13％であり、前年度と比べ6.64%改善し、全国平均を上回っています。
　費用の効率性を示す汚水処理原価は、年度ことの比較でみると、汚水処理費のうち修繕費の規模の大小が数値増減に影響しており、各年度の修繕規模が大きい場合、経費回収率は低く、汚水処理原価は高くなっています。
　施設利用率は類似団体より高く、処理施設として施設処理能力には、まだ余裕がある状況と言えます。
  水洗化率は平成27年度単年度では96.08％で、近年横ばいになっています。</t>
    <rPh sb="1" eb="3">
      <t>ヘイセイ</t>
    </rPh>
    <rPh sb="5" eb="7">
      <t>ネンド</t>
    </rPh>
    <rPh sb="7" eb="10">
      <t>タンネンド</t>
    </rPh>
    <rPh sb="11" eb="14">
      <t>シュウエキテキ</t>
    </rPh>
    <rPh sb="14" eb="16">
      <t>シュウシ</t>
    </rPh>
    <rPh sb="16" eb="18">
      <t>ヒリツ</t>
    </rPh>
    <rPh sb="33" eb="35">
      <t>ヘイセイ</t>
    </rPh>
    <rPh sb="37" eb="39">
      <t>ネンド</t>
    </rPh>
    <rPh sb="40" eb="41">
      <t>クラ</t>
    </rPh>
    <rPh sb="56" eb="58">
      <t>カコ</t>
    </rPh>
    <rPh sb="59" eb="61">
      <t>ネンカン</t>
    </rPh>
    <rPh sb="61" eb="63">
      <t>ヘイキン</t>
    </rPh>
    <rPh sb="78" eb="80">
      <t>コンゴ</t>
    </rPh>
    <rPh sb="81" eb="83">
      <t>ケイエイ</t>
    </rPh>
    <rPh sb="83" eb="86">
      <t>ケンゼンカ</t>
    </rPh>
    <rPh sb="87" eb="88">
      <t>ム</t>
    </rPh>
    <rPh sb="90" eb="91">
      <t>ト</t>
    </rPh>
    <rPh sb="91" eb="92">
      <t>ク</t>
    </rPh>
    <rPh sb="94" eb="96">
      <t>ヒツヨウ</t>
    </rPh>
    <rPh sb="205" eb="207">
      <t>ヘイセイ</t>
    </rPh>
    <rPh sb="209" eb="211">
      <t>ネンド</t>
    </rPh>
    <rPh sb="211" eb="214">
      <t>タンネンド</t>
    </rPh>
    <rPh sb="226" eb="229">
      <t>ゼンネンド</t>
    </rPh>
    <rPh sb="230" eb="231">
      <t>クラ</t>
    </rPh>
    <rPh sb="237" eb="239">
      <t>カイゼン</t>
    </rPh>
    <rPh sb="241" eb="243">
      <t>ゼンコク</t>
    </rPh>
    <rPh sb="243" eb="245">
      <t>ヘイキン</t>
    </rPh>
    <rPh sb="246" eb="248">
      <t>ウワマワ</t>
    </rPh>
    <rPh sb="274" eb="276">
      <t>ネンド</t>
    </rPh>
    <rPh sb="279" eb="281">
      <t>ヒカク</t>
    </rPh>
    <rPh sb="286" eb="288">
      <t>オスイ</t>
    </rPh>
    <rPh sb="288" eb="290">
      <t>ショリ</t>
    </rPh>
    <rPh sb="290" eb="291">
      <t>ヒ</t>
    </rPh>
    <rPh sb="294" eb="297">
      <t>シュウゼンヒ</t>
    </rPh>
    <rPh sb="298" eb="300">
      <t>キボ</t>
    </rPh>
    <rPh sb="301" eb="303">
      <t>ダイショウ</t>
    </rPh>
    <rPh sb="304" eb="306">
      <t>スウチ</t>
    </rPh>
    <rPh sb="306" eb="308">
      <t>ゾウゲン</t>
    </rPh>
    <rPh sb="309" eb="311">
      <t>エイキョウ</t>
    </rPh>
    <rPh sb="316" eb="317">
      <t>カク</t>
    </rPh>
    <rPh sb="317" eb="319">
      <t>ネンド</t>
    </rPh>
    <rPh sb="320" eb="322">
      <t>シュウゼン</t>
    </rPh>
    <rPh sb="322" eb="324">
      <t>キボ</t>
    </rPh>
    <rPh sb="325" eb="326">
      <t>オオ</t>
    </rPh>
    <rPh sb="328" eb="330">
      <t>バアイ</t>
    </rPh>
    <rPh sb="331" eb="333">
      <t>ケイヒ</t>
    </rPh>
    <rPh sb="333" eb="335">
      <t>カイシュウ</t>
    </rPh>
    <rPh sb="335" eb="336">
      <t>リツ</t>
    </rPh>
    <rPh sb="337" eb="338">
      <t>ヒク</t>
    </rPh>
    <rPh sb="340" eb="342">
      <t>オスイ</t>
    </rPh>
    <rPh sb="342" eb="344">
      <t>ショリ</t>
    </rPh>
    <rPh sb="344" eb="346">
      <t>ゲンカ</t>
    </rPh>
    <rPh sb="347" eb="348">
      <t>タカ</t>
    </rPh>
    <rPh sb="359" eb="361">
      <t>シセツ</t>
    </rPh>
    <rPh sb="361" eb="364">
      <t>リヨウリツ</t>
    </rPh>
    <rPh sb="365" eb="367">
      <t>ルイジ</t>
    </rPh>
    <rPh sb="367" eb="369">
      <t>ダンタイ</t>
    </rPh>
    <rPh sb="371" eb="372">
      <t>タカ</t>
    </rPh>
    <rPh sb="374" eb="376">
      <t>ショリ</t>
    </rPh>
    <rPh sb="376" eb="378">
      <t>シセツ</t>
    </rPh>
    <rPh sb="381" eb="383">
      <t>シセツ</t>
    </rPh>
    <rPh sb="383" eb="385">
      <t>ショリ</t>
    </rPh>
    <rPh sb="385" eb="387">
      <t>ノウリョク</t>
    </rPh>
    <rPh sb="392" eb="394">
      <t>ヨユウ</t>
    </rPh>
    <rPh sb="397" eb="399">
      <t>ジョウキョウ</t>
    </rPh>
    <rPh sb="400" eb="401">
      <t>イ</t>
    </rPh>
    <rPh sb="409" eb="412">
      <t>スイセンカ</t>
    </rPh>
    <rPh sb="412" eb="413">
      <t>リツ</t>
    </rPh>
    <rPh sb="414" eb="416">
      <t>ヘイセイ</t>
    </rPh>
    <rPh sb="418" eb="420">
      <t>ネンド</t>
    </rPh>
    <rPh sb="420" eb="423">
      <t>タンネンド</t>
    </rPh>
    <phoneticPr fontId="4"/>
  </si>
  <si>
    <t>　農業集落排水事業は、計画区域内の整備がほぼ完了しており、大きな使用料の増などは見込めない状況にあります。また、施設建設から年月が経過するに伴い、施設の老朽化が進行しており、施設の長寿命化、予防保全や維持管理、施設更新を強化する必要があり、計画的に老朽化した施設の更新を行っていきます。
　さらに今後は、経営戦略の策定を行い、経営状況を注視した上で、地方公営企業法適用による公営企業会計への移行などにより、健全な経営化に向けて、適切な使用料の設定などを検討していきます。</t>
    <rPh sb="1" eb="3">
      <t>ノウギョウ</t>
    </rPh>
    <rPh sb="3" eb="5">
      <t>シュウラク</t>
    </rPh>
    <rPh sb="5" eb="7">
      <t>ハイスイ</t>
    </rPh>
    <rPh sb="7" eb="9">
      <t>ジギョウ</t>
    </rPh>
    <rPh sb="11" eb="13">
      <t>ケイカク</t>
    </rPh>
    <rPh sb="13" eb="15">
      <t>クイキ</t>
    </rPh>
    <rPh sb="15" eb="16">
      <t>ナイ</t>
    </rPh>
    <rPh sb="17" eb="19">
      <t>セイビ</t>
    </rPh>
    <rPh sb="22" eb="24">
      <t>カンリョウ</t>
    </rPh>
    <rPh sb="29" eb="30">
      <t>オオ</t>
    </rPh>
    <rPh sb="32" eb="35">
      <t>シヨウリョウ</t>
    </rPh>
    <rPh sb="36" eb="37">
      <t>ゾウ</t>
    </rPh>
    <rPh sb="40" eb="42">
      <t>ミコ</t>
    </rPh>
    <rPh sb="45" eb="47">
      <t>ジョウキョウ</t>
    </rPh>
    <rPh sb="120" eb="122">
      <t>ケイカク</t>
    </rPh>
    <rPh sb="122" eb="123">
      <t>テキ</t>
    </rPh>
    <rPh sb="124" eb="127">
      <t>ロウキュウカ</t>
    </rPh>
    <rPh sb="129" eb="131">
      <t>シセツ</t>
    </rPh>
    <rPh sb="132" eb="134">
      <t>コウシン</t>
    </rPh>
    <rPh sb="135" eb="136">
      <t>オコナ</t>
    </rPh>
    <rPh sb="175" eb="177">
      <t>チホウ</t>
    </rPh>
    <rPh sb="177" eb="179">
      <t>コウエイ</t>
    </rPh>
    <rPh sb="179" eb="181">
      <t>キギョウ</t>
    </rPh>
    <rPh sb="181" eb="182">
      <t>ホウ</t>
    </rPh>
    <rPh sb="182" eb="184">
      <t>テキヨウ</t>
    </rPh>
    <rPh sb="187" eb="189">
      <t>コウエイ</t>
    </rPh>
    <rPh sb="189" eb="191">
      <t>キギョウ</t>
    </rPh>
    <rPh sb="191" eb="193">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</si>
</sst>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4850320"/>
        <c:axId val="12485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24850320"/>
        <c:axId val="124856792"/>
      </c:lineChart>
      <c:dateAx>
        <c:axId val="124850320"/>
        <c:scaling>
          <c:orientation val="minMax"/>
        </c:scaling>
        <c:delete val="1"/>
        <c:axPos val="b"/>
        <c:numFmt formatCode="ge" sourceLinked="1"/>
        <c:majorTickMark val="none"/>
        <c:minorTickMark val="none"/>
        <c:tickLblPos val="none"/>
        <c:crossAx val="124856792"/>
        <c:crosses val="autoZero"/>
        <c:auto val="1"/>
        <c:lblOffset val="100"/>
        <c:baseTimeUnit val="years"/>
      </c:dateAx>
      <c:valAx>
        <c:axId val="12485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8503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65.510000000000005</c:v>
                </c:pt>
                <c:pt idx="1">
                  <c:v>66.09</c:v>
                </c:pt>
                <c:pt idx="2">
                  <c:v>65.92</c:v>
                </c:pt>
                <c:pt idx="3">
                  <c:v>64.150000000000006</c:v>
                </c:pt>
                <c:pt idx="4">
                  <c:v>64.540000000000006</c:v>
                </c:pt>
              </c:numCache>
            </c:numRef>
          </c:val>
        </c:ser>
        <c:dLbls>
          <c:showLegendKey val="0"/>
          <c:showVal val="0"/>
          <c:showCatName val="0"/>
          <c:showSerName val="0"/>
          <c:showPercent val="0"/>
          <c:showBubbleSize val="0"/>
        </c:dLbls>
        <c:gapWidth val="150"/>
        <c:axId val="126356480"/>
        <c:axId val="12635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26356480"/>
        <c:axId val="126356088"/>
      </c:lineChart>
      <c:dateAx>
        <c:axId val="126356480"/>
        <c:scaling>
          <c:orientation val="minMax"/>
        </c:scaling>
        <c:delete val="1"/>
        <c:axPos val="b"/>
        <c:numFmt formatCode="ge" sourceLinked="1"/>
        <c:majorTickMark val="none"/>
        <c:minorTickMark val="none"/>
        <c:tickLblPos val="none"/>
        <c:crossAx val="126356088"/>
        <c:crosses val="autoZero"/>
        <c:auto val="1"/>
        <c:lblOffset val="100"/>
        <c:baseTimeUnit val="years"/>
      </c:dateAx>
      <c:valAx>
        <c:axId val="12635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3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95.76</c:v>
                </c:pt>
                <c:pt idx="1">
                  <c:v>95.84</c:v>
                </c:pt>
                <c:pt idx="2">
                  <c:v>96.08</c:v>
                </c:pt>
                <c:pt idx="3">
                  <c:v>96.08</c:v>
                </c:pt>
                <c:pt idx="4">
                  <c:v>96.08</c:v>
                </c:pt>
              </c:numCache>
            </c:numRef>
          </c:val>
        </c:ser>
        <c:dLbls>
          <c:showLegendKey val="0"/>
          <c:showVal val="0"/>
          <c:showCatName val="0"/>
          <c:showSerName val="0"/>
          <c:showPercent val="0"/>
          <c:showBubbleSize val="0"/>
        </c:dLbls>
        <c:gapWidth val="150"/>
        <c:axId val="195717024"/>
        <c:axId val="19571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95717024"/>
        <c:axId val="195717416"/>
      </c:lineChart>
      <c:dateAx>
        <c:axId val="195717024"/>
        <c:scaling>
          <c:orientation val="minMax"/>
        </c:scaling>
        <c:delete val="1"/>
        <c:axPos val="b"/>
        <c:numFmt formatCode="ge" sourceLinked="1"/>
        <c:majorTickMark val="none"/>
        <c:minorTickMark val="none"/>
        <c:tickLblPos val="none"/>
        <c:crossAx val="195717416"/>
        <c:crosses val="autoZero"/>
        <c:auto val="1"/>
        <c:lblOffset val="100"/>
        <c:baseTimeUnit val="years"/>
      </c:dateAx>
      <c:valAx>
        <c:axId val="19571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7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65.040000000000006</c:v>
                </c:pt>
                <c:pt idx="1">
                  <c:v>61.81</c:v>
                </c:pt>
                <c:pt idx="2">
                  <c:v>61.98</c:v>
                </c:pt>
                <c:pt idx="3">
                  <c:v>67.47</c:v>
                </c:pt>
                <c:pt idx="4">
                  <c:v>66.88</c:v>
                </c:pt>
              </c:numCache>
            </c:numRef>
          </c:val>
        </c:ser>
        <c:dLbls>
          <c:showLegendKey val="0"/>
          <c:showVal val="0"/>
          <c:showCatName val="0"/>
          <c:showSerName val="0"/>
          <c:showPercent val="0"/>
          <c:showBubbleSize val="0"/>
        </c:dLbls>
        <c:gapWidth val="150"/>
        <c:axId val="195485112"/>
        <c:axId val="19549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485112"/>
        <c:axId val="195497784"/>
      </c:lineChart>
      <c:dateAx>
        <c:axId val="195485112"/>
        <c:scaling>
          <c:orientation val="minMax"/>
        </c:scaling>
        <c:delete val="1"/>
        <c:axPos val="b"/>
        <c:numFmt formatCode="ge" sourceLinked="1"/>
        <c:majorTickMark val="none"/>
        <c:minorTickMark val="none"/>
        <c:tickLblPos val="none"/>
        <c:crossAx val="195497784"/>
        <c:crosses val="autoZero"/>
        <c:auto val="1"/>
        <c:lblOffset val="100"/>
        <c:baseTimeUnit val="years"/>
      </c:dateAx>
      <c:valAx>
        <c:axId val="19549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8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237400"/>
        <c:axId val="19523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237400"/>
        <c:axId val="195237784"/>
      </c:lineChart>
      <c:dateAx>
        <c:axId val="195237400"/>
        <c:scaling>
          <c:orientation val="minMax"/>
        </c:scaling>
        <c:delete val="1"/>
        <c:axPos val="b"/>
        <c:numFmt formatCode="ge" sourceLinked="1"/>
        <c:majorTickMark val="none"/>
        <c:minorTickMark val="none"/>
        <c:tickLblPos val="none"/>
        <c:crossAx val="195237784"/>
        <c:crosses val="autoZero"/>
        <c:auto val="1"/>
        <c:lblOffset val="100"/>
        <c:baseTimeUnit val="years"/>
      </c:dateAx>
      <c:valAx>
        <c:axId val="19523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23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293648"/>
        <c:axId val="19529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293648"/>
        <c:axId val="195298128"/>
      </c:lineChart>
      <c:dateAx>
        <c:axId val="195293648"/>
        <c:scaling>
          <c:orientation val="minMax"/>
        </c:scaling>
        <c:delete val="1"/>
        <c:axPos val="b"/>
        <c:numFmt formatCode="ge" sourceLinked="1"/>
        <c:majorTickMark val="none"/>
        <c:minorTickMark val="none"/>
        <c:tickLblPos val="none"/>
        <c:crossAx val="195298128"/>
        <c:crosses val="autoZero"/>
        <c:auto val="1"/>
        <c:lblOffset val="100"/>
        <c:baseTimeUnit val="years"/>
      </c:dateAx>
      <c:valAx>
        <c:axId val="19529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29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341816"/>
        <c:axId val="19534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341816"/>
        <c:axId val="195342208"/>
      </c:lineChart>
      <c:dateAx>
        <c:axId val="195341816"/>
        <c:scaling>
          <c:orientation val="minMax"/>
        </c:scaling>
        <c:delete val="1"/>
        <c:axPos val="b"/>
        <c:numFmt formatCode="ge" sourceLinked="1"/>
        <c:majorTickMark val="none"/>
        <c:minorTickMark val="none"/>
        <c:tickLblPos val="none"/>
        <c:crossAx val="195342208"/>
        <c:crosses val="autoZero"/>
        <c:auto val="1"/>
        <c:lblOffset val="100"/>
        <c:baseTimeUnit val="years"/>
      </c:dateAx>
      <c:valAx>
        <c:axId val="19534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4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343776"/>
        <c:axId val="195344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343776"/>
        <c:axId val="195344168"/>
      </c:lineChart>
      <c:dateAx>
        <c:axId val="195343776"/>
        <c:scaling>
          <c:orientation val="minMax"/>
        </c:scaling>
        <c:delete val="1"/>
        <c:axPos val="b"/>
        <c:numFmt formatCode="ge" sourceLinked="1"/>
        <c:majorTickMark val="none"/>
        <c:minorTickMark val="none"/>
        <c:tickLblPos val="none"/>
        <c:crossAx val="195344168"/>
        <c:crosses val="autoZero"/>
        <c:auto val="1"/>
        <c:lblOffset val="100"/>
        <c:baseTimeUnit val="years"/>
      </c:dateAx>
      <c:valAx>
        <c:axId val="19534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4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27.05</c:v>
                </c:pt>
                <c:pt idx="1">
                  <c:v>25.34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95435696"/>
        <c:axId val="19543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95435696"/>
        <c:axId val="195436088"/>
      </c:lineChart>
      <c:dateAx>
        <c:axId val="195435696"/>
        <c:scaling>
          <c:orientation val="minMax"/>
        </c:scaling>
        <c:delete val="1"/>
        <c:axPos val="b"/>
        <c:numFmt formatCode="ge" sourceLinked="1"/>
        <c:majorTickMark val="none"/>
        <c:minorTickMark val="none"/>
        <c:tickLblPos val="none"/>
        <c:crossAx val="195436088"/>
        <c:crosses val="autoZero"/>
        <c:auto val="1"/>
        <c:lblOffset val="100"/>
        <c:baseTimeUnit val="years"/>
      </c:dateAx>
      <c:valAx>
        <c:axId val="19543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3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73.06</c:v>
                </c:pt>
                <c:pt idx="1">
                  <c:v>69.86</c:v>
                </c:pt>
                <c:pt idx="2">
                  <c:v>65.98</c:v>
                </c:pt>
                <c:pt idx="3">
                  <c:v>49.49</c:v>
                </c:pt>
                <c:pt idx="4">
                  <c:v>56.13</c:v>
                </c:pt>
              </c:numCache>
            </c:numRef>
          </c:val>
        </c:ser>
        <c:dLbls>
          <c:showLegendKey val="0"/>
          <c:showVal val="0"/>
          <c:showCatName val="0"/>
          <c:showSerName val="0"/>
          <c:showPercent val="0"/>
          <c:showBubbleSize val="0"/>
        </c:dLbls>
        <c:gapWidth val="150"/>
        <c:axId val="195437264"/>
        <c:axId val="19543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95437264"/>
        <c:axId val="195437656"/>
      </c:lineChart>
      <c:dateAx>
        <c:axId val="195437264"/>
        <c:scaling>
          <c:orientation val="minMax"/>
        </c:scaling>
        <c:delete val="1"/>
        <c:axPos val="b"/>
        <c:numFmt formatCode="ge" sourceLinked="1"/>
        <c:majorTickMark val="none"/>
        <c:minorTickMark val="none"/>
        <c:tickLblPos val="none"/>
        <c:crossAx val="195437656"/>
        <c:crosses val="autoZero"/>
        <c:auto val="1"/>
        <c:lblOffset val="100"/>
        <c:baseTimeUnit val="years"/>
      </c:dateAx>
      <c:valAx>
        <c:axId val="19543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3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224.15</c:v>
                </c:pt>
                <c:pt idx="1">
                  <c:v>233.16</c:v>
                </c:pt>
                <c:pt idx="2">
                  <c:v>246.23</c:v>
                </c:pt>
                <c:pt idx="3">
                  <c:v>334.78</c:v>
                </c:pt>
                <c:pt idx="4">
                  <c:v>297.95</c:v>
                </c:pt>
              </c:numCache>
            </c:numRef>
          </c:val>
        </c:ser>
        <c:dLbls>
          <c:showLegendKey val="0"/>
          <c:showVal val="0"/>
          <c:showCatName val="0"/>
          <c:showSerName val="0"/>
          <c:showPercent val="0"/>
          <c:showBubbleSize val="0"/>
        </c:dLbls>
        <c:gapWidth val="150"/>
        <c:axId val="195343384"/>
        <c:axId val="19534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95343384"/>
        <c:axId val="195341424"/>
      </c:lineChart>
      <c:dateAx>
        <c:axId val="195343384"/>
        <c:scaling>
          <c:orientation val="minMax"/>
        </c:scaling>
        <c:delete val="1"/>
        <c:axPos val="b"/>
        <c:numFmt formatCode="ge" sourceLinked="1"/>
        <c:majorTickMark val="none"/>
        <c:minorTickMark val="none"/>
        <c:tickLblPos val="none"/>
        <c:crossAx val="195341424"/>
        <c:crosses val="autoZero"/>
        <c:auto val="1"/>
        <c:lblOffset val="100"/>
        <c:baseTimeUnit val="years"/>
      </c:dateAx>
      <c:valAx>
        <c:axId val="19534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4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52" zoomScale="85" zoomScaleNormal="85"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上郡町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15815</v>
      </c>
      <c r="AM8" s="64"/>
      <c r="AN8" s="64"/>
      <c r="AO8" s="64"/>
      <c r="AP8" s="64"/>
      <c r="AQ8" s="64"/>
      <c r="AR8" s="64"/>
      <c r="AS8" s="64"/>
      <c r="AT8" s="63">
        <f>データ!S6</f>
        <v>150.26</v>
      </c>
      <c r="AU8" s="63"/>
      <c r="AV8" s="63"/>
      <c r="AW8" s="63"/>
      <c r="AX8" s="63"/>
      <c r="AY8" s="63"/>
      <c r="AZ8" s="63"/>
      <c r="BA8" s="63"/>
      <c r="BB8" s="63">
        <f>データ!T6</f>
        <v>105.25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19.03</v>
      </c>
      <c r="Q10" s="63"/>
      <c r="R10" s="63"/>
      <c r="S10" s="63"/>
      <c r="T10" s="63"/>
      <c r="U10" s="63"/>
      <c r="V10" s="63"/>
      <c r="W10" s="63">
        <f>データ!P6</f>
        <v>76.59</v>
      </c>
      <c r="X10" s="63"/>
      <c r="Y10" s="63"/>
      <c r="Z10" s="63"/>
      <c r="AA10" s="63"/>
      <c r="AB10" s="63"/>
      <c r="AC10" s="63"/>
      <c r="AD10" s="64">
        <f>データ!Q6</f>
        <v>3024</v>
      </c>
      <c r="AE10" s="64"/>
      <c r="AF10" s="64"/>
      <c r="AG10" s="64"/>
      <c r="AH10" s="64"/>
      <c r="AI10" s="64"/>
      <c r="AJ10" s="64"/>
      <c r="AK10" s="2"/>
      <c r="AL10" s="64">
        <f>データ!U6</f>
        <v>2987</v>
      </c>
      <c r="AM10" s="64"/>
      <c r="AN10" s="64"/>
      <c r="AO10" s="64"/>
      <c r="AP10" s="64"/>
      <c r="AQ10" s="64"/>
      <c r="AR10" s="64"/>
      <c r="AS10" s="64"/>
      <c r="AT10" s="63">
        <f>データ!V6</f>
        <v>1.0900000000000001</v>
      </c>
      <c r="AU10" s="63"/>
      <c r="AV10" s="63"/>
      <c r="AW10" s="63"/>
      <c r="AX10" s="63"/>
      <c r="AY10" s="63"/>
      <c r="AZ10" s="63"/>
      <c r="BA10" s="63"/>
      <c r="BB10" s="63">
        <f>データ!W6</f>
        <v>2740.37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zV2cBm9XEldmuN/HUcPBeHHF72WmTuCaYFs7omjKQ5C7Gy9fLzbiwj133w767gnSS8kuB8R6wBvtMaMW4dFHnQ==" saltValue="Laj7FaX/soHTrltsQb2duQ=="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D1" workbookViewId="0">
      <selection activeCell="BH13" sqref="BH13"/>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284815</v>
      </c>
      <c r="D6" s="31">
        <f t="shared" si="3"/>
        <v>47</v>
      </c>
      <c r="E6" s="31">
        <f t="shared" si="3"/>
        <v>17</v>
      </c>
      <c r="F6" s="31">
        <f t="shared" si="3"/>
        <v>5</v>
      </c>
      <c r="G6" s="31">
        <f t="shared" si="3"/>
        <v>0</v>
      </c>
      <c r="H6" s="31" t="str">
        <f t="shared" si="3"/>
        <v>兵庫県　上郡町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19.03</v>
      </c>
      <c r="P6" s="32">
        <f t="shared" si="3"/>
        <v>76.59</v>
      </c>
      <c r="Q6" s="32">
        <f t="shared" si="3"/>
        <v>3024</v>
      </c>
      <c r="R6" s="32">
        <f t="shared" si="3"/>
        <v>15815</v>
      </c>
      <c r="S6" s="32">
        <f t="shared" si="3"/>
        <v>150.26</v>
      </c>
      <c r="T6" s="32">
        <f t="shared" si="3"/>
        <v>105.25</v>
      </c>
      <c r="U6" s="32">
        <f t="shared" si="3"/>
        <v>2987</v>
      </c>
      <c r="V6" s="32">
        <f t="shared" si="3"/>
        <v>1.0900000000000001</v>
      </c>
      <c r="W6" s="32">
        <f t="shared" si="3"/>
        <v>2740.37</v>
      </c>
      <c r="X6" s="33">
        <f>IF(X7="",NA(),X7)</f>
        <v>65.040000000000006</v>
      </c>
      <c r="Y6" s="33">
        <f t="shared" ref="Y6:AG6" si="4">IF(Y7="",NA(),Y7)</f>
        <v>61.81</v>
      </c>
      <c r="Z6" s="33">
        <f t="shared" si="4"/>
        <v>61.98</v>
      </c>
      <c r="AA6" s="33">
        <f t="shared" si="4"/>
        <v>67.47</v>
      </c>
      <c r="AB6" s="33">
        <f t="shared" si="4"/>
        <v>66.88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27.05</v>
      </c>
      <c r="BF6" s="33">
        <f t="shared" ref="BF6:BN6" si="7">IF(BF7="",NA(),BF7)</f>
        <v>25.34</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73.06</v>
      </c>
      <c r="BQ6" s="33">
        <f t="shared" ref="BQ6:BY6" si="8">IF(BQ7="",NA(),BQ7)</f>
        <v>69.86</v>
      </c>
      <c r="BR6" s="33">
        <f t="shared" si="8"/>
        <v>65.98</v>
      </c>
      <c r="BS6" s="33">
        <f t="shared" si="8"/>
        <v>49.49</v>
      </c>
      <c r="BT6" s="33">
        <f t="shared" si="8"/>
        <v>56.13</v>
      </c>
      <c r="BU6" s="33">
        <f t="shared" si="8"/>
        <v>51.56</v>
      </c>
      <c r="BV6" s="33">
        <f t="shared" si="8"/>
        <v>51.03</v>
      </c>
      <c r="BW6" s="33">
        <f t="shared" si="8"/>
        <v>50.9</v>
      </c>
      <c r="BX6" s="33">
        <f t="shared" si="8"/>
        <v>50.82</v>
      </c>
      <c r="BY6" s="33">
        <f t="shared" si="8"/>
        <v>52.19</v>
      </c>
      <c r="BZ6" s="32" t="str">
        <f>IF(BZ7="","",IF(BZ7="-","【-】","【"&amp;SUBSTITUTE(TEXT(BZ7,"#,##0.00"),"-","△")&amp;"】"))</f>
        <v>【52.78】</v>
      </c>
      <c r="CA6" s="33">
        <f>IF(CA7="",NA(),CA7)</f>
        <v>224.15</v>
      </c>
      <c r="CB6" s="33">
        <f t="shared" ref="CB6:CJ6" si="9">IF(CB7="",NA(),CB7)</f>
        <v>233.16</v>
      </c>
      <c r="CC6" s="33">
        <f t="shared" si="9"/>
        <v>246.23</v>
      </c>
      <c r="CD6" s="33">
        <f t="shared" si="9"/>
        <v>334.78</v>
      </c>
      <c r="CE6" s="33">
        <f t="shared" si="9"/>
        <v>297.95</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65.510000000000005</v>
      </c>
      <c r="CM6" s="33">
        <f t="shared" ref="CM6:CU6" si="10">IF(CM7="",NA(),CM7)</f>
        <v>66.09</v>
      </c>
      <c r="CN6" s="33">
        <f t="shared" si="10"/>
        <v>65.92</v>
      </c>
      <c r="CO6" s="33">
        <f t="shared" si="10"/>
        <v>64.150000000000006</v>
      </c>
      <c r="CP6" s="33">
        <f t="shared" si="10"/>
        <v>64.540000000000006</v>
      </c>
      <c r="CQ6" s="33">
        <f t="shared" si="10"/>
        <v>55.2</v>
      </c>
      <c r="CR6" s="33">
        <f t="shared" si="10"/>
        <v>54.74</v>
      </c>
      <c r="CS6" s="33">
        <f t="shared" si="10"/>
        <v>53.78</v>
      </c>
      <c r="CT6" s="33">
        <f t="shared" si="10"/>
        <v>53.24</v>
      </c>
      <c r="CU6" s="33">
        <f t="shared" si="10"/>
        <v>52.31</v>
      </c>
      <c r="CV6" s="32" t="str">
        <f>IF(CV7="","",IF(CV7="-","【-】","【"&amp;SUBSTITUTE(TEXT(CV7,"#,##0.00"),"-","△")&amp;"】"))</f>
        <v>【52.74】</v>
      </c>
      <c r="CW6" s="33">
        <f>IF(CW7="",NA(),CW7)</f>
        <v>95.76</v>
      </c>
      <c r="CX6" s="33">
        <f t="shared" ref="CX6:DF6" si="11">IF(CX7="",NA(),CX7)</f>
        <v>95.84</v>
      </c>
      <c r="CY6" s="33">
        <f t="shared" si="11"/>
        <v>96.08</v>
      </c>
      <c r="CZ6" s="33">
        <f t="shared" si="11"/>
        <v>96.08</v>
      </c>
      <c r="DA6" s="33">
        <f t="shared" si="11"/>
        <v>96.08</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284815</v>
      </c>
      <c r="D7" s="35">
        <v>47</v>
      </c>
      <c r="E7" s="35">
        <v>17</v>
      </c>
      <c r="F7" s="35">
        <v>5</v>
      </c>
      <c r="G7" s="35">
        <v>0</v>
      </c>
      <c r="H7" s="35" t="s">
        <v>96</v>
      </c>
      <c r="I7" s="35" t="s">
        <v>97</v>
      </c>
      <c r="J7" s="35" t="s">
        <v>98</v>
      </c>
      <c r="K7" s="35" t="s">
        <v>99</v>
      </c>
      <c r="L7" s="35" t="s">
        <v>100</v>
      </c>
      <c r="M7" s="36" t="s">
        <v>101</v>
      </c>
      <c r="N7" s="36" t="s">
        <v>102</v>
      </c>
      <c r="O7" s="36">
        <v>19.03</v>
      </c>
      <c r="P7" s="36">
        <v>76.59</v>
      </c>
      <c r="Q7" s="36">
        <v>3024</v>
      </c>
      <c r="R7" s="36">
        <v>15815</v>
      </c>
      <c r="S7" s="36">
        <v>150.26</v>
      </c>
      <c r="T7" s="36">
        <v>105.25</v>
      </c>
      <c r="U7" s="36">
        <v>2987</v>
      </c>
      <c r="V7" s="36">
        <v>1.0900000000000001</v>
      </c>
      <c r="W7" s="36">
        <v>2740.37</v>
      </c>
      <c r="X7" s="36">
        <v>65.040000000000006</v>
      </c>
      <c r="Y7" s="36">
        <v>61.81</v>
      </c>
      <c r="Z7" s="36">
        <v>61.98</v>
      </c>
      <c r="AA7" s="36">
        <v>67.47</v>
      </c>
      <c r="AB7" s="36">
        <v>66.88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27.05</v>
      </c>
      <c r="BF7" s="36">
        <v>25.34</v>
      </c>
      <c r="BG7" s="36">
        <v>0</v>
      </c>
      <c r="BH7" s="36">
        <v>0</v>
      </c>
      <c r="BI7" s="36">
        <v>0</v>
      </c>
      <c r="BJ7" s="36">
        <v>1239.2</v>
      </c>
      <c r="BK7" s="36">
        <v>1197.82</v>
      </c>
      <c r="BL7" s="36">
        <v>1126.77</v>
      </c>
      <c r="BM7" s="36">
        <v>1044.8</v>
      </c>
      <c r="BN7" s="36">
        <v>1081.8</v>
      </c>
      <c r="BO7" s="36">
        <v>1015.77</v>
      </c>
      <c r="BP7" s="36">
        <v>73.06</v>
      </c>
      <c r="BQ7" s="36">
        <v>69.86</v>
      </c>
      <c r="BR7" s="36">
        <v>65.98</v>
      </c>
      <c r="BS7" s="36">
        <v>49.49</v>
      </c>
      <c r="BT7" s="36">
        <v>56.13</v>
      </c>
      <c r="BU7" s="36">
        <v>51.56</v>
      </c>
      <c r="BV7" s="36">
        <v>51.03</v>
      </c>
      <c r="BW7" s="36">
        <v>50.9</v>
      </c>
      <c r="BX7" s="36">
        <v>50.82</v>
      </c>
      <c r="BY7" s="36">
        <v>52.19</v>
      </c>
      <c r="BZ7" s="36">
        <v>52.78</v>
      </c>
      <c r="CA7" s="36">
        <v>224.15</v>
      </c>
      <c r="CB7" s="36">
        <v>233.16</v>
      </c>
      <c r="CC7" s="36">
        <v>246.23</v>
      </c>
      <c r="CD7" s="36">
        <v>334.78</v>
      </c>
      <c r="CE7" s="36">
        <v>297.95</v>
      </c>
      <c r="CF7" s="36">
        <v>283.26</v>
      </c>
      <c r="CG7" s="36">
        <v>289.60000000000002</v>
      </c>
      <c r="CH7" s="36">
        <v>293.27</v>
      </c>
      <c r="CI7" s="36">
        <v>300.52</v>
      </c>
      <c r="CJ7" s="36">
        <v>296.14</v>
      </c>
      <c r="CK7" s="36">
        <v>289.81</v>
      </c>
      <c r="CL7" s="36">
        <v>65.510000000000005</v>
      </c>
      <c r="CM7" s="36">
        <v>66.09</v>
      </c>
      <c r="CN7" s="36">
        <v>65.92</v>
      </c>
      <c r="CO7" s="36">
        <v>64.150000000000006</v>
      </c>
      <c r="CP7" s="36">
        <v>64.540000000000006</v>
      </c>
      <c r="CQ7" s="36">
        <v>55.2</v>
      </c>
      <c r="CR7" s="36">
        <v>54.74</v>
      </c>
      <c r="CS7" s="36">
        <v>53.78</v>
      </c>
      <c r="CT7" s="36">
        <v>53.24</v>
      </c>
      <c r="CU7" s="36">
        <v>52.31</v>
      </c>
      <c r="CV7" s="36">
        <v>52.74</v>
      </c>
      <c r="CW7" s="36">
        <v>95.76</v>
      </c>
      <c r="CX7" s="36">
        <v>95.84</v>
      </c>
      <c r="CY7" s="36">
        <v>96.08</v>
      </c>
      <c r="CZ7" s="36">
        <v>96.08</v>
      </c>
      <c r="DA7" s="36">
        <v>96.08</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2017-02-15T02:47:56Z</cp:lastPrinted>
  <dcterms:created xsi:type="dcterms:W3CDTF">2017-02-08T03:13:10Z</dcterms:created>
  <dcterms:modified xsi:type="dcterms:W3CDTF">2017-02-15T02:50:49Z</dcterms:modified>
  <cp:category/>
</cp:coreProperties>
</file>