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Desktop\"/>
    </mc:Choice>
  </mc:AlternateContent>
  <workbookProtection workbookAlgorithmName="SHA-512" workbookHashValue="TM72kXwYOeWFm+tGYp7F4qzqdtK98sEon8bI5kDQZmJTwq44GSuVLiTvQRpQtEw3sbDuurWfL6U7junxVnglDg==" workbookSaltValue="dhW0Ron1R+B67yCD1/bR9Q==" workbookSpinCount="100000" lockStructure="1"/>
  <bookViews>
    <workbookView xWindow="0" yWindow="0" windowWidth="19200" windowHeight="1161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P10" i="4"/>
  <c r="I10" i="4"/>
  <c r="BB8" i="4"/>
  <c r="AT8" i="4"/>
  <c r="AL8" i="4"/>
  <c r="W8" i="4"/>
  <c r="I8" i="4"/>
  <c r="B6" i="4"/>
  <c r="C10" i="5" l="1"/>
  <c r="D10" i="5"/>
  <c r="E10" i="5"/>
  <c r="B10" i="5"/>
</calcChain>
</file>

<file path=xl/sharedStrings.xml><?xml version="1.0" encoding="utf-8"?>
<sst xmlns="http://schemas.openxmlformats.org/spreadsheetml/2006/main" count="220" uniqueCount="109">
  <si>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</si>
  <si>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</si>
  <si>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</si>
  <si>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</si>
  <si>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</si>
  <si>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</si>
  <si>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</si>
  <si>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</si>
  <si>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</si>
  <si>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</si>
  <si>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</si>
  <si>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</si>
  <si>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</si>
  <si>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</si>
  <si>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</si>
  <si>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</si>
  <si>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</si>
  <si>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</si>
  <si>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</si>
  <si>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</si>
  <si>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</si>
  <si>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</si>
  <si>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</si>
  <si>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</si>
  <si>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</si>
  <si>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</si>
  <si>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</si>
  <si>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</si>
  <si>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</si>
  <si>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</si>
  <si>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</si>
  <si>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</si>
  <si>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</si>
  <si>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</si>
  <si>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</si>
  <si>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</si>
  <si>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</si>
  <si>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</si>
  <si>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</si>
  <si>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</si>
  <si>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</si>
  <si>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</si>
  <si>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</si>
  <si>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</si>
  <si>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</si>
  <si>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</si>
  <si>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</si>
  <si>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</si>
  <si>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</si>
  <si>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</si>
  <si>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</si>
  <si>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</si>
  <si>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</si>
  <si>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</si>
  <si>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</si>
  <si>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</si>
  <si>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</si>
  <si>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</si>
  <si>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</si>
  <si>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</si>
  <si>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</si>
  <si>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</si>
  <si>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</si>
  <si>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</si>
  <si>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</si>
  <si>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</si>
  <si>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</si>
  <si>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</si>
  <si>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</si>
  <si>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</si>
  <si>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</si>
  <si>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</si>
  <si>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</si>
  <si>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</si>
  <si>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</si>
  <si>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</si>
  <si>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</si>
  <si>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</si>
  <si>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</si>
  <si>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</si>
  <si>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</si>
  <si>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</si>
  <si>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</si>
  <si>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</si>
  <si>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</si>
  <si>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</si>
  <si>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</si>
  <si>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</si>
  <si>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</si>
  <si>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</si>
  <si>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</si>
  <si>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</si>
  <si>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</si>
  <si>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</si>
  <si>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</si>
  <si>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神河町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</si>
  <si>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</si>
  <si>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</si>
  <si>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</si>
  <si>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</si>
  <si>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</si>
  <si>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</si>
  <si>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</si>
  <si>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</si>
  <si>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</si>
  <si>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</si>
  <si>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平成２７年度から２８年度にかけて施設の統廃合計画の策定し、５箇所ある処理場のうち１箇所を特環公共下水処理場に統合する予定である。</t>
  </si>
  <si>
    <t>　一番古い施設で平成３年９月の供用開始なので、管渠では管路には特に問題はないが、マンホールポンプ、中継ポンプの機械装置修繕が多くなっている。
　処理場においてもポンプやモーターなどの機械装置修繕が多くなっている。</t>
    <rPh sb="1" eb="3">
      <t>イチバン</t>
    </rPh>
    <rPh sb="3" eb="4">
      <t>フル</t>
    </rPh>
    <rPh sb="5" eb="7">
      <t>シセツ</t>
    </rPh>
    <rPh sb="8" eb="10">
      <t>ヘイセイ</t>
    </rPh>
    <rPh sb="11" eb="12">
      <t>ネン</t>
    </rPh>
    <rPh sb="13" eb="14">
      <t>ガツ</t>
    </rPh>
    <rPh sb="15" eb="17">
      <t>キョウヨウ</t>
    </rPh>
    <rPh sb="17" eb="19">
      <t>カイシ</t>
    </rPh>
    <phoneticPr fontId="4"/>
  </si>
  <si>
    <t>　経常収支比率は平成２３年度から４年連続黒字を維持している。しかし、一般会計からの繰出金に依存した運営であり、使用料収入は減少傾向にある。現在のところ、使用料は従量制でなく人頭制を採用しており、水道料金とともに県内でも高額なので値上げは難しい状況にあるが、従量制への移行と併せて検討していく必要がある。
　累積欠損金比率は２６年度において一般会計からの繰入金の一部を営業収益に計上していたため減少したようになっているが、今なお多額の欠損金が残っている。また、流動比率が平均値を下回っており、今後資本費平準化債の償還額が増えてくるので、引き続き経営健全化に努めていく。
　企業債残高対事業規模比率は、平成２６年度以前と比較すると２７年度で大きく下がっている。</t>
    <rPh sb="305" eb="307">
      <t>イゼン</t>
    </rPh>
    <rPh sb="308" eb="310">
      <t>ヒカク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</si>
</sst>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2783760"/>
        <c:axId val="33278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332783760"/>
        <c:axId val="332784152"/>
      </c:lineChart>
      <c:dateAx>
        <c:axId val="332783760"/>
        <c:scaling>
          <c:orientation val="minMax"/>
        </c:scaling>
        <c:delete val="1"/>
        <c:axPos val="b"/>
        <c:numFmt formatCode="ge" sourceLinked="1"/>
        <c:majorTickMark val="none"/>
        <c:minorTickMark val="none"/>
        <c:tickLblPos val="none"/>
        <c:crossAx val="332784152"/>
        <c:crosses val="autoZero"/>
        <c:auto val="1"/>
        <c:lblOffset val="100"/>
        <c:baseTimeUnit val="years"/>
      </c:dateAx>
      <c:valAx>
        <c:axId val="33278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837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60.43</c:v>
                </c:pt>
                <c:pt idx="1">
                  <c:v>60.28</c:v>
                </c:pt>
                <c:pt idx="2">
                  <c:v>55.91</c:v>
                </c:pt>
                <c:pt idx="3">
                  <c:v>57.37</c:v>
                </c:pt>
                <c:pt idx="4">
                  <c:v>64.66</c:v>
                </c:pt>
              </c:numCache>
            </c:numRef>
          </c:val>
        </c:ser>
        <c:dLbls>
          <c:showLegendKey val="0"/>
          <c:showVal val="0"/>
          <c:showCatName val="0"/>
          <c:showSerName val="0"/>
          <c:showPercent val="0"/>
          <c:showBubbleSize val="0"/>
        </c:dLbls>
        <c:gapWidth val="150"/>
        <c:axId val="411868000"/>
        <c:axId val="41185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411868000"/>
        <c:axId val="411857808"/>
      </c:lineChart>
      <c:dateAx>
        <c:axId val="411868000"/>
        <c:scaling>
          <c:orientation val="minMax"/>
        </c:scaling>
        <c:delete val="1"/>
        <c:axPos val="b"/>
        <c:numFmt formatCode="ge" sourceLinked="1"/>
        <c:majorTickMark val="none"/>
        <c:minorTickMark val="none"/>
        <c:tickLblPos val="none"/>
        <c:crossAx val="411857808"/>
        <c:crosses val="autoZero"/>
        <c:auto val="1"/>
        <c:lblOffset val="100"/>
        <c:baseTimeUnit val="years"/>
      </c:dateAx>
      <c:valAx>
        <c:axId val="41185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86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98.81</c:v>
                </c:pt>
                <c:pt idx="1">
                  <c:v>98.78</c:v>
                </c:pt>
                <c:pt idx="2">
                  <c:v>98.76</c:v>
                </c:pt>
                <c:pt idx="3">
                  <c:v>98.78</c:v>
                </c:pt>
                <c:pt idx="4">
                  <c:v>99.04</c:v>
                </c:pt>
              </c:numCache>
            </c:numRef>
          </c:val>
        </c:ser>
        <c:dLbls>
          <c:showLegendKey val="0"/>
          <c:showVal val="0"/>
          <c:showCatName val="0"/>
          <c:showSerName val="0"/>
          <c:showPercent val="0"/>
          <c:showBubbleSize val="0"/>
        </c:dLbls>
        <c:gapWidth val="150"/>
        <c:axId val="411858592"/>
        <c:axId val="4118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411858592"/>
        <c:axId val="411860160"/>
      </c:lineChart>
      <c:dateAx>
        <c:axId val="411858592"/>
        <c:scaling>
          <c:orientation val="minMax"/>
        </c:scaling>
        <c:delete val="1"/>
        <c:axPos val="b"/>
        <c:numFmt formatCode="ge" sourceLinked="1"/>
        <c:majorTickMark val="none"/>
        <c:minorTickMark val="none"/>
        <c:tickLblPos val="none"/>
        <c:crossAx val="411860160"/>
        <c:crosses val="autoZero"/>
        <c:auto val="1"/>
        <c:lblOffset val="100"/>
        <c:baseTimeUnit val="years"/>
      </c:dateAx>
      <c:valAx>
        <c:axId val="4118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85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108.48</c:v>
                </c:pt>
                <c:pt idx="1">
                  <c:v>113.98</c:v>
                </c:pt>
                <c:pt idx="2">
                  <c:v>112.71</c:v>
                </c:pt>
                <c:pt idx="3">
                  <c:v>108.85</c:v>
                </c:pt>
                <c:pt idx="4">
                  <c:v>113.03</c:v>
                </c:pt>
              </c:numCache>
            </c:numRef>
          </c:val>
        </c:ser>
        <c:dLbls>
          <c:showLegendKey val="0"/>
          <c:showVal val="0"/>
          <c:showCatName val="0"/>
          <c:showSerName val="0"/>
          <c:showPercent val="0"/>
          <c:showBubbleSize val="0"/>
        </c:dLbls>
        <c:gapWidth val="150"/>
        <c:axId val="332771216"/>
        <c:axId val="33277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332771216"/>
        <c:axId val="332778664"/>
      </c:lineChart>
      <c:dateAx>
        <c:axId val="332771216"/>
        <c:scaling>
          <c:orientation val="minMax"/>
        </c:scaling>
        <c:delete val="1"/>
        <c:axPos val="b"/>
        <c:numFmt formatCode="ge" sourceLinked="1"/>
        <c:majorTickMark val="none"/>
        <c:minorTickMark val="none"/>
        <c:tickLblPos val="none"/>
        <c:crossAx val="332778664"/>
        <c:crosses val="autoZero"/>
        <c:auto val="1"/>
        <c:lblOffset val="100"/>
        <c:baseTimeUnit val="years"/>
      </c:dateAx>
      <c:valAx>
        <c:axId val="33277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7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13.22</c:v>
                </c:pt>
                <c:pt idx="1">
                  <c:v>14.75</c:v>
                </c:pt>
                <c:pt idx="2">
                  <c:v>16.239999999999998</c:v>
                </c:pt>
                <c:pt idx="3">
                  <c:v>36.78</c:v>
                </c:pt>
                <c:pt idx="4">
                  <c:v>39.33</c:v>
                </c:pt>
              </c:numCache>
            </c:numRef>
          </c:val>
        </c:ser>
        <c:dLbls>
          <c:showLegendKey val="0"/>
          <c:showVal val="0"/>
          <c:showCatName val="0"/>
          <c:showSerName val="0"/>
          <c:showPercent val="0"/>
          <c:showBubbleSize val="0"/>
        </c:dLbls>
        <c:gapWidth val="150"/>
        <c:axId val="332772000"/>
        <c:axId val="3327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332772000"/>
        <c:axId val="332779840"/>
      </c:lineChart>
      <c:dateAx>
        <c:axId val="332772000"/>
        <c:scaling>
          <c:orientation val="minMax"/>
        </c:scaling>
        <c:delete val="1"/>
        <c:axPos val="b"/>
        <c:numFmt formatCode="ge" sourceLinked="1"/>
        <c:majorTickMark val="none"/>
        <c:minorTickMark val="none"/>
        <c:tickLblPos val="none"/>
        <c:crossAx val="332779840"/>
        <c:crosses val="autoZero"/>
        <c:auto val="1"/>
        <c:lblOffset val="100"/>
        <c:baseTimeUnit val="years"/>
      </c:dateAx>
      <c:valAx>
        <c:axId val="33277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2772392"/>
        <c:axId val="33277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332772392"/>
        <c:axId val="332777096"/>
      </c:lineChart>
      <c:dateAx>
        <c:axId val="332772392"/>
        <c:scaling>
          <c:orientation val="minMax"/>
        </c:scaling>
        <c:delete val="1"/>
        <c:axPos val="b"/>
        <c:numFmt formatCode="ge" sourceLinked="1"/>
        <c:majorTickMark val="none"/>
        <c:minorTickMark val="none"/>
        <c:tickLblPos val="none"/>
        <c:crossAx val="332777096"/>
        <c:crosses val="autoZero"/>
        <c:auto val="1"/>
        <c:lblOffset val="100"/>
        <c:baseTimeUnit val="years"/>
      </c:dateAx>
      <c:valAx>
        <c:axId val="33277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7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464.06</c:v>
                </c:pt>
                <c:pt idx="1">
                  <c:v>439.61</c:v>
                </c:pt>
                <c:pt idx="2">
                  <c:v>393.82</c:v>
                </c:pt>
                <c:pt idx="3">
                  <c:v>229.73</c:v>
                </c:pt>
                <c:pt idx="4">
                  <c:v>368.23</c:v>
                </c:pt>
              </c:numCache>
            </c:numRef>
          </c:val>
        </c:ser>
        <c:dLbls>
          <c:showLegendKey val="0"/>
          <c:showVal val="0"/>
          <c:showCatName val="0"/>
          <c:showSerName val="0"/>
          <c:showPercent val="0"/>
          <c:showBubbleSize val="0"/>
        </c:dLbls>
        <c:gapWidth val="150"/>
        <c:axId val="332780624"/>
        <c:axId val="33277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332780624"/>
        <c:axId val="332774352"/>
      </c:lineChart>
      <c:dateAx>
        <c:axId val="332780624"/>
        <c:scaling>
          <c:orientation val="minMax"/>
        </c:scaling>
        <c:delete val="1"/>
        <c:axPos val="b"/>
        <c:numFmt formatCode="ge" sourceLinked="1"/>
        <c:majorTickMark val="none"/>
        <c:minorTickMark val="none"/>
        <c:tickLblPos val="none"/>
        <c:crossAx val="332774352"/>
        <c:crosses val="autoZero"/>
        <c:auto val="1"/>
        <c:lblOffset val="100"/>
        <c:baseTimeUnit val="years"/>
      </c:dateAx>
      <c:valAx>
        <c:axId val="33277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8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1396.61</c:v>
                </c:pt>
                <c:pt idx="1">
                  <c:v>1783.16</c:v>
                </c:pt>
                <c:pt idx="2">
                  <c:v>1634.87</c:v>
                </c:pt>
                <c:pt idx="3">
                  <c:v>108.16</c:v>
                </c:pt>
                <c:pt idx="4">
                  <c:v>96.97</c:v>
                </c:pt>
              </c:numCache>
            </c:numRef>
          </c:val>
        </c:ser>
        <c:dLbls>
          <c:showLegendKey val="0"/>
          <c:showVal val="0"/>
          <c:showCatName val="0"/>
          <c:showSerName val="0"/>
          <c:showPercent val="0"/>
          <c:showBubbleSize val="0"/>
        </c:dLbls>
        <c:gapWidth val="150"/>
        <c:axId val="332773176"/>
        <c:axId val="3327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332773176"/>
        <c:axId val="332773568"/>
      </c:lineChart>
      <c:dateAx>
        <c:axId val="332773176"/>
        <c:scaling>
          <c:orientation val="minMax"/>
        </c:scaling>
        <c:delete val="1"/>
        <c:axPos val="b"/>
        <c:numFmt formatCode="ge" sourceLinked="1"/>
        <c:majorTickMark val="none"/>
        <c:minorTickMark val="none"/>
        <c:tickLblPos val="none"/>
        <c:crossAx val="332773568"/>
        <c:crosses val="autoZero"/>
        <c:auto val="1"/>
        <c:lblOffset val="100"/>
        <c:baseTimeUnit val="years"/>
      </c:dateAx>
      <c:valAx>
        <c:axId val="3327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7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270.5</c:v>
                </c:pt>
                <c:pt idx="1">
                  <c:v>460.5</c:v>
                </c:pt>
                <c:pt idx="2">
                  <c:v>384.9</c:v>
                </c:pt>
                <c:pt idx="3">
                  <c:v>456.18</c:v>
                </c:pt>
                <c:pt idx="4">
                  <c:v>65.33</c:v>
                </c:pt>
              </c:numCache>
            </c:numRef>
          </c:val>
        </c:ser>
        <c:dLbls>
          <c:showLegendKey val="0"/>
          <c:showVal val="0"/>
          <c:showCatName val="0"/>
          <c:showSerName val="0"/>
          <c:showPercent val="0"/>
          <c:showBubbleSize val="0"/>
        </c:dLbls>
        <c:gapWidth val="150"/>
        <c:axId val="332775528"/>
        <c:axId val="33277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332775528"/>
        <c:axId val="332779056"/>
      </c:lineChart>
      <c:dateAx>
        <c:axId val="332775528"/>
        <c:scaling>
          <c:orientation val="minMax"/>
        </c:scaling>
        <c:delete val="1"/>
        <c:axPos val="b"/>
        <c:numFmt formatCode="ge" sourceLinked="1"/>
        <c:majorTickMark val="none"/>
        <c:minorTickMark val="none"/>
        <c:tickLblPos val="none"/>
        <c:crossAx val="332779056"/>
        <c:crosses val="autoZero"/>
        <c:auto val="1"/>
        <c:lblOffset val="100"/>
        <c:baseTimeUnit val="years"/>
      </c:dateAx>
      <c:valAx>
        <c:axId val="33277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7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116.5</c:v>
                </c:pt>
                <c:pt idx="1">
                  <c:v>129.35</c:v>
                </c:pt>
                <c:pt idx="2">
                  <c:v>121.5</c:v>
                </c:pt>
                <c:pt idx="3">
                  <c:v>86.17</c:v>
                </c:pt>
                <c:pt idx="4">
                  <c:v>141.61000000000001</c:v>
                </c:pt>
              </c:numCache>
            </c:numRef>
          </c:val>
        </c:ser>
        <c:dLbls>
          <c:showLegendKey val="0"/>
          <c:showVal val="0"/>
          <c:showCatName val="0"/>
          <c:showSerName val="0"/>
          <c:showPercent val="0"/>
          <c:showBubbleSize val="0"/>
        </c:dLbls>
        <c:gapWidth val="150"/>
        <c:axId val="332770040"/>
        <c:axId val="33277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32770040"/>
        <c:axId val="332774744"/>
      </c:lineChart>
      <c:dateAx>
        <c:axId val="332770040"/>
        <c:scaling>
          <c:orientation val="minMax"/>
        </c:scaling>
        <c:delete val="1"/>
        <c:axPos val="b"/>
        <c:numFmt formatCode="ge" sourceLinked="1"/>
        <c:majorTickMark val="none"/>
        <c:minorTickMark val="none"/>
        <c:tickLblPos val="none"/>
        <c:crossAx val="332774744"/>
        <c:crosses val="autoZero"/>
        <c:auto val="1"/>
        <c:lblOffset val="100"/>
        <c:baseTimeUnit val="years"/>
      </c:dateAx>
      <c:valAx>
        <c:axId val="33277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7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110.62</c:v>
                </c:pt>
                <c:pt idx="1">
                  <c:v>103.58</c:v>
                </c:pt>
                <c:pt idx="2">
                  <c:v>111.67</c:v>
                </c:pt>
                <c:pt idx="3">
                  <c:v>148.63999999999999</c:v>
                </c:pt>
                <c:pt idx="4">
                  <c:v>78.849999999999994</c:v>
                </c:pt>
              </c:numCache>
            </c:numRef>
          </c:val>
        </c:ser>
        <c:dLbls>
          <c:showLegendKey val="0"/>
          <c:showVal val="0"/>
          <c:showCatName val="0"/>
          <c:showSerName val="0"/>
          <c:showPercent val="0"/>
          <c:showBubbleSize val="0"/>
        </c:dLbls>
        <c:gapWidth val="150"/>
        <c:axId val="411859376"/>
        <c:axId val="41186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411859376"/>
        <c:axId val="411867216"/>
      </c:lineChart>
      <c:dateAx>
        <c:axId val="411859376"/>
        <c:scaling>
          <c:orientation val="minMax"/>
        </c:scaling>
        <c:delete val="1"/>
        <c:axPos val="b"/>
        <c:numFmt formatCode="ge" sourceLinked="1"/>
        <c:majorTickMark val="none"/>
        <c:minorTickMark val="none"/>
        <c:tickLblPos val="none"/>
        <c:crossAx val="411867216"/>
        <c:crosses val="autoZero"/>
        <c:auto val="1"/>
        <c:lblOffset val="100"/>
        <c:baseTimeUnit val="years"/>
      </c:dateAx>
      <c:valAx>
        <c:axId val="41186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85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神河町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11981</v>
      </c>
      <c r="AM8" s="47"/>
      <c r="AN8" s="47"/>
      <c r="AO8" s="47"/>
      <c r="AP8" s="47"/>
      <c r="AQ8" s="47"/>
      <c r="AR8" s="47"/>
      <c r="AS8" s="47"/>
      <c r="AT8" s="43">
        <f>データ!S6</f>
        <v>202.23</v>
      </c>
      <c r="AU8" s="43"/>
      <c r="AV8" s="43"/>
      <c r="AW8" s="43"/>
      <c r="AX8" s="43"/>
      <c r="AY8" s="43"/>
      <c r="AZ8" s="43"/>
      <c r="BA8" s="43"/>
      <c r="BB8" s="43">
        <f>データ!T6</f>
        <v>59.24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58.16</v>
      </c>
      <c r="J10" s="43"/>
      <c r="K10" s="43"/>
      <c r="L10" s="43"/>
      <c r="M10" s="43"/>
      <c r="N10" s="43"/>
      <c r="O10" s="43"/>
      <c r="P10" s="43">
        <f>データ!O6</f>
        <v>24.61</v>
      </c>
      <c r="Q10" s="43"/>
      <c r="R10" s="43"/>
      <c r="S10" s="43"/>
      <c r="T10" s="43"/>
      <c r="U10" s="43"/>
      <c r="V10" s="43"/>
      <c r="W10" s="43">
        <f>データ!P6</f>
        <v>100</v>
      </c>
      <c r="X10" s="43"/>
      <c r="Y10" s="43"/>
      <c r="Z10" s="43"/>
      <c r="AA10" s="43"/>
      <c r="AB10" s="43"/>
      <c r="AC10" s="43"/>
      <c r="AD10" s="47">
        <f>データ!Q6</f>
        <v>4485</v>
      </c>
      <c r="AE10" s="47"/>
      <c r="AF10" s="47"/>
      <c r="AG10" s="47"/>
      <c r="AH10" s="47"/>
      <c r="AI10" s="47"/>
      <c r="AJ10" s="47"/>
      <c r="AK10" s="2"/>
      <c r="AL10" s="47">
        <f>データ!U6</f>
        <v>2930</v>
      </c>
      <c r="AM10" s="47"/>
      <c r="AN10" s="47"/>
      <c r="AO10" s="47"/>
      <c r="AP10" s="47"/>
      <c r="AQ10" s="47"/>
      <c r="AR10" s="47"/>
      <c r="AS10" s="47"/>
      <c r="AT10" s="43">
        <f>データ!V6</f>
        <v>1.71</v>
      </c>
      <c r="AU10" s="43"/>
      <c r="AV10" s="43"/>
      <c r="AW10" s="43"/>
      <c r="AX10" s="43"/>
      <c r="AY10" s="43"/>
      <c r="AZ10" s="43"/>
      <c r="BA10" s="43"/>
      <c r="BB10" s="43">
        <f>データ!W6</f>
        <v>1713.45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106</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V15gv8fx6OBulqn9TdLwOj4y6o1hywVXMlxIrIIhYJXtquGcvG+Ypazt+mhsb5JGUt9DRXkDvBk8QMJs0e/eHw==" saltValue="MuNJzSdjNikWyZT8XZIXU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BD1" workbookViewId="0">
      <selection activeCell="BI8" sqref="BI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284467</v>
      </c>
      <c r="D6" s="31">
        <f t="shared" si="3"/>
        <v>46</v>
      </c>
      <c r="E6" s="31">
        <f t="shared" si="3"/>
        <v>17</v>
      </c>
      <c r="F6" s="31">
        <f t="shared" si="3"/>
        <v>5</v>
      </c>
      <c r="G6" s="31">
        <f t="shared" si="3"/>
        <v>0</v>
      </c>
      <c r="H6" s="31" t="str">
        <f t="shared" si="3"/>
        <v>兵庫県　神河町</v>
      </c>
      <c r="I6" s="31" t="str">
        <f t="shared" si="3"/>
        <v>法適用</v>
      </c>
      <c r="J6" s="31" t="str">
        <f t="shared" si="3"/>
        <v>下水道事業</v>
      </c>
      <c r="K6" s="31" t="str">
        <f t="shared" si="3"/>
        <v>農業集落排水</v>
      </c>
      <c r="L6" s="31" t="str">
        <f t="shared" si="3"/>
        <v>F2</v>
      </c>
      <c r="M6" s="32" t="str">
        <f t="shared" si="3"/>
        <v>-</v>
      </c>
      <c r="N6" s="32">
        <f t="shared" si="3"/>
        <v>58.16</v>
      </c>
      <c r="O6" s="32">
        <f t="shared" si="3"/>
        <v>24.61</v>
      </c>
      <c r="P6" s="32">
        <f t="shared" si="3"/>
        <v>100</v>
      </c>
      <c r="Q6" s="32">
        <f t="shared" si="3"/>
        <v>4485</v>
      </c>
      <c r="R6" s="32">
        <f t="shared" si="3"/>
        <v>11981</v>
      </c>
      <c r="S6" s="32">
        <f t="shared" si="3"/>
        <v>202.23</v>
      </c>
      <c r="T6" s="32">
        <f t="shared" si="3"/>
        <v>59.24</v>
      </c>
      <c r="U6" s="32">
        <f t="shared" si="3"/>
        <v>2930</v>
      </c>
      <c r="V6" s="32">
        <f t="shared" si="3"/>
        <v>1.71</v>
      </c>
      <c r="W6" s="32">
        <f t="shared" si="3"/>
        <v>1713.45</v>
      </c>
      <c r="X6" s="33">
        <f>IF(X7="",NA(),X7)</f>
        <v>108.48</v>
      </c>
      <c r="Y6" s="33">
        <f t="shared" ref="Y6:AG6" si="4">IF(Y7="",NA(),Y7)</f>
        <v>113.98</v>
      </c>
      <c r="Z6" s="33">
        <f t="shared" si="4"/>
        <v>112.71</v>
      </c>
      <c r="AA6" s="33">
        <f t="shared" si="4"/>
        <v>108.85</v>
      </c>
      <c r="AB6" s="33">
        <f t="shared" si="4"/>
        <v>113.03</v>
      </c>
      <c r="AC6" s="33">
        <f t="shared" si="4"/>
        <v>94.12</v>
      </c>
      <c r="AD6" s="33">
        <f t="shared" si="4"/>
        <v>92.74</v>
      </c>
      <c r="AE6" s="33">
        <f t="shared" si="4"/>
        <v>93.62</v>
      </c>
      <c r="AF6" s="33">
        <f t="shared" si="4"/>
        <v>97.53</v>
      </c>
      <c r="AG6" s="33">
        <f t="shared" si="4"/>
        <v>99.64</v>
      </c>
      <c r="AH6" s="32" t="str">
        <f>IF(AH7="","",IF(AH7="-","【-】","【"&amp;SUBSTITUTE(TEXT(AH7,"#,##0.00"),"-","△")&amp;"】"))</f>
        <v>【99.88】</v>
      </c>
      <c r="AI6" s="33">
        <f>IF(AI7="",NA(),AI7)</f>
        <v>464.06</v>
      </c>
      <c r="AJ6" s="33">
        <f t="shared" ref="AJ6:AR6" si="5">IF(AJ7="",NA(),AJ7)</f>
        <v>439.61</v>
      </c>
      <c r="AK6" s="33">
        <f t="shared" si="5"/>
        <v>393.82</v>
      </c>
      <c r="AL6" s="33">
        <f t="shared" si="5"/>
        <v>229.73</v>
      </c>
      <c r="AM6" s="33">
        <f t="shared" si="5"/>
        <v>368.23</v>
      </c>
      <c r="AN6" s="33">
        <f t="shared" si="5"/>
        <v>262.73</v>
      </c>
      <c r="AO6" s="33">
        <f t="shared" si="5"/>
        <v>243.13</v>
      </c>
      <c r="AP6" s="33">
        <f t="shared" si="5"/>
        <v>280.08</v>
      </c>
      <c r="AQ6" s="33">
        <f t="shared" si="5"/>
        <v>223.09</v>
      </c>
      <c r="AR6" s="33">
        <f t="shared" si="5"/>
        <v>214.61</v>
      </c>
      <c r="AS6" s="32" t="str">
        <f>IF(AS7="","",IF(AS7="-","【-】","【"&amp;SUBSTITUTE(TEXT(AS7,"#,##0.00"),"-","△")&amp;"】"))</f>
        <v>【203.67】</v>
      </c>
      <c r="AT6" s="33">
        <f>IF(AT7="",NA(),AT7)</f>
        <v>1396.61</v>
      </c>
      <c r="AU6" s="33">
        <f t="shared" ref="AU6:BC6" si="6">IF(AU7="",NA(),AU7)</f>
        <v>1783.16</v>
      </c>
      <c r="AV6" s="33">
        <f t="shared" si="6"/>
        <v>1634.87</v>
      </c>
      <c r="AW6" s="33">
        <f t="shared" si="6"/>
        <v>108.16</v>
      </c>
      <c r="AX6" s="33">
        <f t="shared" si="6"/>
        <v>96.97</v>
      </c>
      <c r="AY6" s="33">
        <f t="shared" si="6"/>
        <v>194.53</v>
      </c>
      <c r="AZ6" s="33">
        <f t="shared" si="6"/>
        <v>162.52000000000001</v>
      </c>
      <c r="BA6" s="33">
        <f t="shared" si="6"/>
        <v>124.2</v>
      </c>
      <c r="BB6" s="33">
        <f t="shared" si="6"/>
        <v>33.03</v>
      </c>
      <c r="BC6" s="33">
        <f t="shared" si="6"/>
        <v>29.45</v>
      </c>
      <c r="BD6" s="32" t="str">
        <f>IF(BD7="","",IF(BD7="-","【-】","【"&amp;SUBSTITUTE(TEXT(BD7,"#,##0.00"),"-","△")&amp;"】"))</f>
        <v>【34.01】</v>
      </c>
      <c r="BE6" s="33">
        <f>IF(BE7="",NA(),BE7)</f>
        <v>270.5</v>
      </c>
      <c r="BF6" s="33">
        <f t="shared" ref="BF6:BN6" si="7">IF(BF7="",NA(),BF7)</f>
        <v>460.5</v>
      </c>
      <c r="BG6" s="33">
        <f t="shared" si="7"/>
        <v>384.9</v>
      </c>
      <c r="BH6" s="33">
        <f t="shared" si="7"/>
        <v>456.18</v>
      </c>
      <c r="BI6" s="33">
        <f t="shared" si="7"/>
        <v>65.33</v>
      </c>
      <c r="BJ6" s="33">
        <f t="shared" si="7"/>
        <v>1239.2</v>
      </c>
      <c r="BK6" s="33">
        <f t="shared" si="7"/>
        <v>1197.82</v>
      </c>
      <c r="BL6" s="33">
        <f t="shared" si="7"/>
        <v>1126.77</v>
      </c>
      <c r="BM6" s="33">
        <f t="shared" si="7"/>
        <v>1044.8</v>
      </c>
      <c r="BN6" s="33">
        <f t="shared" si="7"/>
        <v>1081.8</v>
      </c>
      <c r="BO6" s="32" t="str">
        <f>IF(BO7="","",IF(BO7="-","【-】","【"&amp;SUBSTITUTE(TEXT(BO7,"#,##0.00"),"-","△")&amp;"】"))</f>
        <v>【1,015.77】</v>
      </c>
      <c r="BP6" s="33">
        <f>IF(BP7="",NA(),BP7)</f>
        <v>116.5</v>
      </c>
      <c r="BQ6" s="33">
        <f t="shared" ref="BQ6:BY6" si="8">IF(BQ7="",NA(),BQ7)</f>
        <v>129.35</v>
      </c>
      <c r="BR6" s="33">
        <f t="shared" si="8"/>
        <v>121.5</v>
      </c>
      <c r="BS6" s="33">
        <f t="shared" si="8"/>
        <v>86.17</v>
      </c>
      <c r="BT6" s="33">
        <f t="shared" si="8"/>
        <v>141.61000000000001</v>
      </c>
      <c r="BU6" s="33">
        <f t="shared" si="8"/>
        <v>51.56</v>
      </c>
      <c r="BV6" s="33">
        <f t="shared" si="8"/>
        <v>51.03</v>
      </c>
      <c r="BW6" s="33">
        <f t="shared" si="8"/>
        <v>50.9</v>
      </c>
      <c r="BX6" s="33">
        <f t="shared" si="8"/>
        <v>50.82</v>
      </c>
      <c r="BY6" s="33">
        <f t="shared" si="8"/>
        <v>52.19</v>
      </c>
      <c r="BZ6" s="32" t="str">
        <f>IF(BZ7="","",IF(BZ7="-","【-】","【"&amp;SUBSTITUTE(TEXT(BZ7,"#,##0.00"),"-","△")&amp;"】"))</f>
        <v>【52.78】</v>
      </c>
      <c r="CA6" s="33">
        <f>IF(CA7="",NA(),CA7)</f>
        <v>110.62</v>
      </c>
      <c r="CB6" s="33">
        <f t="shared" ref="CB6:CJ6" si="9">IF(CB7="",NA(),CB7)</f>
        <v>103.58</v>
      </c>
      <c r="CC6" s="33">
        <f t="shared" si="9"/>
        <v>111.67</v>
      </c>
      <c r="CD6" s="33">
        <f t="shared" si="9"/>
        <v>148.63999999999999</v>
      </c>
      <c r="CE6" s="33">
        <f t="shared" si="9"/>
        <v>78.849999999999994</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60.43</v>
      </c>
      <c r="CM6" s="33">
        <f t="shared" ref="CM6:CU6" si="10">IF(CM7="",NA(),CM7)</f>
        <v>60.28</v>
      </c>
      <c r="CN6" s="33">
        <f t="shared" si="10"/>
        <v>55.91</v>
      </c>
      <c r="CO6" s="33">
        <f t="shared" si="10"/>
        <v>57.37</v>
      </c>
      <c r="CP6" s="33">
        <f t="shared" si="10"/>
        <v>64.66</v>
      </c>
      <c r="CQ6" s="33">
        <f t="shared" si="10"/>
        <v>55.2</v>
      </c>
      <c r="CR6" s="33">
        <f t="shared" si="10"/>
        <v>54.74</v>
      </c>
      <c r="CS6" s="33">
        <f t="shared" si="10"/>
        <v>53.78</v>
      </c>
      <c r="CT6" s="33">
        <f t="shared" si="10"/>
        <v>53.24</v>
      </c>
      <c r="CU6" s="33">
        <f t="shared" si="10"/>
        <v>52.31</v>
      </c>
      <c r="CV6" s="32" t="str">
        <f>IF(CV7="","",IF(CV7="-","【-】","【"&amp;SUBSTITUTE(TEXT(CV7,"#,##0.00"),"-","△")&amp;"】"))</f>
        <v>【52.74】</v>
      </c>
      <c r="CW6" s="33">
        <f>IF(CW7="",NA(),CW7)</f>
        <v>98.81</v>
      </c>
      <c r="CX6" s="33">
        <f t="shared" ref="CX6:DF6" si="11">IF(CX7="",NA(),CX7)</f>
        <v>98.78</v>
      </c>
      <c r="CY6" s="33">
        <f t="shared" si="11"/>
        <v>98.76</v>
      </c>
      <c r="CZ6" s="33">
        <f t="shared" si="11"/>
        <v>98.78</v>
      </c>
      <c r="DA6" s="33">
        <f t="shared" si="11"/>
        <v>99.04</v>
      </c>
      <c r="DB6" s="33">
        <f t="shared" si="11"/>
        <v>83.73</v>
      </c>
      <c r="DC6" s="33">
        <f t="shared" si="11"/>
        <v>83.88</v>
      </c>
      <c r="DD6" s="33">
        <f t="shared" si="11"/>
        <v>84.06</v>
      </c>
      <c r="DE6" s="33">
        <f t="shared" si="11"/>
        <v>84.07</v>
      </c>
      <c r="DF6" s="33">
        <f t="shared" si="11"/>
        <v>84.32</v>
      </c>
      <c r="DG6" s="32" t="str">
        <f>IF(DG7="","",IF(DG7="-","【-】","【"&amp;SUBSTITUTE(TEXT(DG7,"#,##0.00"),"-","△")&amp;"】"))</f>
        <v>【84.50】</v>
      </c>
      <c r="DH6" s="33">
        <f>IF(DH7="",NA(),DH7)</f>
        <v>13.22</v>
      </c>
      <c r="DI6" s="33">
        <f t="shared" ref="DI6:DQ6" si="12">IF(DI7="",NA(),DI7)</f>
        <v>14.75</v>
      </c>
      <c r="DJ6" s="33">
        <f t="shared" si="12"/>
        <v>16.239999999999998</v>
      </c>
      <c r="DK6" s="33">
        <f t="shared" si="12"/>
        <v>36.78</v>
      </c>
      <c r="DL6" s="33">
        <f t="shared" si="12"/>
        <v>39.33</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284467</v>
      </c>
      <c r="D7" s="35">
        <v>46</v>
      </c>
      <c r="E7" s="35">
        <v>17</v>
      </c>
      <c r="F7" s="35">
        <v>5</v>
      </c>
      <c r="G7" s="35">
        <v>0</v>
      </c>
      <c r="H7" s="35" t="s">
        <v>95</v>
      </c>
      <c r="I7" s="35" t="s">
        <v>96</v>
      </c>
      <c r="J7" s="35" t="s">
        <v>97</v>
      </c>
      <c r="K7" s="35" t="s">
        <v>98</v>
      </c>
      <c r="L7" s="35" t="s">
        <v>99</v>
      </c>
      <c r="M7" s="36" t="s">
        <v>100</v>
      </c>
      <c r="N7" s="36">
        <v>58.16</v>
      </c>
      <c r="O7" s="36">
        <v>24.61</v>
      </c>
      <c r="P7" s="36">
        <v>100</v>
      </c>
      <c r="Q7" s="36">
        <v>4485</v>
      </c>
      <c r="R7" s="36">
        <v>11981</v>
      </c>
      <c r="S7" s="36">
        <v>202.23</v>
      </c>
      <c r="T7" s="36">
        <v>59.24</v>
      </c>
      <c r="U7" s="36">
        <v>2930</v>
      </c>
      <c r="V7" s="36">
        <v>1.71</v>
      </c>
      <c r="W7" s="36">
        <v>1713.45</v>
      </c>
      <c r="X7" s="36">
        <v>108.48</v>
      </c>
      <c r="Y7" s="36">
        <v>113.98</v>
      </c>
      <c r="Z7" s="36">
        <v>112.71</v>
      </c>
      <c r="AA7" s="36">
        <v>108.85</v>
      </c>
      <c r="AB7" s="36">
        <v>113.03</v>
      </c>
      <c r="AC7" s="36">
        <v>94.12</v>
      </c>
      <c r="AD7" s="36">
        <v>92.74</v>
      </c>
      <c r="AE7" s="36">
        <v>93.62</v>
      </c>
      <c r="AF7" s="36">
        <v>97.53</v>
      </c>
      <c r="AG7" s="36">
        <v>99.64</v>
      </c>
      <c r="AH7" s="36">
        <v>99.88</v>
      </c>
      <c r="AI7" s="36">
        <v>464.06</v>
      </c>
      <c r="AJ7" s="36">
        <v>439.61</v>
      </c>
      <c r="AK7" s="36">
        <v>393.82</v>
      </c>
      <c r="AL7" s="36">
        <v>229.73</v>
      </c>
      <c r="AM7" s="36">
        <v>368.23</v>
      </c>
      <c r="AN7" s="36">
        <v>262.73</v>
      </c>
      <c r="AO7" s="36">
        <v>243.13</v>
      </c>
      <c r="AP7" s="36">
        <v>280.08</v>
      </c>
      <c r="AQ7" s="36">
        <v>223.09</v>
      </c>
      <c r="AR7" s="36">
        <v>214.61</v>
      </c>
      <c r="AS7" s="36">
        <v>203.67</v>
      </c>
      <c r="AT7" s="36">
        <v>1396.61</v>
      </c>
      <c r="AU7" s="36">
        <v>1783.16</v>
      </c>
      <c r="AV7" s="36">
        <v>1634.87</v>
      </c>
      <c r="AW7" s="36">
        <v>108.16</v>
      </c>
      <c r="AX7" s="36">
        <v>96.97</v>
      </c>
      <c r="AY7" s="36">
        <v>194.53</v>
      </c>
      <c r="AZ7" s="36">
        <v>162.52000000000001</v>
      </c>
      <c r="BA7" s="36">
        <v>124.2</v>
      </c>
      <c r="BB7" s="36">
        <v>33.03</v>
      </c>
      <c r="BC7" s="36">
        <v>29.45</v>
      </c>
      <c r="BD7" s="36">
        <v>34.01</v>
      </c>
      <c r="BE7" s="36">
        <v>270.5</v>
      </c>
      <c r="BF7" s="36">
        <v>460.5</v>
      </c>
      <c r="BG7" s="36">
        <v>384.9</v>
      </c>
      <c r="BH7" s="36">
        <v>456.18</v>
      </c>
      <c r="BI7" s="36">
        <v>65.33</v>
      </c>
      <c r="BJ7" s="36">
        <v>1239.2</v>
      </c>
      <c r="BK7" s="36">
        <v>1197.82</v>
      </c>
      <c r="BL7" s="36">
        <v>1126.77</v>
      </c>
      <c r="BM7" s="36">
        <v>1044.8</v>
      </c>
      <c r="BN7" s="36">
        <v>1081.8</v>
      </c>
      <c r="BO7" s="36">
        <v>1015.77</v>
      </c>
      <c r="BP7" s="36">
        <v>116.5</v>
      </c>
      <c r="BQ7" s="36">
        <v>129.35</v>
      </c>
      <c r="BR7" s="36">
        <v>121.5</v>
      </c>
      <c r="BS7" s="36">
        <v>86.17</v>
      </c>
      <c r="BT7" s="36">
        <v>141.61000000000001</v>
      </c>
      <c r="BU7" s="36">
        <v>51.56</v>
      </c>
      <c r="BV7" s="36">
        <v>51.03</v>
      </c>
      <c r="BW7" s="36">
        <v>50.9</v>
      </c>
      <c r="BX7" s="36">
        <v>50.82</v>
      </c>
      <c r="BY7" s="36">
        <v>52.19</v>
      </c>
      <c r="BZ7" s="36">
        <v>52.78</v>
      </c>
      <c r="CA7" s="36">
        <v>110.62</v>
      </c>
      <c r="CB7" s="36">
        <v>103.58</v>
      </c>
      <c r="CC7" s="36">
        <v>111.67</v>
      </c>
      <c r="CD7" s="36">
        <v>148.63999999999999</v>
      </c>
      <c r="CE7" s="36">
        <v>78.849999999999994</v>
      </c>
      <c r="CF7" s="36">
        <v>283.26</v>
      </c>
      <c r="CG7" s="36">
        <v>289.60000000000002</v>
      </c>
      <c r="CH7" s="36">
        <v>293.27</v>
      </c>
      <c r="CI7" s="36">
        <v>300.52</v>
      </c>
      <c r="CJ7" s="36">
        <v>296.14</v>
      </c>
      <c r="CK7" s="36">
        <v>289.81</v>
      </c>
      <c r="CL7" s="36">
        <v>60.43</v>
      </c>
      <c r="CM7" s="36">
        <v>60.28</v>
      </c>
      <c r="CN7" s="36">
        <v>55.91</v>
      </c>
      <c r="CO7" s="36">
        <v>57.37</v>
      </c>
      <c r="CP7" s="36">
        <v>64.66</v>
      </c>
      <c r="CQ7" s="36">
        <v>55.2</v>
      </c>
      <c r="CR7" s="36">
        <v>54.74</v>
      </c>
      <c r="CS7" s="36">
        <v>53.78</v>
      </c>
      <c r="CT7" s="36">
        <v>53.24</v>
      </c>
      <c r="CU7" s="36">
        <v>52.31</v>
      </c>
      <c r="CV7" s="36">
        <v>52.74</v>
      </c>
      <c r="CW7" s="36">
        <v>98.81</v>
      </c>
      <c r="CX7" s="36">
        <v>98.78</v>
      </c>
      <c r="CY7" s="36">
        <v>98.76</v>
      </c>
      <c r="CZ7" s="36">
        <v>98.78</v>
      </c>
      <c r="DA7" s="36">
        <v>99.04</v>
      </c>
      <c r="DB7" s="36">
        <v>83.73</v>
      </c>
      <c r="DC7" s="36">
        <v>83.88</v>
      </c>
      <c r="DD7" s="36">
        <v>84.06</v>
      </c>
      <c r="DE7" s="36">
        <v>84.07</v>
      </c>
      <c r="DF7" s="36">
        <v>84.32</v>
      </c>
      <c r="DG7" s="36">
        <v>84.5</v>
      </c>
      <c r="DH7" s="36">
        <v>13.22</v>
      </c>
      <c r="DI7" s="36">
        <v>14.75</v>
      </c>
      <c r="DJ7" s="36">
        <v>16.239999999999998</v>
      </c>
      <c r="DK7" s="36">
        <v>36.78</v>
      </c>
      <c r="DL7" s="36">
        <v>39.33</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 公平(miyamoto kouhei)</cp:lastModifiedBy>
  <cp:lastPrinted>2017-02-21T00:31:25Z</cp:lastPrinted>
  <dcterms:created xsi:type="dcterms:W3CDTF">2017-02-08T02:41:28Z</dcterms:created>
  <dcterms:modified xsi:type="dcterms:W3CDTF">2017-02-21T01:46:07Z</dcterms:modified>
  <cp:category/>
</cp:coreProperties>
</file>