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8649" lockStructure="1"/>
  <bookViews>
    <workbookView xWindow="-15" yWindow="5010" windowWidth="24030" windowHeight="5055"/>
  </bookViews>
  <sheets>
    <sheet name="法非適用_下水道事業" sheetId="4" r:id="rId1"/>
    <sheet name="データ" sheetId="5" state="hidden" r:id="rId2"/>
  </sheets>
  <calcPr calcId="144525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S6" i="5"/>
  <c r="AT8" i="4" s="1"/>
  <c r="R6" i="5"/>
  <c r="Q6" i="5"/>
  <c r="P6" i="5"/>
  <c r="O6" i="5"/>
  <c r="P10" i="4" s="1"/>
  <c r="N6" i="5"/>
  <c r="M6" i="5"/>
  <c r="L6" i="5"/>
  <c r="K6" i="5"/>
  <c r="P8" i="4" s="1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W10" i="4"/>
  <c r="I10" i="4"/>
  <c r="B10" i="4"/>
  <c r="BB8" i="4"/>
  <c r="AL8" i="4"/>
  <c r="W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<sst xmlns="http://schemas.openxmlformats.org/spreadsheetml/2006/main" count="232" uniqueCount="111">
  <si>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</si>
  <si>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</si>
  <si>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</si>
  <si>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</si>
  <si>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</si>
  <si>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</si>
  <si>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</si>
  <si>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</si>
  <si>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</si>
  <si>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</si>
  <si>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</si>
  <si>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</si>
  <si>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</si>
  <si>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</si>
  <si>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</si>
  <si>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</si>
  <si>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</si>
  <si>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</si>
  <si>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</si>
  <si>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</si>
  <si>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</si>
  <si>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</si>
  <si>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</si>
  <si>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</si>
  <si>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</si>
  <si>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</si>
  <si>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</si>
  <si>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</si>
  <si>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</si>
  <si>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</si>
  <si>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</si>
  <si>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</si>
  <si>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</si>
  <si>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</si>
  <si>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</si>
  <si>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</si>
  <si>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</si>
  <si>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</si>
  <si>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</si>
  <si>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</si>
  <si>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</si>
  <si>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</si>
  <si>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</si>
  <si>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</si>
  <si>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</si>
  <si>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</si>
  <si>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</si>
  <si>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</si>
  <si>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</si>
  <si>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</si>
  <si>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</si>
  <si>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</si>
  <si>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</si>
  <si>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</si>
  <si>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</si>
  <si>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</si>
  <si>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</si>
  <si>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</si>
  <si>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</si>
  <si>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</si>
  <si>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</si>
  <si>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</si>
  <si>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</si>
  <si>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</si>
  <si>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</si>
  <si>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</si>
  <si>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</si>
  <si>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</si>
  <si>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</si>
  <si>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</si>
  <si>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</si>
  <si>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</si>
  <si>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</si>
  <si>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</si>
  <si>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</si>
  <si>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</si>
  <si>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</si>
  <si>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</si>
  <si>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</si>
  <si>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</si>
  <si>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</si>
  <si>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</si>
  <si>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</si>
  <si>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</si>
  <si>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</si>
  <si>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</si>
  <si>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</si>
  <si>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</si>
  <si>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</si>
  <si>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</si>
  <si>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</si>
  <si>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</si>
  <si>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</si>
  <si>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</si>
  <si>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</si>
  <si>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</si>
  <si>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兵庫県　福崎町</t>
  </si>
  <si>
    <t>法非適用</t>
  </si>
  <si>
    <t>下水道事業</t>
  </si>
  <si>
    <t>個別排水処理</t>
  </si>
  <si>
    <t>L2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</si>
  <si>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</si>
  <si>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</si>
  <si>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</si>
  <si>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</si>
  <si>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</si>
  <si>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</si>
  <si>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</si>
  <si>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①過去5年間において、収益的収支比率は70％台で推移しているが、H27年度は60％台に減少し使用料収入等で経費等を賄えていない状態である。
⑤経費回収率については30％前半横ばいとなっている。また⑥汚水処理原価は類似他団体に比して高く、経費回収率低減の要因となっている。
⑦施設利用率は、事業規模が小さく利用人口等の変動がないため、過去5年間40％で推移している。
④企業債残高対事業規模比率は、50％以上増加したが、これは事業規模が小さいため、収入等の減が大きく影響した。新たな借入予定がないため、今後は逓減する見込みである。</t>
    <rPh sb="184" eb="186">
      <t>キギョウ</t>
    </rPh>
    <rPh sb="186" eb="187">
      <t>サイ</t>
    </rPh>
    <rPh sb="187" eb="189">
      <t>ザンダカ</t>
    </rPh>
    <rPh sb="189" eb="190">
      <t>タイ</t>
    </rPh>
    <rPh sb="190" eb="192">
      <t>ジギョウ</t>
    </rPh>
    <rPh sb="192" eb="194">
      <t>キボ</t>
    </rPh>
    <rPh sb="194" eb="196">
      <t>ヒリツ</t>
    </rPh>
    <rPh sb="201" eb="203">
      <t>イジョウ</t>
    </rPh>
    <rPh sb="203" eb="205">
      <t>ゾウカ</t>
    </rPh>
    <rPh sb="212" eb="214">
      <t>ジギョウ</t>
    </rPh>
    <rPh sb="214" eb="216">
      <t>キボ</t>
    </rPh>
    <rPh sb="217" eb="218">
      <t>チイ</t>
    </rPh>
    <rPh sb="223" eb="225">
      <t>シュウニュウ</t>
    </rPh>
    <rPh sb="225" eb="226">
      <t>トウ</t>
    </rPh>
    <rPh sb="229" eb="230">
      <t>オオ</t>
    </rPh>
    <rPh sb="232" eb="234">
      <t>エイキョウ</t>
    </rPh>
    <phoneticPr fontId="4"/>
  </si>
  <si>
    <t>供用開始から17年が経過し、機器等は経年劣化が進み、緊急対応で更新している。</t>
    <phoneticPr fontId="4"/>
  </si>
  <si>
    <t>施設（浄化槽）の使用は100％に近い状態であるが、使用人口は減少傾向にあり、使用効率は向上せず、経費回収率が低くなっている。
今後は、経年による機器の劣化等により、経費の増高が見込まれるため、計画的な修繕対応の検討が必要である。
また使用料については、農業集落排水事業・コミュニティプラント事業の料金設定との均衡を図り、同一の料金設定としており、見直しの段階において当該事業を考慮した検討が必要である。
今後は老朽施設の更新等に伴う設備投資の増加が想定されるため、経営戦略を策定し効率的な経営を目指していく。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</si>
</sst>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333952"/>
        <c:axId val="92569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3952"/>
        <c:axId val="92569600"/>
      </c:lineChart>
      <c:dateAx>
        <c:axId val="92333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569600"/>
        <c:crosses val="autoZero"/>
        <c:auto val="1"/>
        <c:lblOffset val="100"/>
        <c:baseTimeUnit val="years"/>
      </c:dateAx>
      <c:valAx>
        <c:axId val="925696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3339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42080"/>
        <c:axId val="95617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55.42</c:v>
                </c:pt>
                <c:pt idx="1">
                  <c:v>58.58</c:v>
                </c:pt>
                <c:pt idx="2">
                  <c:v>48.69</c:v>
                </c:pt>
                <c:pt idx="3">
                  <c:v>52.52</c:v>
                </c:pt>
                <c:pt idx="4">
                  <c:v>54.14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42080"/>
        <c:axId val="95617408"/>
      </c:lineChart>
      <c:dateAx>
        <c:axId val="94542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5617408"/>
        <c:crosses val="autoZero"/>
        <c:auto val="1"/>
        <c:lblOffset val="100"/>
        <c:baseTimeUnit val="years"/>
      </c:dateAx>
      <c:valAx>
        <c:axId val="95617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4542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94.87</c:v>
                </c:pt>
                <c:pt idx="1">
                  <c:v>94.87</c:v>
                </c:pt>
                <c:pt idx="2">
                  <c:v>94.74</c:v>
                </c:pt>
                <c:pt idx="3">
                  <c:v>95</c:v>
                </c:pt>
                <c:pt idx="4">
                  <c:v>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651712"/>
        <c:axId val="95657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74.290000000000006</c:v>
                </c:pt>
                <c:pt idx="1">
                  <c:v>72.31</c:v>
                </c:pt>
                <c:pt idx="2">
                  <c:v>87.42</c:v>
                </c:pt>
                <c:pt idx="3">
                  <c:v>84.94</c:v>
                </c:pt>
                <c:pt idx="4">
                  <c:v>84.69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51712"/>
        <c:axId val="95657984"/>
      </c:lineChart>
      <c:dateAx>
        <c:axId val="95651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5657984"/>
        <c:crosses val="autoZero"/>
        <c:auto val="1"/>
        <c:lblOffset val="100"/>
        <c:baseTimeUnit val="years"/>
      </c:dateAx>
      <c:valAx>
        <c:axId val="95657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5651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70.86</c:v>
                </c:pt>
                <c:pt idx="1">
                  <c:v>70.55</c:v>
                </c:pt>
                <c:pt idx="2">
                  <c:v>71.989999999999995</c:v>
                </c:pt>
                <c:pt idx="3">
                  <c:v>74.84</c:v>
                </c:pt>
                <c:pt idx="4">
                  <c:v>61.75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472832"/>
        <c:axId val="92474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72832"/>
        <c:axId val="92474752"/>
      </c:lineChart>
      <c:dateAx>
        <c:axId val="92472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474752"/>
        <c:crosses val="autoZero"/>
        <c:auto val="1"/>
        <c:lblOffset val="100"/>
        <c:baseTimeUnit val="years"/>
      </c:dateAx>
      <c:valAx>
        <c:axId val="92474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472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509312"/>
        <c:axId val="92511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09312"/>
        <c:axId val="92511232"/>
      </c:lineChart>
      <c:dateAx>
        <c:axId val="925093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511232"/>
        <c:crosses val="autoZero"/>
        <c:auto val="1"/>
        <c:lblOffset val="100"/>
        <c:baseTimeUnit val="years"/>
      </c:dateAx>
      <c:valAx>
        <c:axId val="92511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5093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270208"/>
        <c:axId val="94272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70208"/>
        <c:axId val="94272128"/>
      </c:lineChart>
      <c:dateAx>
        <c:axId val="94270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4272128"/>
        <c:crosses val="autoZero"/>
        <c:auto val="1"/>
        <c:lblOffset val="100"/>
        <c:baseTimeUnit val="years"/>
      </c:dateAx>
      <c:valAx>
        <c:axId val="94272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4270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292608"/>
        <c:axId val="94307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92608"/>
        <c:axId val="94307072"/>
      </c:lineChart>
      <c:dateAx>
        <c:axId val="94292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4307072"/>
        <c:crosses val="autoZero"/>
        <c:auto val="1"/>
        <c:lblOffset val="100"/>
        <c:baseTimeUnit val="years"/>
      </c:dateAx>
      <c:valAx>
        <c:axId val="94307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42926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341376"/>
        <c:axId val="94347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41376"/>
        <c:axId val="94347648"/>
      </c:lineChart>
      <c:dateAx>
        <c:axId val="94341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4347648"/>
        <c:crosses val="autoZero"/>
        <c:auto val="1"/>
        <c:lblOffset val="100"/>
        <c:baseTimeUnit val="years"/>
      </c:dateAx>
      <c:valAx>
        <c:axId val="94347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43413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444.8</c:v>
                </c:pt>
                <c:pt idx="1">
                  <c:v>364.24</c:v>
                </c:pt>
                <c:pt idx="2">
                  <c:v>340.82</c:v>
                </c:pt>
                <c:pt idx="3">
                  <c:v>316.37</c:v>
                </c:pt>
                <c:pt idx="4">
                  <c:v>371.21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373760"/>
        <c:axId val="94384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844.96</c:v>
                </c:pt>
                <c:pt idx="1">
                  <c:v>862.78</c:v>
                </c:pt>
                <c:pt idx="2">
                  <c:v>799.41</c:v>
                </c:pt>
                <c:pt idx="3">
                  <c:v>701.33</c:v>
                </c:pt>
                <c:pt idx="4">
                  <c:v>663.76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73760"/>
        <c:axId val="94384128"/>
      </c:lineChart>
      <c:dateAx>
        <c:axId val="943737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4384128"/>
        <c:crosses val="autoZero"/>
        <c:auto val="1"/>
        <c:lblOffset val="100"/>
        <c:baseTimeUnit val="years"/>
      </c:dateAx>
      <c:valAx>
        <c:axId val="94384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43737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37</c:v>
                </c:pt>
                <c:pt idx="1">
                  <c:v>39.19</c:v>
                </c:pt>
                <c:pt idx="2">
                  <c:v>35.56</c:v>
                </c:pt>
                <c:pt idx="3">
                  <c:v>32.159999999999997</c:v>
                </c:pt>
                <c:pt idx="4">
                  <c:v>32.130000000000003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430720"/>
        <c:axId val="94432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51.86</c:v>
                </c:pt>
                <c:pt idx="1">
                  <c:v>54.55</c:v>
                </c:pt>
                <c:pt idx="2">
                  <c:v>51.57</c:v>
                </c:pt>
                <c:pt idx="3">
                  <c:v>53.48</c:v>
                </c:pt>
                <c:pt idx="4">
                  <c:v>53.76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430720"/>
        <c:axId val="94432640"/>
      </c:lineChart>
      <c:dateAx>
        <c:axId val="94430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4432640"/>
        <c:crosses val="autoZero"/>
        <c:auto val="1"/>
        <c:lblOffset val="100"/>
        <c:baseTimeUnit val="years"/>
      </c:dateAx>
      <c:valAx>
        <c:axId val="94432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4430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463.08</c:v>
                </c:pt>
                <c:pt idx="1">
                  <c:v>417.11</c:v>
                </c:pt>
                <c:pt idx="2">
                  <c:v>451.21</c:v>
                </c:pt>
                <c:pt idx="3">
                  <c:v>542.66999999999996</c:v>
                </c:pt>
                <c:pt idx="4">
                  <c:v>511.93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10080"/>
        <c:axId val="94524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297.51</c:v>
                </c:pt>
                <c:pt idx="1">
                  <c:v>275.64999999999998</c:v>
                </c:pt>
                <c:pt idx="2">
                  <c:v>282.5</c:v>
                </c:pt>
                <c:pt idx="3">
                  <c:v>277.29000000000002</c:v>
                </c:pt>
                <c:pt idx="4">
                  <c:v>275.25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10080"/>
        <c:axId val="94524544"/>
      </c:lineChart>
      <c:dateAx>
        <c:axId val="94510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4524544"/>
        <c:crosses val="autoZero"/>
        <c:auto val="1"/>
        <c:lblOffset val="100"/>
        <c:baseTimeUnit val="years"/>
      </c:dateAx>
      <c:valAx>
        <c:axId val="94524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4510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【623.71】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【80.35】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【51.98】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【295.51】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【51.88】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X1" zoomScale="90" zoomScaleNormal="90" workbookViewId="0">
      <selection activeCell="BL66" sqref="BL66:BZ82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兵庫県　福崎町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個別排水処理</v>
      </c>
      <c r="Q8" s="46"/>
      <c r="R8" s="46"/>
      <c r="S8" s="46"/>
      <c r="T8" s="46"/>
      <c r="U8" s="46"/>
      <c r="V8" s="46"/>
      <c r="W8" s="46" t="str">
        <f>データ!L6</f>
        <v>L2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19568</v>
      </c>
      <c r="AM8" s="47"/>
      <c r="AN8" s="47"/>
      <c r="AO8" s="47"/>
      <c r="AP8" s="47"/>
      <c r="AQ8" s="47"/>
      <c r="AR8" s="47"/>
      <c r="AS8" s="47"/>
      <c r="AT8" s="43">
        <f>データ!S6</f>
        <v>45.79</v>
      </c>
      <c r="AU8" s="43"/>
      <c r="AV8" s="43"/>
      <c r="AW8" s="43"/>
      <c r="AX8" s="43"/>
      <c r="AY8" s="43"/>
      <c r="AZ8" s="43"/>
      <c r="BA8" s="43"/>
      <c r="BB8" s="43">
        <f>データ!T6</f>
        <v>427.34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0.2</v>
      </c>
      <c r="Q10" s="43"/>
      <c r="R10" s="43"/>
      <c r="S10" s="43"/>
      <c r="T10" s="43"/>
      <c r="U10" s="43"/>
      <c r="V10" s="43"/>
      <c r="W10" s="43">
        <f>データ!P6</f>
        <v>100</v>
      </c>
      <c r="X10" s="43"/>
      <c r="Y10" s="43"/>
      <c r="Z10" s="43"/>
      <c r="AA10" s="43"/>
      <c r="AB10" s="43"/>
      <c r="AC10" s="43"/>
      <c r="AD10" s="47">
        <f>データ!Q6</f>
        <v>3610</v>
      </c>
      <c r="AE10" s="47"/>
      <c r="AF10" s="47"/>
      <c r="AG10" s="47"/>
      <c r="AH10" s="47"/>
      <c r="AI10" s="47"/>
      <c r="AJ10" s="47"/>
      <c r="AK10" s="2"/>
      <c r="AL10" s="47">
        <f>データ!U6</f>
        <v>40</v>
      </c>
      <c r="AM10" s="47"/>
      <c r="AN10" s="47"/>
      <c r="AO10" s="47"/>
      <c r="AP10" s="47"/>
      <c r="AQ10" s="47"/>
      <c r="AR10" s="47"/>
      <c r="AS10" s="47"/>
      <c r="AT10" s="43">
        <f>データ!V6</f>
        <v>0.01</v>
      </c>
      <c r="AU10" s="43"/>
      <c r="AV10" s="43"/>
      <c r="AW10" s="43"/>
      <c r="AX10" s="43"/>
      <c r="AY10" s="43"/>
      <c r="AZ10" s="43"/>
      <c r="BA10" s="43"/>
      <c r="BB10" s="43">
        <f>データ!W6</f>
        <v>4000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108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109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110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284432</v>
      </c>
      <c r="D6" s="31">
        <f t="shared" si="3"/>
        <v>47</v>
      </c>
      <c r="E6" s="31">
        <f t="shared" si="3"/>
        <v>18</v>
      </c>
      <c r="F6" s="31">
        <f t="shared" si="3"/>
        <v>1</v>
      </c>
      <c r="G6" s="31">
        <f t="shared" si="3"/>
        <v>0</v>
      </c>
      <c r="H6" s="31" t="str">
        <f t="shared" si="3"/>
        <v>兵庫県　福崎町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個別排水処理</v>
      </c>
      <c r="L6" s="31" t="str">
        <f t="shared" si="3"/>
        <v>L2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0.2</v>
      </c>
      <c r="P6" s="32">
        <f t="shared" si="3"/>
        <v>100</v>
      </c>
      <c r="Q6" s="32">
        <f t="shared" si="3"/>
        <v>3610</v>
      </c>
      <c r="R6" s="32">
        <f t="shared" si="3"/>
        <v>19568</v>
      </c>
      <c r="S6" s="32">
        <f t="shared" si="3"/>
        <v>45.79</v>
      </c>
      <c r="T6" s="32">
        <f t="shared" si="3"/>
        <v>427.34</v>
      </c>
      <c r="U6" s="32">
        <f t="shared" si="3"/>
        <v>40</v>
      </c>
      <c r="V6" s="32">
        <f t="shared" si="3"/>
        <v>0.01</v>
      </c>
      <c r="W6" s="32">
        <f t="shared" si="3"/>
        <v>4000</v>
      </c>
      <c r="X6" s="33">
        <f>IF(X7="",NA(),X7)</f>
        <v>70.86</v>
      </c>
      <c r="Y6" s="33">
        <f t="shared" ref="Y6:AG6" si="4">IF(Y7="",NA(),Y7)</f>
        <v>70.55</v>
      </c>
      <c r="Z6" s="33">
        <f t="shared" si="4"/>
        <v>71.989999999999995</v>
      </c>
      <c r="AA6" s="33">
        <f t="shared" si="4"/>
        <v>74.84</v>
      </c>
      <c r="AB6" s="33">
        <f t="shared" si="4"/>
        <v>61.75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444.8</v>
      </c>
      <c r="BF6" s="33">
        <f t="shared" ref="BF6:BN6" si="7">IF(BF7="",NA(),BF7)</f>
        <v>364.24</v>
      </c>
      <c r="BG6" s="33">
        <f t="shared" si="7"/>
        <v>340.82</v>
      </c>
      <c r="BH6" s="33">
        <f t="shared" si="7"/>
        <v>316.37</v>
      </c>
      <c r="BI6" s="33">
        <f t="shared" si="7"/>
        <v>371.21</v>
      </c>
      <c r="BJ6" s="33">
        <f t="shared" si="7"/>
        <v>844.96</v>
      </c>
      <c r="BK6" s="33">
        <f t="shared" si="7"/>
        <v>862.78</v>
      </c>
      <c r="BL6" s="33">
        <f t="shared" si="7"/>
        <v>799.41</v>
      </c>
      <c r="BM6" s="33">
        <f t="shared" si="7"/>
        <v>701.33</v>
      </c>
      <c r="BN6" s="33">
        <f t="shared" si="7"/>
        <v>663.76</v>
      </c>
      <c r="BO6" s="32" t="str">
        <f>IF(BO7="","",IF(BO7="-","【-】","【"&amp;SUBSTITUTE(TEXT(BO7,"#,##0.00"),"-","△")&amp;"】"))</f>
        <v>【623.71】</v>
      </c>
      <c r="BP6" s="33">
        <f>IF(BP7="",NA(),BP7)</f>
        <v>37</v>
      </c>
      <c r="BQ6" s="33">
        <f t="shared" ref="BQ6:BY6" si="8">IF(BQ7="",NA(),BQ7)</f>
        <v>39.19</v>
      </c>
      <c r="BR6" s="33">
        <f t="shared" si="8"/>
        <v>35.56</v>
      </c>
      <c r="BS6" s="33">
        <f t="shared" si="8"/>
        <v>32.159999999999997</v>
      </c>
      <c r="BT6" s="33">
        <f t="shared" si="8"/>
        <v>32.130000000000003</v>
      </c>
      <c r="BU6" s="33">
        <f t="shared" si="8"/>
        <v>51.86</v>
      </c>
      <c r="BV6" s="33">
        <f t="shared" si="8"/>
        <v>54.55</v>
      </c>
      <c r="BW6" s="33">
        <f t="shared" si="8"/>
        <v>51.57</v>
      </c>
      <c r="BX6" s="33">
        <f t="shared" si="8"/>
        <v>53.48</v>
      </c>
      <c r="BY6" s="33">
        <f t="shared" si="8"/>
        <v>53.76</v>
      </c>
      <c r="BZ6" s="32" t="str">
        <f>IF(BZ7="","",IF(BZ7="-","【-】","【"&amp;SUBSTITUTE(TEXT(BZ7,"#,##0.00"),"-","△")&amp;"】"))</f>
        <v>【51.88】</v>
      </c>
      <c r="CA6" s="33">
        <f>IF(CA7="",NA(),CA7)</f>
        <v>463.08</v>
      </c>
      <c r="CB6" s="33">
        <f t="shared" ref="CB6:CJ6" si="9">IF(CB7="",NA(),CB7)</f>
        <v>417.11</v>
      </c>
      <c r="CC6" s="33">
        <f t="shared" si="9"/>
        <v>451.21</v>
      </c>
      <c r="CD6" s="33">
        <f t="shared" si="9"/>
        <v>542.66999999999996</v>
      </c>
      <c r="CE6" s="33">
        <f t="shared" si="9"/>
        <v>511.93</v>
      </c>
      <c r="CF6" s="33">
        <f t="shared" si="9"/>
        <v>297.51</v>
      </c>
      <c r="CG6" s="33">
        <f t="shared" si="9"/>
        <v>275.64999999999998</v>
      </c>
      <c r="CH6" s="33">
        <f t="shared" si="9"/>
        <v>282.5</v>
      </c>
      <c r="CI6" s="33">
        <f t="shared" si="9"/>
        <v>277.29000000000002</v>
      </c>
      <c r="CJ6" s="33">
        <f t="shared" si="9"/>
        <v>275.25</v>
      </c>
      <c r="CK6" s="32" t="str">
        <f>IF(CK7="","",IF(CK7="-","【-】","【"&amp;SUBSTITUTE(TEXT(CK7,"#,##0.00"),"-","△")&amp;"】"))</f>
        <v>【295.51】</v>
      </c>
      <c r="CL6" s="33">
        <f>IF(CL7="",NA(),CL7)</f>
        <v>40</v>
      </c>
      <c r="CM6" s="33">
        <f t="shared" ref="CM6:CU6" si="10">IF(CM7="",NA(),CM7)</f>
        <v>40</v>
      </c>
      <c r="CN6" s="33">
        <f t="shared" si="10"/>
        <v>40</v>
      </c>
      <c r="CO6" s="33">
        <f t="shared" si="10"/>
        <v>40</v>
      </c>
      <c r="CP6" s="33">
        <f t="shared" si="10"/>
        <v>40</v>
      </c>
      <c r="CQ6" s="33">
        <f t="shared" si="10"/>
        <v>55.42</v>
      </c>
      <c r="CR6" s="33">
        <f t="shared" si="10"/>
        <v>58.58</v>
      </c>
      <c r="CS6" s="33">
        <f t="shared" si="10"/>
        <v>48.69</v>
      </c>
      <c r="CT6" s="33">
        <f t="shared" si="10"/>
        <v>52.52</v>
      </c>
      <c r="CU6" s="33">
        <f t="shared" si="10"/>
        <v>54.14</v>
      </c>
      <c r="CV6" s="32" t="str">
        <f>IF(CV7="","",IF(CV7="-","【-】","【"&amp;SUBSTITUTE(TEXT(CV7,"#,##0.00"),"-","△")&amp;"】"))</f>
        <v>【51.98】</v>
      </c>
      <c r="CW6" s="33">
        <f>IF(CW7="",NA(),CW7)</f>
        <v>94.87</v>
      </c>
      <c r="CX6" s="33">
        <f t="shared" ref="CX6:DF6" si="11">IF(CX7="",NA(),CX7)</f>
        <v>94.87</v>
      </c>
      <c r="CY6" s="33">
        <f t="shared" si="11"/>
        <v>94.74</v>
      </c>
      <c r="CZ6" s="33">
        <f t="shared" si="11"/>
        <v>95</v>
      </c>
      <c r="DA6" s="33">
        <f t="shared" si="11"/>
        <v>95</v>
      </c>
      <c r="DB6" s="33">
        <f t="shared" si="11"/>
        <v>74.290000000000006</v>
      </c>
      <c r="DC6" s="33">
        <f t="shared" si="11"/>
        <v>72.31</v>
      </c>
      <c r="DD6" s="33">
        <f t="shared" si="11"/>
        <v>87.42</v>
      </c>
      <c r="DE6" s="33">
        <f t="shared" si="11"/>
        <v>84.94</v>
      </c>
      <c r="DF6" s="33">
        <f t="shared" si="11"/>
        <v>84.69</v>
      </c>
      <c r="DG6" s="32" t="str">
        <f>IF(DG7="","",IF(DG7="-","【-】","【"&amp;SUBSTITUTE(TEXT(DG7,"#,##0.00"),"-","△")&amp;"】"))</f>
        <v>【80.35】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3" t="str">
        <f>IF(ED7="",NA(),ED7)</f>
        <v>-</v>
      </c>
      <c r="EE6" s="33" t="str">
        <f t="shared" ref="EE6:EM6" si="14">IF(EE7="",NA(),EE7)</f>
        <v>-</v>
      </c>
      <c r="EF6" s="33" t="str">
        <f t="shared" si="14"/>
        <v>-</v>
      </c>
      <c r="EG6" s="33" t="str">
        <f t="shared" si="14"/>
        <v>-</v>
      </c>
      <c r="EH6" s="33" t="str">
        <f t="shared" si="14"/>
        <v>-</v>
      </c>
      <c r="EI6" s="33" t="str">
        <f t="shared" si="14"/>
        <v>-</v>
      </c>
      <c r="EJ6" s="33" t="str">
        <f t="shared" si="14"/>
        <v>-</v>
      </c>
      <c r="EK6" s="33" t="str">
        <f t="shared" si="14"/>
        <v>-</v>
      </c>
      <c r="EL6" s="33" t="str">
        <f t="shared" si="14"/>
        <v>-</v>
      </c>
      <c r="EM6" s="33" t="str">
        <f t="shared" si="14"/>
        <v>-</v>
      </c>
      <c r="EN6" s="32" t="str">
        <f>IF(EN7="","",IF(EN7="-","【-】","【"&amp;SUBSTITUTE(TEXT(EN7,"#,##0.00"),"-","△")&amp;"】"))</f>
        <v>【-】</v>
      </c>
    </row>
    <row r="7" spans="1:144" s="34" customFormat="1">
      <c r="A7" s="26"/>
      <c r="B7" s="35">
        <v>2015</v>
      </c>
      <c r="C7" s="35">
        <v>284432</v>
      </c>
      <c r="D7" s="35">
        <v>47</v>
      </c>
      <c r="E7" s="35">
        <v>18</v>
      </c>
      <c r="F7" s="35">
        <v>1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0.2</v>
      </c>
      <c r="P7" s="36">
        <v>100</v>
      </c>
      <c r="Q7" s="36">
        <v>3610</v>
      </c>
      <c r="R7" s="36">
        <v>19568</v>
      </c>
      <c r="S7" s="36">
        <v>45.79</v>
      </c>
      <c r="T7" s="36">
        <v>427.34</v>
      </c>
      <c r="U7" s="36">
        <v>40</v>
      </c>
      <c r="V7" s="36">
        <v>0.01</v>
      </c>
      <c r="W7" s="36">
        <v>4000</v>
      </c>
      <c r="X7" s="36">
        <v>70.86</v>
      </c>
      <c r="Y7" s="36">
        <v>70.55</v>
      </c>
      <c r="Z7" s="36">
        <v>71.989999999999995</v>
      </c>
      <c r="AA7" s="36">
        <v>74.84</v>
      </c>
      <c r="AB7" s="36">
        <v>61.75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444.8</v>
      </c>
      <c r="BF7" s="36">
        <v>364.24</v>
      </c>
      <c r="BG7" s="36">
        <v>340.82</v>
      </c>
      <c r="BH7" s="36">
        <v>316.37</v>
      </c>
      <c r="BI7" s="36">
        <v>371.21</v>
      </c>
      <c r="BJ7" s="36">
        <v>844.96</v>
      </c>
      <c r="BK7" s="36">
        <v>862.78</v>
      </c>
      <c r="BL7" s="36">
        <v>799.41</v>
      </c>
      <c r="BM7" s="36">
        <v>701.33</v>
      </c>
      <c r="BN7" s="36">
        <v>663.76</v>
      </c>
      <c r="BO7" s="36">
        <v>623.71</v>
      </c>
      <c r="BP7" s="36">
        <v>37</v>
      </c>
      <c r="BQ7" s="36">
        <v>39.19</v>
      </c>
      <c r="BR7" s="36">
        <v>35.56</v>
      </c>
      <c r="BS7" s="36">
        <v>32.159999999999997</v>
      </c>
      <c r="BT7" s="36">
        <v>32.130000000000003</v>
      </c>
      <c r="BU7" s="36">
        <v>51.86</v>
      </c>
      <c r="BV7" s="36">
        <v>54.55</v>
      </c>
      <c r="BW7" s="36">
        <v>51.57</v>
      </c>
      <c r="BX7" s="36">
        <v>53.48</v>
      </c>
      <c r="BY7" s="36">
        <v>53.76</v>
      </c>
      <c r="BZ7" s="36">
        <v>51.88</v>
      </c>
      <c r="CA7" s="36">
        <v>463.08</v>
      </c>
      <c r="CB7" s="36">
        <v>417.11</v>
      </c>
      <c r="CC7" s="36">
        <v>451.21</v>
      </c>
      <c r="CD7" s="36">
        <v>542.66999999999996</v>
      </c>
      <c r="CE7" s="36">
        <v>511.93</v>
      </c>
      <c r="CF7" s="36">
        <v>297.51</v>
      </c>
      <c r="CG7" s="36">
        <v>275.64999999999998</v>
      </c>
      <c r="CH7" s="36">
        <v>282.5</v>
      </c>
      <c r="CI7" s="36">
        <v>277.29000000000002</v>
      </c>
      <c r="CJ7" s="36">
        <v>275.25</v>
      </c>
      <c r="CK7" s="36">
        <v>295.51</v>
      </c>
      <c r="CL7" s="36">
        <v>40</v>
      </c>
      <c r="CM7" s="36">
        <v>40</v>
      </c>
      <c r="CN7" s="36">
        <v>40</v>
      </c>
      <c r="CO7" s="36">
        <v>40</v>
      </c>
      <c r="CP7" s="36">
        <v>40</v>
      </c>
      <c r="CQ7" s="36">
        <v>55.42</v>
      </c>
      <c r="CR7" s="36">
        <v>58.58</v>
      </c>
      <c r="CS7" s="36">
        <v>48.69</v>
      </c>
      <c r="CT7" s="36">
        <v>52.52</v>
      </c>
      <c r="CU7" s="36">
        <v>54.14</v>
      </c>
      <c r="CV7" s="36">
        <v>51.98</v>
      </c>
      <c r="CW7" s="36">
        <v>94.87</v>
      </c>
      <c r="CX7" s="36">
        <v>94.87</v>
      </c>
      <c r="CY7" s="36">
        <v>94.74</v>
      </c>
      <c r="CZ7" s="36">
        <v>95</v>
      </c>
      <c r="DA7" s="36">
        <v>95</v>
      </c>
      <c r="DB7" s="36">
        <v>74.290000000000006</v>
      </c>
      <c r="DC7" s="36">
        <v>72.31</v>
      </c>
      <c r="DD7" s="36">
        <v>87.42</v>
      </c>
      <c r="DE7" s="36">
        <v>84.94</v>
      </c>
      <c r="DF7" s="36">
        <v>84.69</v>
      </c>
      <c r="DG7" s="36">
        <v>80.349999999999994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 t="s">
        <v>101</v>
      </c>
      <c r="EE7" s="36" t="s">
        <v>101</v>
      </c>
      <c r="EF7" s="36" t="s">
        <v>101</v>
      </c>
      <c r="EG7" s="36" t="s">
        <v>101</v>
      </c>
      <c r="EH7" s="36" t="s">
        <v>101</v>
      </c>
      <c r="EI7" s="36" t="s">
        <v>101</v>
      </c>
      <c r="EJ7" s="36" t="s">
        <v>101</v>
      </c>
      <c r="EK7" s="36" t="s">
        <v>101</v>
      </c>
      <c r="EL7" s="36" t="s">
        <v>101</v>
      </c>
      <c r="EM7" s="36" t="s">
        <v>101</v>
      </c>
      <c r="EN7" s="36" t="s">
        <v>101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a-miwa</cp:lastModifiedBy>
  <dcterms:created xsi:type="dcterms:W3CDTF">2017-02-08T03:26:18Z</dcterms:created>
  <dcterms:modified xsi:type="dcterms:W3CDTF">2017-02-11T06:15:22Z</dcterms:modified>
</cp:coreProperties>
</file>