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<sst xmlns="http://schemas.openxmlformats.org/spreadsheetml/2006/main" count="217" uniqueCount="107">
  <si>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</si>
  <si>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</si>
  <si>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</si>
  <si>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</si>
  <si>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</si>
  <si>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</si>
  <si>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</si>
  <si>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</si>
  <si>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</si>
  <si>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</si>
  <si>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</si>
  <si>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</si>
  <si>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</si>
  <si>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</si>
  <si>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</si>
  <si>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</si>
  <si>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</si>
  <si>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</si>
  <si>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</si>
  <si>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</si>
  <si>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</si>
  <si>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</si>
  <si>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</si>
  <si>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</si>
  <si>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</si>
  <si>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</si>
  <si>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</si>
  <si>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</si>
  <si>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</si>
  <si>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</si>
  <si>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</si>
  <si>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</si>
  <si>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</si>
  <si>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</si>
  <si>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</si>
  <si>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</si>
  <si>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</si>
  <si>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</si>
  <si>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</si>
  <si>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</si>
  <si>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</si>
  <si>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</si>
  <si>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</si>
  <si>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</si>
  <si>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</si>
  <si>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</si>
  <si>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</si>
  <si>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</si>
  <si>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</si>
  <si>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</si>
  <si>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</si>
  <si>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</si>
  <si>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</si>
  <si>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</si>
  <si>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</si>
  <si>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</si>
  <si>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</si>
  <si>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</si>
  <si>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</si>
  <si>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</si>
  <si>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</si>
  <si>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</si>
  <si>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</si>
  <si>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</si>
  <si>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</si>
  <si>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</si>
  <si>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</si>
  <si>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</si>
  <si>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</si>
  <si>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</si>
  <si>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</si>
  <si>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</si>
  <si>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</si>
  <si>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</si>
  <si>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</si>
  <si>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</si>
  <si>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</si>
  <si>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</si>
  <si>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</si>
  <si>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</si>
  <si>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</si>
  <si>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</si>
  <si>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</si>
  <si>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</si>
  <si>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</si>
  <si>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</si>
  <si>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</si>
  <si>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</si>
  <si>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</si>
  <si>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</si>
  <si>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</si>
  <si>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</si>
  <si>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</si>
  <si>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稲美町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</si>
  <si>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</si>
  <si>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</si>
  <si>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</si>
  <si>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</si>
  <si>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</si>
  <si>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</si>
  <si>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</si>
  <si>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</si>
  <si>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</si>
  <si>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</si>
  <si>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状況は良好な数値を保っているものの今後老朽管の大量更新の時期を迎えるため、将来的に経営状況は悪化することが見込まれます。人口減少や節水型機器の普及等により、給水量の大きな増加は見込めない中で老朽管の更新を行うこととなります。中長期的な更新需要と収支の見通しを明らかにした経営戦略の策定に着手し、料金改定など収入面の安定化と経常コストの削減など経営努力を行い、健全経営の維持を図ります。</t>
    <phoneticPr fontId="4"/>
  </si>
  <si>
    <t>昭和45年に水道事業開始し40年以上経過しています。現状では②管路経年化率は平均よりも低い（良い）推移をしていますが、水道施設に多額の投資を行った昭和50年代からまもなく40年となるため、今後②管路経年化率は急激に高く（悪く）なることが見込まれます。老朽管の大量更新を控えているため、③管路更新率については平均より低い（悪い）水準にとどまっています。</t>
    <phoneticPr fontId="4"/>
  </si>
  <si>
    <t>主な水源が良質な地下水であり、浄水施設が必要ないため、⑥給水原価が平均値より安く（良く）なっています。また、⑧有収率も平均値より高く（良く）なっています。このため、⑤料金回収率や①経常収支比率も概ね良好な数値となっており、②累積欠損比率も0であることから、経営の健全性については現時点では問題なく、健全な状態であるといえます。しかしながら、人口減少や節水意識の向上などにより有収水量は毎年微減傾向にあり、給水収益についても大幅な増加は見込まれません。そのため、今後も健全経営を維持するためには更なるコスト削減や料金の安定収入を図る必要があります。また、⑦施設利用率については平均値より低い（悪い）数値となっており、現在の配水量に対し、配水能力の余力が大きい状態が伺えます。人口減少等により今後大きな配水量の増加は見込めない状況であるので、維持管理費の抑制のためにも、更新時にダウンサイジングするなど施設の高効率化を検討す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</si>
</sst>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0.41</c:v>
                </c:pt>
                <c:pt idx="1">
                  <c:v>0.06</c:v>
                </c:pt>
                <c:pt idx="2">
                  <c:v>0.3</c:v>
                </c:pt>
                <c:pt idx="3" formatCode="#,##0.00;&quot;△&quot;#,##0.00">
                  <c:v>0</c:v>
                </c:pt>
                <c:pt idx="4">
                  <c:v>0.08</c:v>
                </c:pt>
              </c:numCache>
            </c:numRef>
          </c:val>
        </c:ser>
        <c:dLbls>
          <c:showLegendKey val="0"/>
          <c:showVal val="0"/>
          <c:showCatName val="0"/>
          <c:showSerName val="0"/>
          <c:showPercent val="0"/>
          <c:showBubbleSize val="0"/>
        </c:dLbls>
        <c:gapWidth val="150"/>
        <c:axId val="155318144"/>
        <c:axId val="15547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55318144"/>
        <c:axId val="155471872"/>
      </c:lineChart>
      <c:dateAx>
        <c:axId val="155318144"/>
        <c:scaling>
          <c:orientation val="minMax"/>
        </c:scaling>
        <c:delete val="1"/>
        <c:axPos val="b"/>
        <c:numFmt formatCode="ge" sourceLinked="1"/>
        <c:majorTickMark val="none"/>
        <c:minorTickMark val="none"/>
        <c:tickLblPos val="none"/>
        <c:crossAx val="155471872"/>
        <c:crosses val="autoZero"/>
        <c:auto val="1"/>
        <c:lblOffset val="100"/>
        <c:baseTimeUnit val="years"/>
      </c:dateAx>
      <c:valAx>
        <c:axId val="15547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41.79</c:v>
                </c:pt>
                <c:pt idx="1">
                  <c:v>42.97</c:v>
                </c:pt>
                <c:pt idx="2">
                  <c:v>43.13</c:v>
                </c:pt>
                <c:pt idx="3">
                  <c:v>42.47</c:v>
                </c:pt>
                <c:pt idx="4">
                  <c:v>42.32</c:v>
                </c:pt>
              </c:numCache>
            </c:numRef>
          </c:val>
        </c:ser>
        <c:dLbls>
          <c:showLegendKey val="0"/>
          <c:showVal val="0"/>
          <c:showCatName val="0"/>
          <c:showSerName val="0"/>
          <c:showPercent val="0"/>
          <c:showBubbleSize val="0"/>
        </c:dLbls>
        <c:gapWidth val="150"/>
        <c:axId val="159590656"/>
        <c:axId val="15961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59590656"/>
        <c:axId val="159617408"/>
      </c:lineChart>
      <c:dateAx>
        <c:axId val="159590656"/>
        <c:scaling>
          <c:orientation val="minMax"/>
        </c:scaling>
        <c:delete val="1"/>
        <c:axPos val="b"/>
        <c:numFmt formatCode="ge" sourceLinked="1"/>
        <c:majorTickMark val="none"/>
        <c:minorTickMark val="none"/>
        <c:tickLblPos val="none"/>
        <c:crossAx val="159617408"/>
        <c:crosses val="autoZero"/>
        <c:auto val="1"/>
        <c:lblOffset val="100"/>
        <c:baseTimeUnit val="years"/>
      </c:dateAx>
      <c:valAx>
        <c:axId val="15961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96.41</c:v>
                </c:pt>
                <c:pt idx="1">
                  <c:v>93.59</c:v>
                </c:pt>
                <c:pt idx="2">
                  <c:v>92.69</c:v>
                </c:pt>
                <c:pt idx="3">
                  <c:v>92.93</c:v>
                </c:pt>
                <c:pt idx="4">
                  <c:v>92.25</c:v>
                </c:pt>
              </c:numCache>
            </c:numRef>
          </c:val>
        </c:ser>
        <c:dLbls>
          <c:showLegendKey val="0"/>
          <c:showVal val="0"/>
          <c:showCatName val="0"/>
          <c:showSerName val="0"/>
          <c:showPercent val="0"/>
          <c:showBubbleSize val="0"/>
        </c:dLbls>
        <c:gapWidth val="150"/>
        <c:axId val="159647616"/>
        <c:axId val="15965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59647616"/>
        <c:axId val="159653888"/>
      </c:lineChart>
      <c:dateAx>
        <c:axId val="159647616"/>
        <c:scaling>
          <c:orientation val="minMax"/>
        </c:scaling>
        <c:delete val="1"/>
        <c:axPos val="b"/>
        <c:numFmt formatCode="ge" sourceLinked="1"/>
        <c:majorTickMark val="none"/>
        <c:minorTickMark val="none"/>
        <c:tickLblPos val="none"/>
        <c:crossAx val="159653888"/>
        <c:crosses val="autoZero"/>
        <c:auto val="1"/>
        <c:lblOffset val="100"/>
        <c:baseTimeUnit val="years"/>
      </c:dateAx>
      <c:valAx>
        <c:axId val="15965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4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114.62</c:v>
                </c:pt>
                <c:pt idx="1">
                  <c:v>117.27</c:v>
                </c:pt>
                <c:pt idx="2">
                  <c:v>113.29</c:v>
                </c:pt>
                <c:pt idx="3">
                  <c:v>109.99</c:v>
                </c:pt>
                <c:pt idx="4">
                  <c:v>113.89</c:v>
                </c:pt>
              </c:numCache>
            </c:numRef>
          </c:val>
        </c:ser>
        <c:dLbls>
          <c:showLegendKey val="0"/>
          <c:showVal val="0"/>
          <c:showCatName val="0"/>
          <c:showSerName val="0"/>
          <c:showPercent val="0"/>
          <c:showBubbleSize val="0"/>
        </c:dLbls>
        <c:gapWidth val="150"/>
        <c:axId val="155493888"/>
        <c:axId val="15549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55493888"/>
        <c:axId val="155495808"/>
      </c:lineChart>
      <c:dateAx>
        <c:axId val="155493888"/>
        <c:scaling>
          <c:orientation val="minMax"/>
        </c:scaling>
        <c:delete val="1"/>
        <c:axPos val="b"/>
        <c:numFmt formatCode="ge" sourceLinked="1"/>
        <c:majorTickMark val="none"/>
        <c:minorTickMark val="none"/>
        <c:tickLblPos val="none"/>
        <c:crossAx val="155495808"/>
        <c:crosses val="autoZero"/>
        <c:auto val="1"/>
        <c:lblOffset val="100"/>
        <c:baseTimeUnit val="years"/>
      </c:dateAx>
      <c:valAx>
        <c:axId val="15549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49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36.880000000000003</c:v>
                </c:pt>
                <c:pt idx="1">
                  <c:v>38.840000000000003</c:v>
                </c:pt>
                <c:pt idx="2">
                  <c:v>40.9</c:v>
                </c:pt>
                <c:pt idx="3">
                  <c:v>50.37</c:v>
                </c:pt>
                <c:pt idx="4">
                  <c:v>51.33</c:v>
                </c:pt>
              </c:numCache>
            </c:numRef>
          </c:val>
        </c:ser>
        <c:dLbls>
          <c:showLegendKey val="0"/>
          <c:showVal val="0"/>
          <c:showCatName val="0"/>
          <c:showSerName val="0"/>
          <c:showPercent val="0"/>
          <c:showBubbleSize val="0"/>
        </c:dLbls>
        <c:gapWidth val="150"/>
        <c:axId val="159270016"/>
        <c:axId val="15927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59270016"/>
        <c:axId val="159271936"/>
      </c:lineChart>
      <c:dateAx>
        <c:axId val="159270016"/>
        <c:scaling>
          <c:orientation val="minMax"/>
        </c:scaling>
        <c:delete val="1"/>
        <c:axPos val="b"/>
        <c:numFmt formatCode="ge" sourceLinked="1"/>
        <c:majorTickMark val="none"/>
        <c:minorTickMark val="none"/>
        <c:tickLblPos val="none"/>
        <c:crossAx val="159271936"/>
        <c:crosses val="autoZero"/>
        <c:auto val="1"/>
        <c:lblOffset val="100"/>
        <c:baseTimeUnit val="years"/>
      </c:dateAx>
      <c:valAx>
        <c:axId val="1592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formatCode="#,##0.00;&quot;△&quot;#,##0.00;&quot;-&quot;">
                  <c:v>5.67</c:v>
                </c:pt>
                <c:pt idx="4" formatCode="#,##0.00;&quot;△&quot;#,##0.00;&quot;-&quot;">
                  <c:v>8.06</c:v>
                </c:pt>
              </c:numCache>
            </c:numRef>
          </c:val>
        </c:ser>
        <c:dLbls>
          <c:showLegendKey val="0"/>
          <c:showVal val="0"/>
          <c:showCatName val="0"/>
          <c:showSerName val="0"/>
          <c:showPercent val="0"/>
          <c:showBubbleSize val="0"/>
        </c:dLbls>
        <c:gapWidth val="150"/>
        <c:axId val="159388416"/>
        <c:axId val="15939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59388416"/>
        <c:axId val="159390336"/>
      </c:lineChart>
      <c:dateAx>
        <c:axId val="159388416"/>
        <c:scaling>
          <c:orientation val="minMax"/>
        </c:scaling>
        <c:delete val="1"/>
        <c:axPos val="b"/>
        <c:numFmt formatCode="ge" sourceLinked="1"/>
        <c:majorTickMark val="none"/>
        <c:minorTickMark val="none"/>
        <c:tickLblPos val="none"/>
        <c:crossAx val="159390336"/>
        <c:crosses val="autoZero"/>
        <c:auto val="1"/>
        <c:lblOffset val="100"/>
        <c:baseTimeUnit val="years"/>
      </c:dateAx>
      <c:valAx>
        <c:axId val="15939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8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423104"/>
        <c:axId val="15943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59423104"/>
        <c:axId val="159433472"/>
      </c:lineChart>
      <c:dateAx>
        <c:axId val="159423104"/>
        <c:scaling>
          <c:orientation val="minMax"/>
        </c:scaling>
        <c:delete val="1"/>
        <c:axPos val="b"/>
        <c:numFmt formatCode="ge" sourceLinked="1"/>
        <c:majorTickMark val="none"/>
        <c:minorTickMark val="none"/>
        <c:tickLblPos val="none"/>
        <c:crossAx val="159433472"/>
        <c:crosses val="autoZero"/>
        <c:auto val="1"/>
        <c:lblOffset val="100"/>
        <c:baseTimeUnit val="years"/>
      </c:dateAx>
      <c:valAx>
        <c:axId val="159433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42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1076.1199999999999</c:v>
                </c:pt>
                <c:pt idx="1">
                  <c:v>1722.57</c:v>
                </c:pt>
                <c:pt idx="2">
                  <c:v>1225.0899999999999</c:v>
                </c:pt>
                <c:pt idx="3">
                  <c:v>795</c:v>
                </c:pt>
                <c:pt idx="4">
                  <c:v>549.54999999999995</c:v>
                </c:pt>
              </c:numCache>
            </c:numRef>
          </c:val>
        </c:ser>
        <c:dLbls>
          <c:showLegendKey val="0"/>
          <c:showVal val="0"/>
          <c:showCatName val="0"/>
          <c:showSerName val="0"/>
          <c:showPercent val="0"/>
          <c:showBubbleSize val="0"/>
        </c:dLbls>
        <c:gapWidth val="150"/>
        <c:axId val="159729920"/>
        <c:axId val="1597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59729920"/>
        <c:axId val="159736192"/>
      </c:lineChart>
      <c:dateAx>
        <c:axId val="159729920"/>
        <c:scaling>
          <c:orientation val="minMax"/>
        </c:scaling>
        <c:delete val="1"/>
        <c:axPos val="b"/>
        <c:numFmt formatCode="ge" sourceLinked="1"/>
        <c:majorTickMark val="none"/>
        <c:minorTickMark val="none"/>
        <c:tickLblPos val="none"/>
        <c:crossAx val="159736192"/>
        <c:crosses val="autoZero"/>
        <c:auto val="1"/>
        <c:lblOffset val="100"/>
        <c:baseTimeUnit val="years"/>
      </c:dateAx>
      <c:valAx>
        <c:axId val="159736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2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370.7</c:v>
                </c:pt>
                <c:pt idx="1">
                  <c:v>359.27</c:v>
                </c:pt>
                <c:pt idx="2">
                  <c:v>361.37</c:v>
                </c:pt>
                <c:pt idx="3">
                  <c:v>352.97</c:v>
                </c:pt>
                <c:pt idx="4">
                  <c:v>345.21</c:v>
                </c:pt>
              </c:numCache>
            </c:numRef>
          </c:val>
        </c:ser>
        <c:dLbls>
          <c:showLegendKey val="0"/>
          <c:showVal val="0"/>
          <c:showCatName val="0"/>
          <c:showSerName val="0"/>
          <c:showPercent val="0"/>
          <c:showBubbleSize val="0"/>
        </c:dLbls>
        <c:gapWidth val="150"/>
        <c:axId val="159758208"/>
        <c:axId val="1597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59758208"/>
        <c:axId val="159772672"/>
      </c:lineChart>
      <c:dateAx>
        <c:axId val="159758208"/>
        <c:scaling>
          <c:orientation val="minMax"/>
        </c:scaling>
        <c:delete val="1"/>
        <c:axPos val="b"/>
        <c:numFmt formatCode="ge" sourceLinked="1"/>
        <c:majorTickMark val="none"/>
        <c:minorTickMark val="none"/>
        <c:tickLblPos val="none"/>
        <c:crossAx val="159772672"/>
        <c:crosses val="autoZero"/>
        <c:auto val="1"/>
        <c:lblOffset val="100"/>
        <c:baseTimeUnit val="years"/>
      </c:dateAx>
      <c:valAx>
        <c:axId val="159772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75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109.32</c:v>
                </c:pt>
                <c:pt idx="1">
                  <c:v>111.29</c:v>
                </c:pt>
                <c:pt idx="2">
                  <c:v>106.4</c:v>
                </c:pt>
                <c:pt idx="3">
                  <c:v>105.99</c:v>
                </c:pt>
                <c:pt idx="4">
                  <c:v>110.52</c:v>
                </c:pt>
              </c:numCache>
            </c:numRef>
          </c:val>
        </c:ser>
        <c:dLbls>
          <c:showLegendKey val="0"/>
          <c:showVal val="0"/>
          <c:showCatName val="0"/>
          <c:showSerName val="0"/>
          <c:showPercent val="0"/>
          <c:showBubbleSize val="0"/>
        </c:dLbls>
        <c:gapWidth val="150"/>
        <c:axId val="159452544"/>
        <c:axId val="15948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59452544"/>
        <c:axId val="159483392"/>
      </c:lineChart>
      <c:dateAx>
        <c:axId val="159452544"/>
        <c:scaling>
          <c:orientation val="minMax"/>
        </c:scaling>
        <c:delete val="1"/>
        <c:axPos val="b"/>
        <c:numFmt formatCode="ge" sourceLinked="1"/>
        <c:majorTickMark val="none"/>
        <c:minorTickMark val="none"/>
        <c:tickLblPos val="none"/>
        <c:crossAx val="159483392"/>
        <c:crosses val="autoZero"/>
        <c:auto val="1"/>
        <c:lblOffset val="100"/>
        <c:baseTimeUnit val="years"/>
      </c:dateAx>
      <c:valAx>
        <c:axId val="15948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5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144.35</c:v>
                </c:pt>
                <c:pt idx="1">
                  <c:v>141.82</c:v>
                </c:pt>
                <c:pt idx="2">
                  <c:v>147.82</c:v>
                </c:pt>
                <c:pt idx="3">
                  <c:v>148.47</c:v>
                </c:pt>
                <c:pt idx="4">
                  <c:v>142.11000000000001</c:v>
                </c:pt>
              </c:numCache>
            </c:numRef>
          </c:val>
        </c:ser>
        <c:dLbls>
          <c:showLegendKey val="0"/>
          <c:showVal val="0"/>
          <c:showCatName val="0"/>
          <c:showSerName val="0"/>
          <c:showPercent val="0"/>
          <c:showBubbleSize val="0"/>
        </c:dLbls>
        <c:gapWidth val="150"/>
        <c:axId val="159505024"/>
        <c:axId val="15950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59505024"/>
        <c:axId val="159507200"/>
      </c:lineChart>
      <c:dateAx>
        <c:axId val="159505024"/>
        <c:scaling>
          <c:orientation val="minMax"/>
        </c:scaling>
        <c:delete val="1"/>
        <c:axPos val="b"/>
        <c:numFmt formatCode="ge" sourceLinked="1"/>
        <c:majorTickMark val="none"/>
        <c:minorTickMark val="none"/>
        <c:tickLblPos val="none"/>
        <c:crossAx val="159507200"/>
        <c:crosses val="autoZero"/>
        <c:auto val="1"/>
        <c:lblOffset val="100"/>
        <c:baseTimeUnit val="years"/>
      </c:dateAx>
      <c:valAx>
        <c:axId val="15950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AV34" sqref="AV34:BI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稲美町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31630</v>
      </c>
      <c r="AJ8" s="75"/>
      <c r="AK8" s="75"/>
      <c r="AL8" s="75"/>
      <c r="AM8" s="75"/>
      <c r="AN8" s="75"/>
      <c r="AO8" s="75"/>
      <c r="AP8" s="76"/>
      <c r="AQ8" s="57">
        <f>データ!R6</f>
        <v>34.92</v>
      </c>
      <c r="AR8" s="57"/>
      <c r="AS8" s="57"/>
      <c r="AT8" s="57"/>
      <c r="AU8" s="57"/>
      <c r="AV8" s="57"/>
      <c r="AW8" s="57"/>
      <c r="AX8" s="57"/>
      <c r="AY8" s="57">
        <f>データ!S6</f>
        <v>905.78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71.069999999999993</v>
      </c>
      <c r="K10" s="57"/>
      <c r="L10" s="57"/>
      <c r="M10" s="57"/>
      <c r="N10" s="57"/>
      <c r="O10" s="57"/>
      <c r="P10" s="57"/>
      <c r="Q10" s="57"/>
      <c r="R10" s="57">
        <f>データ!O6</f>
        <v>100</v>
      </c>
      <c r="S10" s="57"/>
      <c r="T10" s="57"/>
      <c r="U10" s="57"/>
      <c r="V10" s="57"/>
      <c r="W10" s="57"/>
      <c r="X10" s="57"/>
      <c r="Y10" s="57"/>
      <c r="Z10" s="65">
        <f>データ!P6</f>
        <v>2750</v>
      </c>
      <c r="AA10" s="65"/>
      <c r="AB10" s="65"/>
      <c r="AC10" s="65"/>
      <c r="AD10" s="65"/>
      <c r="AE10" s="65"/>
      <c r="AF10" s="65"/>
      <c r="AG10" s="65"/>
      <c r="AH10" s="2"/>
      <c r="AI10" s="65">
        <f>データ!T6</f>
        <v>31539</v>
      </c>
      <c r="AJ10" s="65"/>
      <c r="AK10" s="65"/>
      <c r="AL10" s="65"/>
      <c r="AM10" s="65"/>
      <c r="AN10" s="65"/>
      <c r="AO10" s="65"/>
      <c r="AP10" s="65"/>
      <c r="AQ10" s="57">
        <f>データ!U6</f>
        <v>34.92</v>
      </c>
      <c r="AR10" s="57"/>
      <c r="AS10" s="57"/>
      <c r="AT10" s="57"/>
      <c r="AU10" s="57"/>
      <c r="AV10" s="57"/>
      <c r="AW10" s="57"/>
      <c r="AX10" s="57"/>
      <c r="AY10" s="57">
        <f>データ!V6</f>
        <v>903.18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283819</v>
      </c>
      <c r="D6" s="31">
        <f t="shared" si="3"/>
        <v>46</v>
      </c>
      <c r="E6" s="31">
        <f t="shared" si="3"/>
        <v>1</v>
      </c>
      <c r="F6" s="31">
        <f t="shared" si="3"/>
        <v>0</v>
      </c>
      <c r="G6" s="31">
        <f t="shared" si="3"/>
        <v>1</v>
      </c>
      <c r="H6" s="31" t="str">
        <f t="shared" si="3"/>
        <v>兵庫県　稲美町</v>
      </c>
      <c r="I6" s="31" t="str">
        <f t="shared" si="3"/>
        <v>法適用</v>
      </c>
      <c r="J6" s="31" t="str">
        <f t="shared" si="3"/>
        <v>水道事業</v>
      </c>
      <c r="K6" s="31" t="str">
        <f t="shared" si="3"/>
        <v>末端給水事業</v>
      </c>
      <c r="L6" s="31" t="str">
        <f t="shared" si="3"/>
        <v>A5</v>
      </c>
      <c r="M6" s="32" t="str">
        <f t="shared" si="3"/>
        <v>-</v>
      </c>
      <c r="N6" s="32">
        <f t="shared" si="3"/>
        <v>71.069999999999993</v>
      </c>
      <c r="O6" s="32">
        <f t="shared" si="3"/>
        <v>100</v>
      </c>
      <c r="P6" s="32">
        <f t="shared" si="3"/>
        <v>2750</v>
      </c>
      <c r="Q6" s="32">
        <f t="shared" si="3"/>
        <v>31630</v>
      </c>
      <c r="R6" s="32">
        <f t="shared" si="3"/>
        <v>34.92</v>
      </c>
      <c r="S6" s="32">
        <f t="shared" si="3"/>
        <v>905.78</v>
      </c>
      <c r="T6" s="32">
        <f t="shared" si="3"/>
        <v>31539</v>
      </c>
      <c r="U6" s="32">
        <f t="shared" si="3"/>
        <v>34.92</v>
      </c>
      <c r="V6" s="32">
        <f t="shared" si="3"/>
        <v>903.18</v>
      </c>
      <c r="W6" s="33">
        <f>IF(W7="",NA(),W7)</f>
        <v>114.62</v>
      </c>
      <c r="X6" s="33">
        <f t="shared" ref="X6:AF6" si="4">IF(X7="",NA(),X7)</f>
        <v>117.27</v>
      </c>
      <c r="Y6" s="33">
        <f t="shared" si="4"/>
        <v>113.29</v>
      </c>
      <c r="Z6" s="33">
        <f t="shared" si="4"/>
        <v>109.99</v>
      </c>
      <c r="AA6" s="33">
        <f t="shared" si="4"/>
        <v>113.89</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1076.1199999999999</v>
      </c>
      <c r="AT6" s="33">
        <f t="shared" ref="AT6:BB6" si="6">IF(AT7="",NA(),AT7)</f>
        <v>1722.57</v>
      </c>
      <c r="AU6" s="33">
        <f t="shared" si="6"/>
        <v>1225.0899999999999</v>
      </c>
      <c r="AV6" s="33">
        <f t="shared" si="6"/>
        <v>795</v>
      </c>
      <c r="AW6" s="33">
        <f t="shared" si="6"/>
        <v>549.54999999999995</v>
      </c>
      <c r="AX6" s="33">
        <f t="shared" si="6"/>
        <v>832.37</v>
      </c>
      <c r="AY6" s="33">
        <f t="shared" si="6"/>
        <v>852.01</v>
      </c>
      <c r="AZ6" s="33">
        <f t="shared" si="6"/>
        <v>909.68</v>
      </c>
      <c r="BA6" s="33">
        <f t="shared" si="6"/>
        <v>382.09</v>
      </c>
      <c r="BB6" s="33">
        <f t="shared" si="6"/>
        <v>371.31</v>
      </c>
      <c r="BC6" s="32" t="str">
        <f>IF(BC7="","",IF(BC7="-","【-】","【"&amp;SUBSTITUTE(TEXT(BC7,"#,##0.00"),"-","△")&amp;"】"))</f>
        <v>【262.74】</v>
      </c>
      <c r="BD6" s="33">
        <f>IF(BD7="",NA(),BD7)</f>
        <v>370.7</v>
      </c>
      <c r="BE6" s="33">
        <f t="shared" ref="BE6:BM6" si="7">IF(BE7="",NA(),BE7)</f>
        <v>359.27</v>
      </c>
      <c r="BF6" s="33">
        <f t="shared" si="7"/>
        <v>361.37</v>
      </c>
      <c r="BG6" s="33">
        <f t="shared" si="7"/>
        <v>352.97</v>
      </c>
      <c r="BH6" s="33">
        <f t="shared" si="7"/>
        <v>345.21</v>
      </c>
      <c r="BI6" s="33">
        <f t="shared" si="7"/>
        <v>403.15</v>
      </c>
      <c r="BJ6" s="33">
        <f t="shared" si="7"/>
        <v>391.4</v>
      </c>
      <c r="BK6" s="33">
        <f t="shared" si="7"/>
        <v>382.65</v>
      </c>
      <c r="BL6" s="33">
        <f t="shared" si="7"/>
        <v>385.06</v>
      </c>
      <c r="BM6" s="33">
        <f t="shared" si="7"/>
        <v>373.09</v>
      </c>
      <c r="BN6" s="32" t="str">
        <f>IF(BN7="","",IF(BN7="-","【-】","【"&amp;SUBSTITUTE(TEXT(BN7,"#,##0.00"),"-","△")&amp;"】"))</f>
        <v>【276.38】</v>
      </c>
      <c r="BO6" s="33">
        <f>IF(BO7="",NA(),BO7)</f>
        <v>109.32</v>
      </c>
      <c r="BP6" s="33">
        <f t="shared" ref="BP6:BX6" si="8">IF(BP7="",NA(),BP7)</f>
        <v>111.29</v>
      </c>
      <c r="BQ6" s="33">
        <f t="shared" si="8"/>
        <v>106.4</v>
      </c>
      <c r="BR6" s="33">
        <f t="shared" si="8"/>
        <v>105.99</v>
      </c>
      <c r="BS6" s="33">
        <f t="shared" si="8"/>
        <v>110.52</v>
      </c>
      <c r="BT6" s="33">
        <f t="shared" si="8"/>
        <v>94.86</v>
      </c>
      <c r="BU6" s="33">
        <f t="shared" si="8"/>
        <v>95.91</v>
      </c>
      <c r="BV6" s="33">
        <f t="shared" si="8"/>
        <v>96.1</v>
      </c>
      <c r="BW6" s="33">
        <f t="shared" si="8"/>
        <v>99.07</v>
      </c>
      <c r="BX6" s="33">
        <f t="shared" si="8"/>
        <v>99.99</v>
      </c>
      <c r="BY6" s="32" t="str">
        <f>IF(BY7="","",IF(BY7="-","【-】","【"&amp;SUBSTITUTE(TEXT(BY7,"#,##0.00"),"-","△")&amp;"】"))</f>
        <v>【104.99】</v>
      </c>
      <c r="BZ6" s="33">
        <f>IF(BZ7="",NA(),BZ7)</f>
        <v>144.35</v>
      </c>
      <c r="CA6" s="33">
        <f t="shared" ref="CA6:CI6" si="9">IF(CA7="",NA(),CA7)</f>
        <v>141.82</v>
      </c>
      <c r="CB6" s="33">
        <f t="shared" si="9"/>
        <v>147.82</v>
      </c>
      <c r="CC6" s="33">
        <f t="shared" si="9"/>
        <v>148.47</v>
      </c>
      <c r="CD6" s="33">
        <f t="shared" si="9"/>
        <v>142.11000000000001</v>
      </c>
      <c r="CE6" s="33">
        <f t="shared" si="9"/>
        <v>179.14</v>
      </c>
      <c r="CF6" s="33">
        <f t="shared" si="9"/>
        <v>179.29</v>
      </c>
      <c r="CG6" s="33">
        <f t="shared" si="9"/>
        <v>178.39</v>
      </c>
      <c r="CH6" s="33">
        <f t="shared" si="9"/>
        <v>173.03</v>
      </c>
      <c r="CI6" s="33">
        <f t="shared" si="9"/>
        <v>171.15</v>
      </c>
      <c r="CJ6" s="32" t="str">
        <f>IF(CJ7="","",IF(CJ7="-","【-】","【"&amp;SUBSTITUTE(TEXT(CJ7,"#,##0.00"),"-","△")&amp;"】"))</f>
        <v>【163.72】</v>
      </c>
      <c r="CK6" s="33">
        <f>IF(CK7="",NA(),CK7)</f>
        <v>41.79</v>
      </c>
      <c r="CL6" s="33">
        <f t="shared" ref="CL6:CT6" si="10">IF(CL7="",NA(),CL7)</f>
        <v>42.97</v>
      </c>
      <c r="CM6" s="33">
        <f t="shared" si="10"/>
        <v>43.13</v>
      </c>
      <c r="CN6" s="33">
        <f t="shared" si="10"/>
        <v>42.47</v>
      </c>
      <c r="CO6" s="33">
        <f t="shared" si="10"/>
        <v>42.32</v>
      </c>
      <c r="CP6" s="33">
        <f t="shared" si="10"/>
        <v>58.76</v>
      </c>
      <c r="CQ6" s="33">
        <f t="shared" si="10"/>
        <v>59.09</v>
      </c>
      <c r="CR6" s="33">
        <f t="shared" si="10"/>
        <v>59.23</v>
      </c>
      <c r="CS6" s="33">
        <f t="shared" si="10"/>
        <v>58.58</v>
      </c>
      <c r="CT6" s="33">
        <f t="shared" si="10"/>
        <v>58.53</v>
      </c>
      <c r="CU6" s="32" t="str">
        <f>IF(CU7="","",IF(CU7="-","【-】","【"&amp;SUBSTITUTE(TEXT(CU7,"#,##0.00"),"-","△")&amp;"】"))</f>
        <v>【59.76】</v>
      </c>
      <c r="CV6" s="33">
        <f>IF(CV7="",NA(),CV7)</f>
        <v>96.41</v>
      </c>
      <c r="CW6" s="33">
        <f t="shared" ref="CW6:DE6" si="11">IF(CW7="",NA(),CW7)</f>
        <v>93.59</v>
      </c>
      <c r="CX6" s="33">
        <f t="shared" si="11"/>
        <v>92.69</v>
      </c>
      <c r="CY6" s="33">
        <f t="shared" si="11"/>
        <v>92.93</v>
      </c>
      <c r="CZ6" s="33">
        <f t="shared" si="11"/>
        <v>92.25</v>
      </c>
      <c r="DA6" s="33">
        <f t="shared" si="11"/>
        <v>84.87</v>
      </c>
      <c r="DB6" s="33">
        <f t="shared" si="11"/>
        <v>85.4</v>
      </c>
      <c r="DC6" s="33">
        <f t="shared" si="11"/>
        <v>85.53</v>
      </c>
      <c r="DD6" s="33">
        <f t="shared" si="11"/>
        <v>85.23</v>
      </c>
      <c r="DE6" s="33">
        <f t="shared" si="11"/>
        <v>85.26</v>
      </c>
      <c r="DF6" s="32" t="str">
        <f>IF(DF7="","",IF(DF7="-","【-】","【"&amp;SUBSTITUTE(TEXT(DF7,"#,##0.00"),"-","△")&amp;"】"))</f>
        <v>【89.95】</v>
      </c>
      <c r="DG6" s="33">
        <f>IF(DG7="",NA(),DG7)</f>
        <v>36.880000000000003</v>
      </c>
      <c r="DH6" s="33">
        <f t="shared" ref="DH6:DP6" si="12">IF(DH7="",NA(),DH7)</f>
        <v>38.840000000000003</v>
      </c>
      <c r="DI6" s="33">
        <f t="shared" si="12"/>
        <v>40.9</v>
      </c>
      <c r="DJ6" s="33">
        <f t="shared" si="12"/>
        <v>50.37</v>
      </c>
      <c r="DK6" s="33">
        <f t="shared" si="12"/>
        <v>51.33</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2">
        <f t="shared" ref="DS6:EA6" si="13">IF(DS7="",NA(),DS7)</f>
        <v>0</v>
      </c>
      <c r="DT6" s="32">
        <f t="shared" si="13"/>
        <v>0</v>
      </c>
      <c r="DU6" s="33">
        <f t="shared" si="13"/>
        <v>5.67</v>
      </c>
      <c r="DV6" s="33">
        <f t="shared" si="13"/>
        <v>8.06</v>
      </c>
      <c r="DW6" s="33">
        <f t="shared" si="13"/>
        <v>6.47</v>
      </c>
      <c r="DX6" s="33">
        <f t="shared" si="13"/>
        <v>7.8</v>
      </c>
      <c r="DY6" s="33">
        <f t="shared" si="13"/>
        <v>8.39</v>
      </c>
      <c r="DZ6" s="33">
        <f t="shared" si="13"/>
        <v>10.09</v>
      </c>
      <c r="EA6" s="33">
        <f t="shared" si="13"/>
        <v>10.54</v>
      </c>
      <c r="EB6" s="32" t="str">
        <f>IF(EB7="","",IF(EB7="-","【-】","【"&amp;SUBSTITUTE(TEXT(EB7,"#,##0.00"),"-","△")&amp;"】"))</f>
        <v>【13.18】</v>
      </c>
      <c r="EC6" s="33">
        <f>IF(EC7="",NA(),EC7)</f>
        <v>0.41</v>
      </c>
      <c r="ED6" s="33">
        <f t="shared" ref="ED6:EL6" si="14">IF(ED7="",NA(),ED7)</f>
        <v>0.06</v>
      </c>
      <c r="EE6" s="33">
        <f t="shared" si="14"/>
        <v>0.3</v>
      </c>
      <c r="EF6" s="32">
        <f t="shared" si="14"/>
        <v>0</v>
      </c>
      <c r="EG6" s="33">
        <f t="shared" si="14"/>
        <v>0.08</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283819</v>
      </c>
      <c r="D7" s="35">
        <v>46</v>
      </c>
      <c r="E7" s="35">
        <v>1</v>
      </c>
      <c r="F7" s="35">
        <v>0</v>
      </c>
      <c r="G7" s="35">
        <v>1</v>
      </c>
      <c r="H7" s="35" t="s">
        <v>93</v>
      </c>
      <c r="I7" s="35" t="s">
        <v>94</v>
      </c>
      <c r="J7" s="35" t="s">
        <v>95</v>
      </c>
      <c r="K7" s="35" t="s">
        <v>96</v>
      </c>
      <c r="L7" s="35" t="s">
        <v>97</v>
      </c>
      <c r="M7" s="36" t="s">
        <v>98</v>
      </c>
      <c r="N7" s="36">
        <v>71.069999999999993</v>
      </c>
      <c r="O7" s="36">
        <v>100</v>
      </c>
      <c r="P7" s="36">
        <v>2750</v>
      </c>
      <c r="Q7" s="36">
        <v>31630</v>
      </c>
      <c r="R7" s="36">
        <v>34.92</v>
      </c>
      <c r="S7" s="36">
        <v>905.78</v>
      </c>
      <c r="T7" s="36">
        <v>31539</v>
      </c>
      <c r="U7" s="36">
        <v>34.92</v>
      </c>
      <c r="V7" s="36">
        <v>903.18</v>
      </c>
      <c r="W7" s="36">
        <v>114.62</v>
      </c>
      <c r="X7" s="36">
        <v>117.27</v>
      </c>
      <c r="Y7" s="36">
        <v>113.29</v>
      </c>
      <c r="Z7" s="36">
        <v>109.99</v>
      </c>
      <c r="AA7" s="36">
        <v>113.89</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1076.1199999999999</v>
      </c>
      <c r="AT7" s="36">
        <v>1722.57</v>
      </c>
      <c r="AU7" s="36">
        <v>1225.0899999999999</v>
      </c>
      <c r="AV7" s="36">
        <v>795</v>
      </c>
      <c r="AW7" s="36">
        <v>549.54999999999995</v>
      </c>
      <c r="AX7" s="36">
        <v>832.37</v>
      </c>
      <c r="AY7" s="36">
        <v>852.01</v>
      </c>
      <c r="AZ7" s="36">
        <v>909.68</v>
      </c>
      <c r="BA7" s="36">
        <v>382.09</v>
      </c>
      <c r="BB7" s="36">
        <v>371.31</v>
      </c>
      <c r="BC7" s="36">
        <v>262.74</v>
      </c>
      <c r="BD7" s="36">
        <v>370.7</v>
      </c>
      <c r="BE7" s="36">
        <v>359.27</v>
      </c>
      <c r="BF7" s="36">
        <v>361.37</v>
      </c>
      <c r="BG7" s="36">
        <v>352.97</v>
      </c>
      <c r="BH7" s="36">
        <v>345.21</v>
      </c>
      <c r="BI7" s="36">
        <v>403.15</v>
      </c>
      <c r="BJ7" s="36">
        <v>391.4</v>
      </c>
      <c r="BK7" s="36">
        <v>382.65</v>
      </c>
      <c r="BL7" s="36">
        <v>385.06</v>
      </c>
      <c r="BM7" s="36">
        <v>373.09</v>
      </c>
      <c r="BN7" s="36">
        <v>276.38</v>
      </c>
      <c r="BO7" s="36">
        <v>109.32</v>
      </c>
      <c r="BP7" s="36">
        <v>111.29</v>
      </c>
      <c r="BQ7" s="36">
        <v>106.4</v>
      </c>
      <c r="BR7" s="36">
        <v>105.99</v>
      </c>
      <c r="BS7" s="36">
        <v>110.52</v>
      </c>
      <c r="BT7" s="36">
        <v>94.86</v>
      </c>
      <c r="BU7" s="36">
        <v>95.91</v>
      </c>
      <c r="BV7" s="36">
        <v>96.1</v>
      </c>
      <c r="BW7" s="36">
        <v>99.07</v>
      </c>
      <c r="BX7" s="36">
        <v>99.99</v>
      </c>
      <c r="BY7" s="36">
        <v>104.99</v>
      </c>
      <c r="BZ7" s="36">
        <v>144.35</v>
      </c>
      <c r="CA7" s="36">
        <v>141.82</v>
      </c>
      <c r="CB7" s="36">
        <v>147.82</v>
      </c>
      <c r="CC7" s="36">
        <v>148.47</v>
      </c>
      <c r="CD7" s="36">
        <v>142.11000000000001</v>
      </c>
      <c r="CE7" s="36">
        <v>179.14</v>
      </c>
      <c r="CF7" s="36">
        <v>179.29</v>
      </c>
      <c r="CG7" s="36">
        <v>178.39</v>
      </c>
      <c r="CH7" s="36">
        <v>173.03</v>
      </c>
      <c r="CI7" s="36">
        <v>171.15</v>
      </c>
      <c r="CJ7" s="36">
        <v>163.72</v>
      </c>
      <c r="CK7" s="36">
        <v>41.79</v>
      </c>
      <c r="CL7" s="36">
        <v>42.97</v>
      </c>
      <c r="CM7" s="36">
        <v>43.13</v>
      </c>
      <c r="CN7" s="36">
        <v>42.47</v>
      </c>
      <c r="CO7" s="36">
        <v>42.32</v>
      </c>
      <c r="CP7" s="36">
        <v>58.76</v>
      </c>
      <c r="CQ7" s="36">
        <v>59.09</v>
      </c>
      <c r="CR7" s="36">
        <v>59.23</v>
      </c>
      <c r="CS7" s="36">
        <v>58.58</v>
      </c>
      <c r="CT7" s="36">
        <v>58.53</v>
      </c>
      <c r="CU7" s="36">
        <v>59.76</v>
      </c>
      <c r="CV7" s="36">
        <v>96.41</v>
      </c>
      <c r="CW7" s="36">
        <v>93.59</v>
      </c>
      <c r="CX7" s="36">
        <v>92.69</v>
      </c>
      <c r="CY7" s="36">
        <v>92.93</v>
      </c>
      <c r="CZ7" s="36">
        <v>92.25</v>
      </c>
      <c r="DA7" s="36">
        <v>84.87</v>
      </c>
      <c r="DB7" s="36">
        <v>85.4</v>
      </c>
      <c r="DC7" s="36">
        <v>85.53</v>
      </c>
      <c r="DD7" s="36">
        <v>85.23</v>
      </c>
      <c r="DE7" s="36">
        <v>85.26</v>
      </c>
      <c r="DF7" s="36">
        <v>89.95</v>
      </c>
      <c r="DG7" s="36">
        <v>36.880000000000003</v>
      </c>
      <c r="DH7" s="36">
        <v>38.840000000000003</v>
      </c>
      <c r="DI7" s="36">
        <v>40.9</v>
      </c>
      <c r="DJ7" s="36">
        <v>50.37</v>
      </c>
      <c r="DK7" s="36">
        <v>51.33</v>
      </c>
      <c r="DL7" s="36">
        <v>35.53</v>
      </c>
      <c r="DM7" s="36">
        <v>36.36</v>
      </c>
      <c r="DN7" s="36">
        <v>37.340000000000003</v>
      </c>
      <c r="DO7" s="36">
        <v>44.31</v>
      </c>
      <c r="DP7" s="36">
        <v>45.75</v>
      </c>
      <c r="DQ7" s="36">
        <v>47.18</v>
      </c>
      <c r="DR7" s="36">
        <v>0</v>
      </c>
      <c r="DS7" s="36">
        <v>0</v>
      </c>
      <c r="DT7" s="36">
        <v>0</v>
      </c>
      <c r="DU7" s="36">
        <v>5.67</v>
      </c>
      <c r="DV7" s="36">
        <v>8.06</v>
      </c>
      <c r="DW7" s="36">
        <v>6.47</v>
      </c>
      <c r="DX7" s="36">
        <v>7.8</v>
      </c>
      <c r="DY7" s="36">
        <v>8.39</v>
      </c>
      <c r="DZ7" s="36">
        <v>10.09</v>
      </c>
      <c r="EA7" s="36">
        <v>10.54</v>
      </c>
      <c r="EB7" s="36">
        <v>13.18</v>
      </c>
      <c r="EC7" s="36">
        <v>0.41</v>
      </c>
      <c r="ED7" s="36">
        <v>0.06</v>
      </c>
      <c r="EE7" s="36">
        <v>0.3</v>
      </c>
      <c r="EF7" s="36">
        <v>0</v>
      </c>
      <c r="EG7" s="36">
        <v>0.08</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2017-02-20T05:45:23Z</cp:lastPrinted>
  <dcterms:created xsi:type="dcterms:W3CDTF">2017-02-01T08:45:30Z</dcterms:created>
  <dcterms:modified xsi:type="dcterms:W3CDTF">2017-02-20T05:45:24Z</dcterms:modified>
  <cp:category/>
</cp:coreProperties>
</file>