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20\Desktop\290217_【兵庫県市町振興課】【220（月）12時〆】公営企業に係る「経営戦略分析表」の内容確認について（下水道）\"/>
    </mc:Choice>
  </mc:AlternateContent>
  <workbookProtection workbookPassword="864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AD10" i="4" s="1"/>
  <c r="P6" i="5"/>
  <c r="W10" i="4" s="1"/>
  <c r="O6" i="5"/>
  <c r="P10" i="4" s="1"/>
  <c r="N6" i="5"/>
  <c r="M6" i="5"/>
  <c r="B10" i="4" s="1"/>
  <c r="L6" i="5"/>
  <c r="K6" i="5"/>
  <c r="P8" i="4" s="1"/>
  <c r="J6" i="5"/>
  <c r="I6" i="5"/>
  <c r="B8" i="4" s="1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I10" i="4"/>
  <c r="AL8" i="4"/>
  <c r="W8" i="4"/>
  <c r="I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<sst xmlns="http://schemas.openxmlformats.org/spreadsheetml/2006/main" count="221" uniqueCount="111">
  <si>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</si>
  <si>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</si>
  <si>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</si>
  <si>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</si>
  <si>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</si>
  <si>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</si>
  <si>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</si>
  <si>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</si>
  <si>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</si>
  <si>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</si>
  <si>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</si>
  <si>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</si>
  <si>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</si>
  <si>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</si>
  <si>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</si>
  <si>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</si>
  <si>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</si>
  <si>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</si>
  <si>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</si>
  <si>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</si>
  <si>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</si>
  <si>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</si>
  <si>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</si>
  <si>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</si>
  <si>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</si>
  <si>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</si>
  <si>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</si>
  <si>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</si>
  <si>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</si>
  <si>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</si>
  <si>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</si>
  <si>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</si>
  <si>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</si>
  <si>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</si>
  <si>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</si>
  <si>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</si>
  <si>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</si>
  <si>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</si>
  <si>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</si>
  <si>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</si>
  <si>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</si>
  <si>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</si>
  <si>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</si>
  <si>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</si>
  <si>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</si>
  <si>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</si>
  <si>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</si>
  <si>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</si>
  <si>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</si>
  <si>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</si>
  <si>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</si>
  <si>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</si>
  <si>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</si>
  <si>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</si>
  <si>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</si>
  <si>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</si>
  <si>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</si>
  <si>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</si>
  <si>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</si>
  <si>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</si>
  <si>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</si>
  <si>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</si>
  <si>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</si>
  <si>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</si>
  <si>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</si>
  <si>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</si>
  <si>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</si>
  <si>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</si>
  <si>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</si>
  <si>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</si>
  <si>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</si>
  <si>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</si>
  <si>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</si>
  <si>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</si>
  <si>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</si>
  <si>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</si>
  <si>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</si>
  <si>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</si>
  <si>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</si>
  <si>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</si>
  <si>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</si>
  <si>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</si>
  <si>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</si>
  <si>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</si>
  <si>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</si>
  <si>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</si>
  <si>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</si>
  <si>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</si>
  <si>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</si>
  <si>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</si>
  <si>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</si>
  <si>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</si>
  <si>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</si>
  <si>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</si>
  <si>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</si>
  <si>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</si>
  <si>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兵庫県　朝来市</t>
  </si>
  <si>
    <t>法非適用</t>
  </si>
  <si>
    <t>下水道事業</t>
  </si>
  <si>
    <t>特定環境保全公共下水道</t>
  </si>
  <si>
    <t>D2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</si>
  <si>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</si>
  <si>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</si>
  <si>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</si>
  <si>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</si>
  <si>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</si>
  <si>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</si>
  <si>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</si>
  <si>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 xml:space="preserve">収益的収支比率は、施設整備時の起債借入の償還が多額となっている為、単年度収支は赤字。一般会計からの繰入金で経営を支えている状況である。
【債務残高】
企業債残高対事業規模比率は、平均値に対して下回っているが、老朽化する施設の改修時期が重なってくることにより、今後は上昇に転じることも予想される。
【料金水準の適切性】
経費回収率は、平均値よりも高い数値であるが、維持管理経費の削減や効率的な施設運営（統廃合など）により１００％に近づけていく必要がある。
【費用の効率性】
汚水処理原価については、平均値よりも低い数値となっているが、維持管理費の削減に努める。
【施設の効率性】
施設利用率はここ５年間で徐々に下がってきており、必要に応じて施設の統廃合を行い、適切な施設規模を維持していく必要がある。
【使用料対象の捕捉】
水洗化率は過去５年間、類似団体平均値を大きく上回っている。
</t>
    <phoneticPr fontId="4"/>
  </si>
  <si>
    <t>最も古い処理場では平成6年3月の供用開始から20年以上が経過し施設の老朽化が進行しているので、長寿命化計画を策定し、順次施設の改修を行っている。</t>
    <phoneticPr fontId="4"/>
  </si>
  <si>
    <t>本市の特定環境保全公共下水道事業は、使用料収入の伸びを期待できない状況にある一方で、施設建設から年月が経過するに伴い、施設の老朽化が進行しており、施設の長寿命化、予防保全等、維持管理、施設更新を強化する必要があり、引き続き厳しい状況にある。このため旧町を超えた処理区の統廃合や、公共・特環・農集等の事業種別を超えた処理区の統廃合を視野に入れ、積極的な事業を推進し、経営の効率化を図っていく。また、公企業会計の導入にあわせ経営戦略等を策定し、今後の健全経営につなげる。</t>
    <rPh sb="212" eb="214">
      <t>センリャク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</si>
</sst>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4976096"/>
        <c:axId val="4449753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0.1</c:v>
                </c:pt>
                <c:pt idx="1">
                  <c:v>0.11</c:v>
                </c:pt>
                <c:pt idx="2">
                  <c:v>0.05</c:v>
                </c:pt>
                <c:pt idx="3">
                  <c:v>0.04</c:v>
                </c:pt>
                <c:pt idx="4">
                  <c:v>7.0000000000000007E-2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976096"/>
        <c:axId val="444975312"/>
      </c:lineChart>
      <c:dateAx>
        <c:axId val="4449760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4975312"/>
        <c:crosses val="autoZero"/>
        <c:auto val="1"/>
        <c:lblOffset val="100"/>
        <c:baseTimeUnit val="years"/>
      </c:dateAx>
      <c:valAx>
        <c:axId val="4449753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449760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48.13</c:v>
                </c:pt>
                <c:pt idx="1">
                  <c:v>49</c:v>
                </c:pt>
                <c:pt idx="2">
                  <c:v>46.48</c:v>
                </c:pt>
                <c:pt idx="3">
                  <c:v>45.02</c:v>
                </c:pt>
                <c:pt idx="4">
                  <c:v>42.58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7160184"/>
        <c:axId val="4771605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41.59</c:v>
                </c:pt>
                <c:pt idx="1">
                  <c:v>42.31</c:v>
                </c:pt>
                <c:pt idx="2">
                  <c:v>43.65</c:v>
                </c:pt>
                <c:pt idx="3">
                  <c:v>43.58</c:v>
                </c:pt>
                <c:pt idx="4">
                  <c:v>41.35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160184"/>
        <c:axId val="477160576"/>
      </c:lineChart>
      <c:dateAx>
        <c:axId val="4771601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77160576"/>
        <c:crosses val="autoZero"/>
        <c:auto val="1"/>
        <c:lblOffset val="100"/>
        <c:baseTimeUnit val="years"/>
      </c:dateAx>
      <c:valAx>
        <c:axId val="4771605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771601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91.56</c:v>
                </c:pt>
                <c:pt idx="1">
                  <c:v>92.09</c:v>
                </c:pt>
                <c:pt idx="2">
                  <c:v>92.52</c:v>
                </c:pt>
                <c:pt idx="3">
                  <c:v>92.47</c:v>
                </c:pt>
                <c:pt idx="4">
                  <c:v>92.58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7161752"/>
        <c:axId val="477162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80.47</c:v>
                </c:pt>
                <c:pt idx="1">
                  <c:v>81.3</c:v>
                </c:pt>
                <c:pt idx="2">
                  <c:v>82.2</c:v>
                </c:pt>
                <c:pt idx="3">
                  <c:v>82.35</c:v>
                </c:pt>
                <c:pt idx="4">
                  <c:v>82.9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161752"/>
        <c:axId val="477162144"/>
      </c:lineChart>
      <c:dateAx>
        <c:axId val="4771617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77162144"/>
        <c:crosses val="autoZero"/>
        <c:auto val="1"/>
        <c:lblOffset val="100"/>
        <c:baseTimeUnit val="years"/>
      </c:dateAx>
      <c:valAx>
        <c:axId val="477162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771617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90.26</c:v>
                </c:pt>
                <c:pt idx="1">
                  <c:v>92.82</c:v>
                </c:pt>
                <c:pt idx="2">
                  <c:v>81.88</c:v>
                </c:pt>
                <c:pt idx="3">
                  <c:v>88.02</c:v>
                </c:pt>
                <c:pt idx="4">
                  <c:v>93.35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897736"/>
        <c:axId val="447898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897736"/>
        <c:axId val="447898128"/>
      </c:lineChart>
      <c:dateAx>
        <c:axId val="4478977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7898128"/>
        <c:crosses val="autoZero"/>
        <c:auto val="1"/>
        <c:lblOffset val="100"/>
        <c:baseTimeUnit val="years"/>
      </c:dateAx>
      <c:valAx>
        <c:axId val="447898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478977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899304"/>
        <c:axId val="4478996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899304"/>
        <c:axId val="447899696"/>
      </c:lineChart>
      <c:dateAx>
        <c:axId val="4478993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7899696"/>
        <c:crosses val="autoZero"/>
        <c:auto val="1"/>
        <c:lblOffset val="100"/>
        <c:baseTimeUnit val="years"/>
      </c:dateAx>
      <c:valAx>
        <c:axId val="4478996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47899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900872"/>
        <c:axId val="4479012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900872"/>
        <c:axId val="447901264"/>
      </c:lineChart>
      <c:dateAx>
        <c:axId val="4479008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7901264"/>
        <c:crosses val="autoZero"/>
        <c:auto val="1"/>
        <c:lblOffset val="100"/>
        <c:baseTimeUnit val="years"/>
      </c:dateAx>
      <c:valAx>
        <c:axId val="4479012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479008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837808"/>
        <c:axId val="4478382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837808"/>
        <c:axId val="447838200"/>
      </c:lineChart>
      <c:dateAx>
        <c:axId val="4478378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7838200"/>
        <c:crosses val="autoZero"/>
        <c:auto val="1"/>
        <c:lblOffset val="100"/>
        <c:baseTimeUnit val="years"/>
      </c:dateAx>
      <c:valAx>
        <c:axId val="4478382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478378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839376"/>
        <c:axId val="4478397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839376"/>
        <c:axId val="447839768"/>
      </c:lineChart>
      <c:dateAx>
        <c:axId val="4478393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7839768"/>
        <c:crosses val="autoZero"/>
        <c:auto val="1"/>
        <c:lblOffset val="100"/>
        <c:baseTimeUnit val="years"/>
      </c:dateAx>
      <c:valAx>
        <c:axId val="4478397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478393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277.27</c:v>
                </c:pt>
                <c:pt idx="1">
                  <c:v>253.98</c:v>
                </c:pt>
                <c:pt idx="2">
                  <c:v>246.8</c:v>
                </c:pt>
                <c:pt idx="3">
                  <c:v>231.71</c:v>
                </c:pt>
                <c:pt idx="4">
                  <c:v>346.28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6790744"/>
        <c:axId val="476791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1764.87</c:v>
                </c:pt>
                <c:pt idx="1">
                  <c:v>1622.51</c:v>
                </c:pt>
                <c:pt idx="2">
                  <c:v>1569.13</c:v>
                </c:pt>
                <c:pt idx="3">
                  <c:v>1436</c:v>
                </c:pt>
                <c:pt idx="4">
                  <c:v>1434.89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790744"/>
        <c:axId val="476791136"/>
      </c:lineChart>
      <c:dateAx>
        <c:axId val="4767907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76791136"/>
        <c:crosses val="autoZero"/>
        <c:auto val="1"/>
        <c:lblOffset val="100"/>
        <c:baseTimeUnit val="years"/>
      </c:dateAx>
      <c:valAx>
        <c:axId val="4767911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767907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72.45</c:v>
                </c:pt>
                <c:pt idx="1">
                  <c:v>79.45</c:v>
                </c:pt>
                <c:pt idx="2">
                  <c:v>58.35</c:v>
                </c:pt>
                <c:pt idx="3">
                  <c:v>65.47</c:v>
                </c:pt>
                <c:pt idx="4">
                  <c:v>75.91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6792312"/>
        <c:axId val="476792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60.75</c:v>
                </c:pt>
                <c:pt idx="1">
                  <c:v>62.83</c:v>
                </c:pt>
                <c:pt idx="2">
                  <c:v>64.63</c:v>
                </c:pt>
                <c:pt idx="3">
                  <c:v>66.56</c:v>
                </c:pt>
                <c:pt idx="4">
                  <c:v>66.22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792312"/>
        <c:axId val="476792704"/>
      </c:lineChart>
      <c:dateAx>
        <c:axId val="4767923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76792704"/>
        <c:crosses val="autoZero"/>
        <c:auto val="1"/>
        <c:lblOffset val="100"/>
        <c:baseTimeUnit val="years"/>
      </c:dateAx>
      <c:valAx>
        <c:axId val="476792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767923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222.86</c:v>
                </c:pt>
                <c:pt idx="1">
                  <c:v>203.54</c:v>
                </c:pt>
                <c:pt idx="2">
                  <c:v>281.24</c:v>
                </c:pt>
                <c:pt idx="3">
                  <c:v>261.32</c:v>
                </c:pt>
                <c:pt idx="4">
                  <c:v>221.31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6793880"/>
        <c:axId val="4767942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256</c:v>
                </c:pt>
                <c:pt idx="1">
                  <c:v>250.43</c:v>
                </c:pt>
                <c:pt idx="2">
                  <c:v>245.75</c:v>
                </c:pt>
                <c:pt idx="3">
                  <c:v>244.29</c:v>
                </c:pt>
                <c:pt idx="4">
                  <c:v>246.72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793880"/>
        <c:axId val="476794272"/>
      </c:lineChart>
      <c:dateAx>
        <c:axId val="476793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76794272"/>
        <c:crosses val="autoZero"/>
        <c:auto val="1"/>
        <c:lblOffset val="100"/>
        <c:baseTimeUnit val="years"/>
      </c:dateAx>
      <c:valAx>
        <c:axId val="4767942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76793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【1,457.06】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【81.28】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【40.31】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【250.25】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【64.73】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A47" zoomScale="90" zoomScaleNormal="90" workbookViewId="0">
      <selection activeCell="CA66" sqref="CA66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兵庫県　朝来市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2"/>
      <c r="D7" s="42"/>
      <c r="E7" s="42"/>
      <c r="F7" s="42"/>
      <c r="G7" s="42"/>
      <c r="H7" s="42"/>
      <c r="I7" s="42" t="s">
        <v>2</v>
      </c>
      <c r="J7" s="42"/>
      <c r="K7" s="42"/>
      <c r="L7" s="42"/>
      <c r="M7" s="42"/>
      <c r="N7" s="42"/>
      <c r="O7" s="42"/>
      <c r="P7" s="42" t="s">
        <v>3</v>
      </c>
      <c r="Q7" s="42"/>
      <c r="R7" s="42"/>
      <c r="S7" s="42"/>
      <c r="T7" s="42"/>
      <c r="U7" s="42"/>
      <c r="V7" s="42"/>
      <c r="W7" s="42" t="s">
        <v>4</v>
      </c>
      <c r="X7" s="42"/>
      <c r="Y7" s="42"/>
      <c r="Z7" s="42"/>
      <c r="AA7" s="42"/>
      <c r="AB7" s="42"/>
      <c r="AC7" s="42"/>
      <c r="AD7" s="3"/>
      <c r="AE7" s="3"/>
      <c r="AF7" s="3"/>
      <c r="AG7" s="3"/>
      <c r="AH7" s="3"/>
      <c r="AI7" s="3"/>
      <c r="AJ7" s="3"/>
      <c r="AK7" s="3"/>
      <c r="AL7" s="42" t="s">
        <v>5</v>
      </c>
      <c r="AM7" s="42"/>
      <c r="AN7" s="42"/>
      <c r="AO7" s="42"/>
      <c r="AP7" s="42"/>
      <c r="AQ7" s="42"/>
      <c r="AR7" s="42"/>
      <c r="AS7" s="42"/>
      <c r="AT7" s="42" t="s">
        <v>6</v>
      </c>
      <c r="AU7" s="42"/>
      <c r="AV7" s="42"/>
      <c r="AW7" s="42"/>
      <c r="AX7" s="42"/>
      <c r="AY7" s="42"/>
      <c r="AZ7" s="42"/>
      <c r="BA7" s="42"/>
      <c r="BB7" s="42" t="s">
        <v>7</v>
      </c>
      <c r="BC7" s="42"/>
      <c r="BD7" s="42"/>
      <c r="BE7" s="42"/>
      <c r="BF7" s="42"/>
      <c r="BG7" s="42"/>
      <c r="BH7" s="42"/>
      <c r="BI7" s="42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46" t="str">
        <f>データ!I6</f>
        <v>法非適用</v>
      </c>
      <c r="C8" s="46"/>
      <c r="D8" s="46"/>
      <c r="E8" s="46"/>
      <c r="F8" s="46"/>
      <c r="G8" s="46"/>
      <c r="H8" s="46"/>
      <c r="I8" s="46" t="str">
        <f>データ!J6</f>
        <v>下水道事業</v>
      </c>
      <c r="J8" s="46"/>
      <c r="K8" s="46"/>
      <c r="L8" s="46"/>
      <c r="M8" s="46"/>
      <c r="N8" s="46"/>
      <c r="O8" s="46"/>
      <c r="P8" s="46" t="str">
        <f>データ!K6</f>
        <v>特定環境保全公共下水道</v>
      </c>
      <c r="Q8" s="46"/>
      <c r="R8" s="46"/>
      <c r="S8" s="46"/>
      <c r="T8" s="46"/>
      <c r="U8" s="46"/>
      <c r="V8" s="46"/>
      <c r="W8" s="46" t="str">
        <f>データ!L6</f>
        <v>D2</v>
      </c>
      <c r="X8" s="46"/>
      <c r="Y8" s="46"/>
      <c r="Z8" s="46"/>
      <c r="AA8" s="46"/>
      <c r="AB8" s="46"/>
      <c r="AC8" s="46"/>
      <c r="AD8" s="3"/>
      <c r="AE8" s="3"/>
      <c r="AF8" s="3"/>
      <c r="AG8" s="3"/>
      <c r="AH8" s="3"/>
      <c r="AI8" s="3"/>
      <c r="AJ8" s="3"/>
      <c r="AK8" s="3"/>
      <c r="AL8" s="47">
        <f>データ!R6</f>
        <v>31854</v>
      </c>
      <c r="AM8" s="47"/>
      <c r="AN8" s="47"/>
      <c r="AO8" s="47"/>
      <c r="AP8" s="47"/>
      <c r="AQ8" s="47"/>
      <c r="AR8" s="47"/>
      <c r="AS8" s="47"/>
      <c r="AT8" s="43">
        <f>データ!S6</f>
        <v>403.06</v>
      </c>
      <c r="AU8" s="43"/>
      <c r="AV8" s="43"/>
      <c r="AW8" s="43"/>
      <c r="AX8" s="43"/>
      <c r="AY8" s="43"/>
      <c r="AZ8" s="43"/>
      <c r="BA8" s="43"/>
      <c r="BB8" s="43">
        <f>データ!T6</f>
        <v>79.03</v>
      </c>
      <c r="BC8" s="43"/>
      <c r="BD8" s="43"/>
      <c r="BE8" s="43"/>
      <c r="BF8" s="43"/>
      <c r="BG8" s="43"/>
      <c r="BH8" s="43"/>
      <c r="BI8" s="43"/>
      <c r="BJ8" s="3"/>
      <c r="BK8" s="3"/>
      <c r="BL8" s="44" t="s">
        <v>9</v>
      </c>
      <c r="BM8" s="45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2" t="s">
        <v>11</v>
      </c>
      <c r="C9" s="42"/>
      <c r="D9" s="42"/>
      <c r="E9" s="42"/>
      <c r="F9" s="42"/>
      <c r="G9" s="42"/>
      <c r="H9" s="42"/>
      <c r="I9" s="42" t="s">
        <v>12</v>
      </c>
      <c r="J9" s="42"/>
      <c r="K9" s="42"/>
      <c r="L9" s="42"/>
      <c r="M9" s="42"/>
      <c r="N9" s="42"/>
      <c r="O9" s="42"/>
      <c r="P9" s="42" t="s">
        <v>13</v>
      </c>
      <c r="Q9" s="42"/>
      <c r="R9" s="42"/>
      <c r="S9" s="42"/>
      <c r="T9" s="42"/>
      <c r="U9" s="42"/>
      <c r="V9" s="42"/>
      <c r="W9" s="42" t="s">
        <v>14</v>
      </c>
      <c r="X9" s="42"/>
      <c r="Y9" s="42"/>
      <c r="Z9" s="42"/>
      <c r="AA9" s="42"/>
      <c r="AB9" s="42"/>
      <c r="AC9" s="42"/>
      <c r="AD9" s="42" t="s">
        <v>15</v>
      </c>
      <c r="AE9" s="42"/>
      <c r="AF9" s="42"/>
      <c r="AG9" s="42"/>
      <c r="AH9" s="42"/>
      <c r="AI9" s="42"/>
      <c r="AJ9" s="42"/>
      <c r="AK9" s="3"/>
      <c r="AL9" s="42" t="s">
        <v>16</v>
      </c>
      <c r="AM9" s="42"/>
      <c r="AN9" s="42"/>
      <c r="AO9" s="42"/>
      <c r="AP9" s="42"/>
      <c r="AQ9" s="42"/>
      <c r="AR9" s="42"/>
      <c r="AS9" s="42"/>
      <c r="AT9" s="42" t="s">
        <v>17</v>
      </c>
      <c r="AU9" s="42"/>
      <c r="AV9" s="42"/>
      <c r="AW9" s="42"/>
      <c r="AX9" s="42"/>
      <c r="AY9" s="42"/>
      <c r="AZ9" s="42"/>
      <c r="BA9" s="42"/>
      <c r="BB9" s="42" t="s">
        <v>18</v>
      </c>
      <c r="BC9" s="42"/>
      <c r="BD9" s="42"/>
      <c r="BE9" s="42"/>
      <c r="BF9" s="42"/>
      <c r="BG9" s="42"/>
      <c r="BH9" s="42"/>
      <c r="BI9" s="42"/>
      <c r="BJ9" s="3"/>
      <c r="BK9" s="3"/>
      <c r="BL9" s="48" t="s">
        <v>19</v>
      </c>
      <c r="BM9" s="49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3" t="str">
        <f>データ!M6</f>
        <v>-</v>
      </c>
      <c r="C10" s="43"/>
      <c r="D10" s="43"/>
      <c r="E10" s="43"/>
      <c r="F10" s="43"/>
      <c r="G10" s="43"/>
      <c r="H10" s="43"/>
      <c r="I10" s="43" t="str">
        <f>データ!N6</f>
        <v>該当数値なし</v>
      </c>
      <c r="J10" s="43"/>
      <c r="K10" s="43"/>
      <c r="L10" s="43"/>
      <c r="M10" s="43"/>
      <c r="N10" s="43"/>
      <c r="O10" s="43"/>
      <c r="P10" s="43">
        <f>データ!O6</f>
        <v>29.79</v>
      </c>
      <c r="Q10" s="43"/>
      <c r="R10" s="43"/>
      <c r="S10" s="43"/>
      <c r="T10" s="43"/>
      <c r="U10" s="43"/>
      <c r="V10" s="43"/>
      <c r="W10" s="43">
        <f>データ!P6</f>
        <v>84.62</v>
      </c>
      <c r="X10" s="43"/>
      <c r="Y10" s="43"/>
      <c r="Z10" s="43"/>
      <c r="AA10" s="43"/>
      <c r="AB10" s="43"/>
      <c r="AC10" s="43"/>
      <c r="AD10" s="47">
        <f>データ!Q6</f>
        <v>3083</v>
      </c>
      <c r="AE10" s="47"/>
      <c r="AF10" s="47"/>
      <c r="AG10" s="47"/>
      <c r="AH10" s="47"/>
      <c r="AI10" s="47"/>
      <c r="AJ10" s="47"/>
      <c r="AK10" s="2"/>
      <c r="AL10" s="47">
        <f>データ!U6</f>
        <v>9433</v>
      </c>
      <c r="AM10" s="47"/>
      <c r="AN10" s="47"/>
      <c r="AO10" s="47"/>
      <c r="AP10" s="47"/>
      <c r="AQ10" s="47"/>
      <c r="AR10" s="47"/>
      <c r="AS10" s="47"/>
      <c r="AT10" s="43">
        <f>データ!V6</f>
        <v>4.1900000000000004</v>
      </c>
      <c r="AU10" s="43"/>
      <c r="AV10" s="43"/>
      <c r="AW10" s="43"/>
      <c r="AX10" s="43"/>
      <c r="AY10" s="43"/>
      <c r="AZ10" s="43"/>
      <c r="BA10" s="43"/>
      <c r="BB10" s="43">
        <f>データ!W6</f>
        <v>2251.31</v>
      </c>
      <c r="BC10" s="43"/>
      <c r="BD10" s="43"/>
      <c r="BE10" s="43"/>
      <c r="BF10" s="43"/>
      <c r="BG10" s="43"/>
      <c r="BH10" s="43"/>
      <c r="BI10" s="43"/>
      <c r="BJ10" s="2"/>
      <c r="BK10" s="2"/>
      <c r="BL10" s="50" t="s">
        <v>21</v>
      </c>
      <c r="BM10" s="51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23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>
      <c r="A14" s="2"/>
      <c r="B14" s="54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25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6" t="s">
        <v>108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>
      <c r="A34" s="2"/>
      <c r="B34" s="16"/>
      <c r="C34" s="72" t="s">
        <v>26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19"/>
      <c r="R34" s="72" t="s">
        <v>27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19"/>
      <c r="AG34" s="72" t="s">
        <v>28</v>
      </c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19"/>
      <c r="AV34" s="72" t="s">
        <v>29</v>
      </c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18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>
      <c r="A35" s="2"/>
      <c r="B35" s="16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19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19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19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18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0" t="s">
        <v>30</v>
      </c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3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6" t="s">
        <v>109</v>
      </c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6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6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6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6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6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6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6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6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8"/>
    </row>
    <row r="56" spans="1:78" ht="13.5" customHeight="1">
      <c r="A56" s="2"/>
      <c r="B56" s="16"/>
      <c r="C56" s="72" t="s">
        <v>31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19"/>
      <c r="R56" s="72" t="s">
        <v>32</v>
      </c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19"/>
      <c r="AG56" s="72" t="s">
        <v>33</v>
      </c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19"/>
      <c r="AV56" s="72" t="s">
        <v>34</v>
      </c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18"/>
      <c r="BK56" s="2"/>
      <c r="BL56" s="66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8"/>
    </row>
    <row r="57" spans="1:78" ht="13.5" customHeight="1">
      <c r="A57" s="2"/>
      <c r="B57" s="16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19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19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19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18"/>
      <c r="BK57" s="2"/>
      <c r="BL57" s="66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6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6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8"/>
    </row>
    <row r="60" spans="1:78" ht="13.5" customHeight="1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6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8"/>
    </row>
    <row r="61" spans="1:78" ht="13.5" customHeight="1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6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6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9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0" t="s">
        <v>36</v>
      </c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3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6" t="s">
        <v>110</v>
      </c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6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6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6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6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6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6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6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6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6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6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6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6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8"/>
    </row>
    <row r="79" spans="1:78" ht="13.5" customHeight="1">
      <c r="A79" s="2"/>
      <c r="B79" s="16"/>
      <c r="C79" s="72" t="s">
        <v>37</v>
      </c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19"/>
      <c r="V79" s="19"/>
      <c r="W79" s="72" t="s">
        <v>38</v>
      </c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19"/>
      <c r="AP79" s="19"/>
      <c r="AQ79" s="72" t="s">
        <v>39</v>
      </c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17"/>
      <c r="BJ79" s="18"/>
      <c r="BK79" s="2"/>
      <c r="BL79" s="66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8"/>
    </row>
    <row r="80" spans="1:78" ht="13.5" customHeight="1">
      <c r="A80" s="2"/>
      <c r="B80" s="16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19"/>
      <c r="V80" s="19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19"/>
      <c r="AP80" s="19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17"/>
      <c r="BJ80" s="18"/>
      <c r="BK80" s="2"/>
      <c r="BL80" s="66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6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9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2:BZ4"/>
    <mergeCell ref="B6:AC6"/>
    <mergeCell ref="B7:H7"/>
    <mergeCell ref="I7:O7"/>
    <mergeCell ref="P7:V7"/>
    <mergeCell ref="W7:AC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2015</v>
      </c>
      <c r="C6" s="31">
        <f t="shared" ref="C6:W6" si="3">C7</f>
        <v>282251</v>
      </c>
      <c r="D6" s="31">
        <f t="shared" si="3"/>
        <v>47</v>
      </c>
      <c r="E6" s="31">
        <f t="shared" si="3"/>
        <v>17</v>
      </c>
      <c r="F6" s="31">
        <f t="shared" si="3"/>
        <v>4</v>
      </c>
      <c r="G6" s="31">
        <f t="shared" si="3"/>
        <v>0</v>
      </c>
      <c r="H6" s="31" t="str">
        <f t="shared" si="3"/>
        <v>兵庫県　朝来市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特定環境保全公共下水道</v>
      </c>
      <c r="L6" s="31" t="str">
        <f t="shared" si="3"/>
        <v>D2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29.79</v>
      </c>
      <c r="P6" s="32">
        <f t="shared" si="3"/>
        <v>84.62</v>
      </c>
      <c r="Q6" s="32">
        <f t="shared" si="3"/>
        <v>3083</v>
      </c>
      <c r="R6" s="32">
        <f t="shared" si="3"/>
        <v>31854</v>
      </c>
      <c r="S6" s="32">
        <f t="shared" si="3"/>
        <v>403.06</v>
      </c>
      <c r="T6" s="32">
        <f t="shared" si="3"/>
        <v>79.03</v>
      </c>
      <c r="U6" s="32">
        <f t="shared" si="3"/>
        <v>9433</v>
      </c>
      <c r="V6" s="32">
        <f t="shared" si="3"/>
        <v>4.1900000000000004</v>
      </c>
      <c r="W6" s="32">
        <f t="shared" si="3"/>
        <v>2251.31</v>
      </c>
      <c r="X6" s="33">
        <f>IF(X7="",NA(),X7)</f>
        <v>90.26</v>
      </c>
      <c r="Y6" s="33">
        <f t="shared" ref="Y6:AG6" si="4">IF(Y7="",NA(),Y7)</f>
        <v>92.82</v>
      </c>
      <c r="Z6" s="33">
        <f t="shared" si="4"/>
        <v>81.88</v>
      </c>
      <c r="AA6" s="33">
        <f t="shared" si="4"/>
        <v>88.02</v>
      </c>
      <c r="AB6" s="33">
        <f t="shared" si="4"/>
        <v>93.35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277.27</v>
      </c>
      <c r="BF6" s="33">
        <f t="shared" ref="BF6:BN6" si="7">IF(BF7="",NA(),BF7)</f>
        <v>253.98</v>
      </c>
      <c r="BG6" s="33">
        <f t="shared" si="7"/>
        <v>246.8</v>
      </c>
      <c r="BH6" s="33">
        <f t="shared" si="7"/>
        <v>231.71</v>
      </c>
      <c r="BI6" s="33">
        <f t="shared" si="7"/>
        <v>346.28</v>
      </c>
      <c r="BJ6" s="33">
        <f t="shared" si="7"/>
        <v>1764.87</v>
      </c>
      <c r="BK6" s="33">
        <f t="shared" si="7"/>
        <v>1622.51</v>
      </c>
      <c r="BL6" s="33">
        <f t="shared" si="7"/>
        <v>1569.13</v>
      </c>
      <c r="BM6" s="33">
        <f t="shared" si="7"/>
        <v>1436</v>
      </c>
      <c r="BN6" s="33">
        <f t="shared" si="7"/>
        <v>1434.89</v>
      </c>
      <c r="BO6" s="32" t="str">
        <f>IF(BO7="","",IF(BO7="-","【-】","【"&amp;SUBSTITUTE(TEXT(BO7,"#,##0.00"),"-","△")&amp;"】"))</f>
        <v>【1,457.06】</v>
      </c>
      <c r="BP6" s="33">
        <f>IF(BP7="",NA(),BP7)</f>
        <v>72.45</v>
      </c>
      <c r="BQ6" s="33">
        <f t="shared" ref="BQ6:BY6" si="8">IF(BQ7="",NA(),BQ7)</f>
        <v>79.45</v>
      </c>
      <c r="BR6" s="33">
        <f t="shared" si="8"/>
        <v>58.35</v>
      </c>
      <c r="BS6" s="33">
        <f t="shared" si="8"/>
        <v>65.47</v>
      </c>
      <c r="BT6" s="33">
        <f t="shared" si="8"/>
        <v>75.91</v>
      </c>
      <c r="BU6" s="33">
        <f t="shared" si="8"/>
        <v>60.75</v>
      </c>
      <c r="BV6" s="33">
        <f t="shared" si="8"/>
        <v>62.83</v>
      </c>
      <c r="BW6" s="33">
        <f t="shared" si="8"/>
        <v>64.63</v>
      </c>
      <c r="BX6" s="33">
        <f t="shared" si="8"/>
        <v>66.56</v>
      </c>
      <c r="BY6" s="33">
        <f t="shared" si="8"/>
        <v>66.22</v>
      </c>
      <c r="BZ6" s="32" t="str">
        <f>IF(BZ7="","",IF(BZ7="-","【-】","【"&amp;SUBSTITUTE(TEXT(BZ7,"#,##0.00"),"-","△")&amp;"】"))</f>
        <v>【64.73】</v>
      </c>
      <c r="CA6" s="33">
        <f>IF(CA7="",NA(),CA7)</f>
        <v>222.86</v>
      </c>
      <c r="CB6" s="33">
        <f t="shared" ref="CB6:CJ6" si="9">IF(CB7="",NA(),CB7)</f>
        <v>203.54</v>
      </c>
      <c r="CC6" s="33">
        <f t="shared" si="9"/>
        <v>281.24</v>
      </c>
      <c r="CD6" s="33">
        <f t="shared" si="9"/>
        <v>261.32</v>
      </c>
      <c r="CE6" s="33">
        <f t="shared" si="9"/>
        <v>221.31</v>
      </c>
      <c r="CF6" s="33">
        <f t="shared" si="9"/>
        <v>256</v>
      </c>
      <c r="CG6" s="33">
        <f t="shared" si="9"/>
        <v>250.43</v>
      </c>
      <c r="CH6" s="33">
        <f t="shared" si="9"/>
        <v>245.75</v>
      </c>
      <c r="CI6" s="33">
        <f t="shared" si="9"/>
        <v>244.29</v>
      </c>
      <c r="CJ6" s="33">
        <f t="shared" si="9"/>
        <v>246.72</v>
      </c>
      <c r="CK6" s="32" t="str">
        <f>IF(CK7="","",IF(CK7="-","【-】","【"&amp;SUBSTITUTE(TEXT(CK7,"#,##0.00"),"-","△")&amp;"】"))</f>
        <v>【250.25】</v>
      </c>
      <c r="CL6" s="33">
        <f>IF(CL7="",NA(),CL7)</f>
        <v>48.13</v>
      </c>
      <c r="CM6" s="33">
        <f t="shared" ref="CM6:CU6" si="10">IF(CM7="",NA(),CM7)</f>
        <v>49</v>
      </c>
      <c r="CN6" s="33">
        <f t="shared" si="10"/>
        <v>46.48</v>
      </c>
      <c r="CO6" s="33">
        <f t="shared" si="10"/>
        <v>45.02</v>
      </c>
      <c r="CP6" s="33">
        <f t="shared" si="10"/>
        <v>42.58</v>
      </c>
      <c r="CQ6" s="33">
        <f t="shared" si="10"/>
        <v>41.59</v>
      </c>
      <c r="CR6" s="33">
        <f t="shared" si="10"/>
        <v>42.31</v>
      </c>
      <c r="CS6" s="33">
        <f t="shared" si="10"/>
        <v>43.65</v>
      </c>
      <c r="CT6" s="33">
        <f t="shared" si="10"/>
        <v>43.58</v>
      </c>
      <c r="CU6" s="33">
        <f t="shared" si="10"/>
        <v>41.35</v>
      </c>
      <c r="CV6" s="32" t="str">
        <f>IF(CV7="","",IF(CV7="-","【-】","【"&amp;SUBSTITUTE(TEXT(CV7,"#,##0.00"),"-","△")&amp;"】"))</f>
        <v>【40.31】</v>
      </c>
      <c r="CW6" s="33">
        <f>IF(CW7="",NA(),CW7)</f>
        <v>91.56</v>
      </c>
      <c r="CX6" s="33">
        <f t="shared" ref="CX6:DF6" si="11">IF(CX7="",NA(),CX7)</f>
        <v>92.09</v>
      </c>
      <c r="CY6" s="33">
        <f t="shared" si="11"/>
        <v>92.52</v>
      </c>
      <c r="CZ6" s="33">
        <f t="shared" si="11"/>
        <v>92.47</v>
      </c>
      <c r="DA6" s="33">
        <f t="shared" si="11"/>
        <v>92.58</v>
      </c>
      <c r="DB6" s="33">
        <f t="shared" si="11"/>
        <v>80.47</v>
      </c>
      <c r="DC6" s="33">
        <f t="shared" si="11"/>
        <v>81.3</v>
      </c>
      <c r="DD6" s="33">
        <f t="shared" si="11"/>
        <v>82.2</v>
      </c>
      <c r="DE6" s="33">
        <f t="shared" si="11"/>
        <v>82.35</v>
      </c>
      <c r="DF6" s="33">
        <f t="shared" si="11"/>
        <v>82.9</v>
      </c>
      <c r="DG6" s="32" t="str">
        <f>IF(DG7="","",IF(DG7="-","【-】","【"&amp;SUBSTITUTE(TEXT(DG7,"#,##0.00"),"-","△")&amp;"】"))</f>
        <v>【81.28】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0.1</v>
      </c>
      <c r="EJ6" s="33">
        <f t="shared" si="14"/>
        <v>0.11</v>
      </c>
      <c r="EK6" s="33">
        <f t="shared" si="14"/>
        <v>0.05</v>
      </c>
      <c r="EL6" s="33">
        <f t="shared" si="14"/>
        <v>0.04</v>
      </c>
      <c r="EM6" s="33">
        <f t="shared" si="14"/>
        <v>7.0000000000000007E-2</v>
      </c>
      <c r="EN6" s="32" t="str">
        <f>IF(EN7="","",IF(EN7="-","【-】","【"&amp;SUBSTITUTE(TEXT(EN7,"#,##0.00"),"-","△")&amp;"】"))</f>
        <v>【0.10】</v>
      </c>
    </row>
    <row r="7" spans="1:144" s="34" customFormat="1">
      <c r="A7" s="26"/>
      <c r="B7" s="35">
        <v>2015</v>
      </c>
      <c r="C7" s="35">
        <v>282251</v>
      </c>
      <c r="D7" s="35">
        <v>47</v>
      </c>
      <c r="E7" s="35">
        <v>17</v>
      </c>
      <c r="F7" s="35">
        <v>4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29.79</v>
      </c>
      <c r="P7" s="36">
        <v>84.62</v>
      </c>
      <c r="Q7" s="36">
        <v>3083</v>
      </c>
      <c r="R7" s="36">
        <v>31854</v>
      </c>
      <c r="S7" s="36">
        <v>403.06</v>
      </c>
      <c r="T7" s="36">
        <v>79.03</v>
      </c>
      <c r="U7" s="36">
        <v>9433</v>
      </c>
      <c r="V7" s="36">
        <v>4.1900000000000004</v>
      </c>
      <c r="W7" s="36">
        <v>2251.31</v>
      </c>
      <c r="X7" s="36">
        <v>90.26</v>
      </c>
      <c r="Y7" s="36">
        <v>92.82</v>
      </c>
      <c r="Z7" s="36">
        <v>81.88</v>
      </c>
      <c r="AA7" s="36">
        <v>88.02</v>
      </c>
      <c r="AB7" s="36">
        <v>93.35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277.27</v>
      </c>
      <c r="BF7" s="36">
        <v>253.98</v>
      </c>
      <c r="BG7" s="36">
        <v>246.8</v>
      </c>
      <c r="BH7" s="36">
        <v>231.71</v>
      </c>
      <c r="BI7" s="36">
        <v>346.28</v>
      </c>
      <c r="BJ7" s="36">
        <v>1764.87</v>
      </c>
      <c r="BK7" s="36">
        <v>1622.51</v>
      </c>
      <c r="BL7" s="36">
        <v>1569.13</v>
      </c>
      <c r="BM7" s="36">
        <v>1436</v>
      </c>
      <c r="BN7" s="36">
        <v>1434.89</v>
      </c>
      <c r="BO7" s="36">
        <v>1457.06</v>
      </c>
      <c r="BP7" s="36">
        <v>72.45</v>
      </c>
      <c r="BQ7" s="36">
        <v>79.45</v>
      </c>
      <c r="BR7" s="36">
        <v>58.35</v>
      </c>
      <c r="BS7" s="36">
        <v>65.47</v>
      </c>
      <c r="BT7" s="36">
        <v>75.91</v>
      </c>
      <c r="BU7" s="36">
        <v>60.75</v>
      </c>
      <c r="BV7" s="36">
        <v>62.83</v>
      </c>
      <c r="BW7" s="36">
        <v>64.63</v>
      </c>
      <c r="BX7" s="36">
        <v>66.56</v>
      </c>
      <c r="BY7" s="36">
        <v>66.22</v>
      </c>
      <c r="BZ7" s="36">
        <v>64.73</v>
      </c>
      <c r="CA7" s="36">
        <v>222.86</v>
      </c>
      <c r="CB7" s="36">
        <v>203.54</v>
      </c>
      <c r="CC7" s="36">
        <v>281.24</v>
      </c>
      <c r="CD7" s="36">
        <v>261.32</v>
      </c>
      <c r="CE7" s="36">
        <v>221.31</v>
      </c>
      <c r="CF7" s="36">
        <v>256</v>
      </c>
      <c r="CG7" s="36">
        <v>250.43</v>
      </c>
      <c r="CH7" s="36">
        <v>245.75</v>
      </c>
      <c r="CI7" s="36">
        <v>244.29</v>
      </c>
      <c r="CJ7" s="36">
        <v>246.72</v>
      </c>
      <c r="CK7" s="36">
        <v>250.25</v>
      </c>
      <c r="CL7" s="36">
        <v>48.13</v>
      </c>
      <c r="CM7" s="36">
        <v>49</v>
      </c>
      <c r="CN7" s="36">
        <v>46.48</v>
      </c>
      <c r="CO7" s="36">
        <v>45.02</v>
      </c>
      <c r="CP7" s="36">
        <v>42.58</v>
      </c>
      <c r="CQ7" s="36">
        <v>41.59</v>
      </c>
      <c r="CR7" s="36">
        <v>42.31</v>
      </c>
      <c r="CS7" s="36">
        <v>43.65</v>
      </c>
      <c r="CT7" s="36">
        <v>43.58</v>
      </c>
      <c r="CU7" s="36">
        <v>41.35</v>
      </c>
      <c r="CV7" s="36">
        <v>40.31</v>
      </c>
      <c r="CW7" s="36">
        <v>91.56</v>
      </c>
      <c r="CX7" s="36">
        <v>92.09</v>
      </c>
      <c r="CY7" s="36">
        <v>92.52</v>
      </c>
      <c r="CZ7" s="36">
        <v>92.47</v>
      </c>
      <c r="DA7" s="36">
        <v>92.58</v>
      </c>
      <c r="DB7" s="36">
        <v>80.47</v>
      </c>
      <c r="DC7" s="36">
        <v>81.3</v>
      </c>
      <c r="DD7" s="36">
        <v>82.2</v>
      </c>
      <c r="DE7" s="36">
        <v>82.35</v>
      </c>
      <c r="DF7" s="36">
        <v>82.9</v>
      </c>
      <c r="DG7" s="36">
        <v>81.28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0.1</v>
      </c>
      <c r="EJ7" s="36">
        <v>0.11</v>
      </c>
      <c r="EK7" s="36">
        <v>0.05</v>
      </c>
      <c r="EL7" s="36">
        <v>0.04</v>
      </c>
      <c r="EM7" s="36">
        <v>7.0000000000000007E-2</v>
      </c>
      <c r="EN7" s="36">
        <v>0.1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長野　禎裕</cp:lastModifiedBy>
  <dcterms:created xsi:type="dcterms:W3CDTF">2017-02-08T03:02:43Z</dcterms:created>
  <dcterms:modified xsi:type="dcterms:W3CDTF">2017-02-17T07:14:27Z</dcterms:modified>
  <cp:category/>
</cp:coreProperties>
</file>