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<sst xmlns="http://schemas.openxmlformats.org/spreadsheetml/2006/main" count="217" uniqueCount="107">
  <si>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</si>
  <si>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</si>
  <si>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</si>
  <si>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</si>
  <si>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</si>
  <si>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</si>
  <si>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</si>
  <si>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</si>
  <si>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</si>
  <si>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</si>
  <si>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</si>
  <si>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</si>
  <si>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</si>
  <si>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</si>
  <si>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</si>
  <si>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</si>
  <si>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</si>
  <si>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</si>
  <si>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</si>
  <si>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</si>
  <si>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</si>
  <si>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</si>
  <si>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</si>
  <si>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</si>
  <si>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</si>
  <si>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</si>
  <si>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</si>
  <si>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</si>
  <si>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</si>
  <si>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</si>
  <si>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</si>
  <si>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</si>
  <si>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</si>
  <si>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</si>
  <si>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</si>
  <si>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</si>
  <si>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</si>
  <si>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</si>
  <si>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</si>
  <si>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</si>
  <si>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</si>
  <si>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</si>
  <si>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</si>
  <si>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</si>
  <si>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</si>
  <si>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</si>
  <si>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</si>
  <si>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</si>
  <si>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</si>
  <si>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</si>
  <si>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</si>
  <si>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</si>
  <si>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</si>
  <si>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</si>
  <si>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</si>
  <si>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</si>
  <si>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</si>
  <si>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</si>
  <si>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</si>
  <si>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</si>
  <si>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</si>
  <si>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</si>
  <si>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</si>
  <si>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</si>
  <si>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</si>
  <si>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</si>
  <si>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</si>
  <si>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</si>
  <si>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</si>
  <si>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</si>
  <si>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</si>
  <si>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</si>
  <si>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</si>
  <si>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</si>
  <si>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</si>
  <si>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</si>
  <si>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</si>
  <si>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</si>
  <si>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</si>
  <si>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</si>
  <si>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</si>
  <si>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</si>
  <si>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</si>
  <si>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</si>
  <si>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</si>
  <si>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</si>
  <si>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</si>
  <si>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</si>
  <si>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</si>
  <si>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</si>
  <si>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</si>
  <si>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</si>
  <si>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</si>
  <si>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</si>
  <si>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</si>
  <si>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</si>
  <si>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</si>
  <si>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</si>
  <si>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</si>
  <si>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</si>
  <si>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</si>
  <si>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</si>
  <si>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</si>
  <si>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</si>
  <si>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①経常利益は黒字を維持しており、給水収益や一般会計繰入金等の総収益で、維持管理費や支払利息等の費用を賄うことができています。
②平成24年度決算で累積欠損金は解消されたことから、同年度以降は累積欠損金比率は0％となっています。給水収益が減少傾向にある中、維持管理費を抑制することで累積欠損金が生じないように努めています。
③1年以内に支払うべき債務に対する支払能力を表す指標で、流動比率は100％を上回っており、短期的な債務に対する支払能力を有しています。
④水源開発や水道施設整備などの大型事業への投資により、企業債残高の規模が類似団体に比べ大きくなっています。企業債の新規発行を抑制し、経営改善が必要となっています。
⑤給水に係る費用を給水収益だけでは賄えず、一般会計繰入金で収入不足を補っている状況です。なお、繰入れは総務省の定める基準による繰入です。
⑥大型事業への投資により減価償却費が大きくなっていることなどから、給水原価が平均を上回っているので、維持管理費の更なる削減が必要です。
⑦一日配水能力に対する一日平均配水量の割合で、施設利用率は類似団体の平均を上回っており、適正な規模の施設を有効に活用できています。
⑧有収率は全国平均を下回るものの、類似団体平均を上回る水準まで改善されました。</t>
    <phoneticPr fontId="4"/>
  </si>
  <si>
    <t>①有形固定資産減価償却率（老朽化度）は類似団体の平均を下回っており、保有資産の耐用年数には余裕がある状況です。
②管路経年化率についても類似団体の平均を下回っており、法定耐用年数を経過した管路の割合は類似団体と比較して少ない状況です。
③他方、管路更新率は平均より低位であり、今後、管路の老朽化が進む中で、管路の更新投資を増やしていく必要があります。</t>
    <phoneticPr fontId="4"/>
  </si>
  <si>
    <t>本市においては、「安定」「安心」「安全」な水道水の供給を目標とし、浄水場や配水施設などの整備を進めてきました。
　しかしながら、人口減少社会の到来や節水型器具の性能向上など、水道事業を取り巻く環境は大きく変化し、給水収益は減少傾向にあります。
　一方で水源開発や水道施設整備などの大型事業に投資した結果、減価償却費や支払利息などの固定費が増加し、給水にかかる費用である給水原価が高い要因となっています。
　この厳しい状況の中で、平成24年11月に作成した「篠山市水道ビジョン」及び平成29年2月に策定した「経営戦略」の確実な進行管理により、資金の確保や、施設の統廃合などによる経費の削減などを実施し、将来の経営の安定化を進めていきます。</t>
    <rPh sb="80" eb="82">
      <t>セイノウ</t>
    </rPh>
    <rPh sb="82" eb="84">
      <t>コウジョウ</t>
    </rPh>
    <rPh sb="238" eb="239">
      <t>オヨ</t>
    </rPh>
    <rPh sb="246" eb="247">
      <t>ガツ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</si>
</sst>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0.28999999999999998</c:v>
                </c:pt>
                <c:pt idx="1">
                  <c:v>0.18</c:v>
                </c:pt>
                <c:pt idx="2">
                  <c:v>0.11</c:v>
                </c:pt>
                <c:pt idx="3">
                  <c:v>0.14000000000000001</c:v>
                </c:pt>
                <c:pt idx="4">
                  <c:v>0.12</c:v>
                </c:pt>
              </c:numCache>
            </c:numRef>
          </c:val>
        </c:ser>
        <c:dLbls>
          <c:showLegendKey val="0"/>
          <c:showVal val="0"/>
          <c:showCatName val="0"/>
          <c:showSerName val="0"/>
          <c:showPercent val="0"/>
          <c:showBubbleSize val="0"/>
        </c:dLbls>
        <c:gapWidth val="150"/>
        <c:axId val="104200448"/>
        <c:axId val="10435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04200448"/>
        <c:axId val="104354944"/>
      </c:lineChart>
      <c:dateAx>
        <c:axId val="104200448"/>
        <c:scaling>
          <c:orientation val="minMax"/>
        </c:scaling>
        <c:delete val="1"/>
        <c:axPos val="b"/>
        <c:numFmt formatCode="ge" sourceLinked="1"/>
        <c:majorTickMark val="none"/>
        <c:minorTickMark val="none"/>
        <c:tickLblPos val="none"/>
        <c:crossAx val="104354944"/>
        <c:crosses val="autoZero"/>
        <c:auto val="1"/>
        <c:lblOffset val="100"/>
        <c:baseTimeUnit val="years"/>
      </c:dateAx>
      <c:valAx>
        <c:axId val="10435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68.37</c:v>
                </c:pt>
                <c:pt idx="1">
                  <c:v>70</c:v>
                </c:pt>
                <c:pt idx="2">
                  <c:v>66.55</c:v>
                </c:pt>
                <c:pt idx="3">
                  <c:v>65.59</c:v>
                </c:pt>
                <c:pt idx="4">
                  <c:v>64.760000000000005</c:v>
                </c:pt>
              </c:numCache>
            </c:numRef>
          </c:val>
        </c:ser>
        <c:dLbls>
          <c:showLegendKey val="0"/>
          <c:showVal val="0"/>
          <c:showCatName val="0"/>
          <c:showSerName val="0"/>
          <c:showPercent val="0"/>
          <c:showBubbleSize val="0"/>
        </c:dLbls>
        <c:gapWidth val="150"/>
        <c:axId val="104121856"/>
        <c:axId val="10412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04121856"/>
        <c:axId val="104123776"/>
      </c:lineChart>
      <c:dateAx>
        <c:axId val="104121856"/>
        <c:scaling>
          <c:orientation val="minMax"/>
        </c:scaling>
        <c:delete val="1"/>
        <c:axPos val="b"/>
        <c:numFmt formatCode="ge" sourceLinked="1"/>
        <c:majorTickMark val="none"/>
        <c:minorTickMark val="none"/>
        <c:tickLblPos val="none"/>
        <c:crossAx val="104123776"/>
        <c:crosses val="autoZero"/>
        <c:auto val="1"/>
        <c:lblOffset val="100"/>
        <c:baseTimeUnit val="years"/>
      </c:dateAx>
      <c:valAx>
        <c:axId val="10412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2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82.91</c:v>
                </c:pt>
                <c:pt idx="1">
                  <c:v>83.13</c:v>
                </c:pt>
                <c:pt idx="2">
                  <c:v>85.73</c:v>
                </c:pt>
                <c:pt idx="3">
                  <c:v>85.37</c:v>
                </c:pt>
                <c:pt idx="4">
                  <c:v>85.85</c:v>
                </c:pt>
              </c:numCache>
            </c:numRef>
          </c:val>
        </c:ser>
        <c:dLbls>
          <c:showLegendKey val="0"/>
          <c:showVal val="0"/>
          <c:showCatName val="0"/>
          <c:showSerName val="0"/>
          <c:showPercent val="0"/>
          <c:showBubbleSize val="0"/>
        </c:dLbls>
        <c:gapWidth val="150"/>
        <c:axId val="115020928"/>
        <c:axId val="11502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15020928"/>
        <c:axId val="115022848"/>
      </c:lineChart>
      <c:dateAx>
        <c:axId val="115020928"/>
        <c:scaling>
          <c:orientation val="minMax"/>
        </c:scaling>
        <c:delete val="1"/>
        <c:axPos val="b"/>
        <c:numFmt formatCode="ge" sourceLinked="1"/>
        <c:majorTickMark val="none"/>
        <c:minorTickMark val="none"/>
        <c:tickLblPos val="none"/>
        <c:crossAx val="115022848"/>
        <c:crosses val="autoZero"/>
        <c:auto val="1"/>
        <c:lblOffset val="100"/>
        <c:baseTimeUnit val="years"/>
      </c:dateAx>
      <c:valAx>
        <c:axId val="11502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109.83</c:v>
                </c:pt>
                <c:pt idx="1">
                  <c:v>108.5</c:v>
                </c:pt>
                <c:pt idx="2">
                  <c:v>105.24</c:v>
                </c:pt>
                <c:pt idx="3">
                  <c:v>103.49</c:v>
                </c:pt>
                <c:pt idx="4">
                  <c:v>105.39</c:v>
                </c:pt>
              </c:numCache>
            </c:numRef>
          </c:val>
        </c:ser>
        <c:dLbls>
          <c:showLegendKey val="0"/>
          <c:showVal val="0"/>
          <c:showCatName val="0"/>
          <c:showSerName val="0"/>
          <c:showPercent val="0"/>
          <c:showBubbleSize val="0"/>
        </c:dLbls>
        <c:gapWidth val="150"/>
        <c:axId val="99734656"/>
        <c:axId val="997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99734656"/>
        <c:axId val="99736576"/>
      </c:lineChart>
      <c:dateAx>
        <c:axId val="99734656"/>
        <c:scaling>
          <c:orientation val="minMax"/>
        </c:scaling>
        <c:delete val="1"/>
        <c:axPos val="b"/>
        <c:numFmt formatCode="ge" sourceLinked="1"/>
        <c:majorTickMark val="none"/>
        <c:minorTickMark val="none"/>
        <c:tickLblPos val="none"/>
        <c:crossAx val="99736576"/>
        <c:crosses val="autoZero"/>
        <c:auto val="1"/>
        <c:lblOffset val="100"/>
        <c:baseTimeUnit val="years"/>
      </c:dateAx>
      <c:valAx>
        <c:axId val="99736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7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17.21</c:v>
                </c:pt>
                <c:pt idx="1">
                  <c:v>18.399999999999999</c:v>
                </c:pt>
                <c:pt idx="2">
                  <c:v>18.78</c:v>
                </c:pt>
                <c:pt idx="3">
                  <c:v>34.54</c:v>
                </c:pt>
                <c:pt idx="4">
                  <c:v>36.89</c:v>
                </c:pt>
              </c:numCache>
            </c:numRef>
          </c:val>
        </c:ser>
        <c:dLbls>
          <c:showLegendKey val="0"/>
          <c:showVal val="0"/>
          <c:showCatName val="0"/>
          <c:showSerName val="0"/>
          <c:showPercent val="0"/>
          <c:showBubbleSize val="0"/>
        </c:dLbls>
        <c:gapWidth val="150"/>
        <c:axId val="99947264"/>
        <c:axId val="9994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99947264"/>
        <c:axId val="99949184"/>
      </c:lineChart>
      <c:dateAx>
        <c:axId val="99947264"/>
        <c:scaling>
          <c:orientation val="minMax"/>
        </c:scaling>
        <c:delete val="1"/>
        <c:axPos val="b"/>
        <c:numFmt formatCode="ge" sourceLinked="1"/>
        <c:majorTickMark val="none"/>
        <c:minorTickMark val="none"/>
        <c:tickLblPos val="none"/>
        <c:crossAx val="99949184"/>
        <c:crosses val="autoZero"/>
        <c:auto val="1"/>
        <c:lblOffset val="100"/>
        <c:baseTimeUnit val="years"/>
      </c:dateAx>
      <c:valAx>
        <c:axId val="9994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1.94</c:v>
                </c:pt>
                <c:pt idx="1">
                  <c:v>2.78</c:v>
                </c:pt>
                <c:pt idx="2">
                  <c:v>3.62</c:v>
                </c:pt>
                <c:pt idx="3">
                  <c:v>5.07</c:v>
                </c:pt>
                <c:pt idx="4">
                  <c:v>4.7300000000000004</c:v>
                </c:pt>
              </c:numCache>
            </c:numRef>
          </c:val>
        </c:ser>
        <c:dLbls>
          <c:showLegendKey val="0"/>
          <c:showVal val="0"/>
          <c:showCatName val="0"/>
          <c:showSerName val="0"/>
          <c:showPercent val="0"/>
          <c:showBubbleSize val="0"/>
        </c:dLbls>
        <c:gapWidth val="150"/>
        <c:axId val="99987840"/>
        <c:axId val="999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99987840"/>
        <c:axId val="99989760"/>
      </c:lineChart>
      <c:dateAx>
        <c:axId val="99987840"/>
        <c:scaling>
          <c:orientation val="minMax"/>
        </c:scaling>
        <c:delete val="1"/>
        <c:axPos val="b"/>
        <c:numFmt formatCode="ge" sourceLinked="1"/>
        <c:majorTickMark val="none"/>
        <c:minorTickMark val="none"/>
        <c:tickLblPos val="none"/>
        <c:crossAx val="99989760"/>
        <c:crosses val="autoZero"/>
        <c:auto val="1"/>
        <c:lblOffset val="100"/>
        <c:baseTimeUnit val="years"/>
      </c:dateAx>
      <c:valAx>
        <c:axId val="999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quot;-&quot;">
                  <c:v>6.87</c:v>
                </c:pt>
                <c:pt idx="1">
                  <c:v>0</c:v>
                </c:pt>
                <c:pt idx="2">
                  <c:v>0</c:v>
                </c:pt>
                <c:pt idx="3">
                  <c:v>0</c:v>
                </c:pt>
                <c:pt idx="4">
                  <c:v>0</c:v>
                </c:pt>
              </c:numCache>
            </c:numRef>
          </c:val>
        </c:ser>
        <c:dLbls>
          <c:showLegendKey val="0"/>
          <c:showVal val="0"/>
          <c:showCatName val="0"/>
          <c:showSerName val="0"/>
          <c:showPercent val="0"/>
          <c:showBubbleSize val="0"/>
        </c:dLbls>
        <c:gapWidth val="150"/>
        <c:axId val="100038144"/>
        <c:axId val="10004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00038144"/>
        <c:axId val="100040064"/>
      </c:lineChart>
      <c:dateAx>
        <c:axId val="100038144"/>
        <c:scaling>
          <c:orientation val="minMax"/>
        </c:scaling>
        <c:delete val="1"/>
        <c:axPos val="b"/>
        <c:numFmt formatCode="ge" sourceLinked="1"/>
        <c:majorTickMark val="none"/>
        <c:minorTickMark val="none"/>
        <c:tickLblPos val="none"/>
        <c:crossAx val="100040064"/>
        <c:crosses val="autoZero"/>
        <c:auto val="1"/>
        <c:lblOffset val="100"/>
        <c:baseTimeUnit val="years"/>
      </c:dateAx>
      <c:valAx>
        <c:axId val="100040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03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1063.46</c:v>
                </c:pt>
                <c:pt idx="1">
                  <c:v>723.18</c:v>
                </c:pt>
                <c:pt idx="2">
                  <c:v>1219.29</c:v>
                </c:pt>
                <c:pt idx="3">
                  <c:v>192.75</c:v>
                </c:pt>
                <c:pt idx="4">
                  <c:v>169.61</c:v>
                </c:pt>
              </c:numCache>
            </c:numRef>
          </c:val>
        </c:ser>
        <c:dLbls>
          <c:showLegendKey val="0"/>
          <c:showVal val="0"/>
          <c:showCatName val="0"/>
          <c:showSerName val="0"/>
          <c:showPercent val="0"/>
          <c:showBubbleSize val="0"/>
        </c:dLbls>
        <c:gapWidth val="150"/>
        <c:axId val="100378112"/>
        <c:axId val="10038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00378112"/>
        <c:axId val="100380032"/>
      </c:lineChart>
      <c:dateAx>
        <c:axId val="100378112"/>
        <c:scaling>
          <c:orientation val="minMax"/>
        </c:scaling>
        <c:delete val="1"/>
        <c:axPos val="b"/>
        <c:numFmt formatCode="ge" sourceLinked="1"/>
        <c:majorTickMark val="none"/>
        <c:minorTickMark val="none"/>
        <c:tickLblPos val="none"/>
        <c:crossAx val="100380032"/>
        <c:crosses val="autoZero"/>
        <c:auto val="1"/>
        <c:lblOffset val="100"/>
        <c:baseTimeUnit val="years"/>
      </c:dateAx>
      <c:valAx>
        <c:axId val="100380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3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1241.8699999999999</c:v>
                </c:pt>
                <c:pt idx="1">
                  <c:v>1211.43</c:v>
                </c:pt>
                <c:pt idx="2">
                  <c:v>1191.01</c:v>
                </c:pt>
                <c:pt idx="3">
                  <c:v>1172.46</c:v>
                </c:pt>
                <c:pt idx="4">
                  <c:v>1138.76</c:v>
                </c:pt>
              </c:numCache>
            </c:numRef>
          </c:val>
        </c:ser>
        <c:dLbls>
          <c:showLegendKey val="0"/>
          <c:showVal val="0"/>
          <c:showCatName val="0"/>
          <c:showSerName val="0"/>
          <c:showPercent val="0"/>
          <c:showBubbleSize val="0"/>
        </c:dLbls>
        <c:gapWidth val="150"/>
        <c:axId val="100471936"/>
        <c:axId val="10047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00471936"/>
        <c:axId val="100473856"/>
      </c:lineChart>
      <c:dateAx>
        <c:axId val="100471936"/>
        <c:scaling>
          <c:orientation val="minMax"/>
        </c:scaling>
        <c:delete val="1"/>
        <c:axPos val="b"/>
        <c:numFmt formatCode="ge" sourceLinked="1"/>
        <c:majorTickMark val="none"/>
        <c:minorTickMark val="none"/>
        <c:tickLblPos val="none"/>
        <c:crossAx val="100473856"/>
        <c:crosses val="autoZero"/>
        <c:auto val="1"/>
        <c:lblOffset val="100"/>
        <c:baseTimeUnit val="years"/>
      </c:dateAx>
      <c:valAx>
        <c:axId val="100473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4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78.61</c:v>
                </c:pt>
                <c:pt idx="1">
                  <c:v>78.67</c:v>
                </c:pt>
                <c:pt idx="2">
                  <c:v>77.53</c:v>
                </c:pt>
                <c:pt idx="3">
                  <c:v>71.760000000000005</c:v>
                </c:pt>
                <c:pt idx="4">
                  <c:v>73.44</c:v>
                </c:pt>
              </c:numCache>
            </c:numRef>
          </c:val>
        </c:ser>
        <c:dLbls>
          <c:showLegendKey val="0"/>
          <c:showVal val="0"/>
          <c:showCatName val="0"/>
          <c:showSerName val="0"/>
          <c:showPercent val="0"/>
          <c:showBubbleSize val="0"/>
        </c:dLbls>
        <c:gapWidth val="150"/>
        <c:axId val="100503936"/>
        <c:axId val="1005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00503936"/>
        <c:axId val="100505856"/>
      </c:lineChart>
      <c:dateAx>
        <c:axId val="100503936"/>
        <c:scaling>
          <c:orientation val="minMax"/>
        </c:scaling>
        <c:delete val="1"/>
        <c:axPos val="b"/>
        <c:numFmt formatCode="ge" sourceLinked="1"/>
        <c:majorTickMark val="none"/>
        <c:minorTickMark val="none"/>
        <c:tickLblPos val="none"/>
        <c:crossAx val="100505856"/>
        <c:crosses val="autoZero"/>
        <c:auto val="1"/>
        <c:lblOffset val="100"/>
        <c:baseTimeUnit val="years"/>
      </c:dateAx>
      <c:valAx>
        <c:axId val="1005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364.55</c:v>
                </c:pt>
                <c:pt idx="1">
                  <c:v>363.7</c:v>
                </c:pt>
                <c:pt idx="2">
                  <c:v>368.52</c:v>
                </c:pt>
                <c:pt idx="3">
                  <c:v>394.41</c:v>
                </c:pt>
                <c:pt idx="4">
                  <c:v>383.74</c:v>
                </c:pt>
              </c:numCache>
            </c:numRef>
          </c:val>
        </c:ser>
        <c:dLbls>
          <c:showLegendKey val="0"/>
          <c:showVal val="0"/>
          <c:showCatName val="0"/>
          <c:showSerName val="0"/>
          <c:showPercent val="0"/>
          <c:showBubbleSize val="0"/>
        </c:dLbls>
        <c:gapWidth val="150"/>
        <c:axId val="103951744"/>
        <c:axId val="1039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03951744"/>
        <c:axId val="103990784"/>
      </c:lineChart>
      <c:dateAx>
        <c:axId val="103951744"/>
        <c:scaling>
          <c:orientation val="minMax"/>
        </c:scaling>
        <c:delete val="1"/>
        <c:axPos val="b"/>
        <c:numFmt formatCode="ge" sourceLinked="1"/>
        <c:majorTickMark val="none"/>
        <c:minorTickMark val="none"/>
        <c:tickLblPos val="none"/>
        <c:crossAx val="103990784"/>
        <c:crosses val="autoZero"/>
        <c:auto val="1"/>
        <c:lblOffset val="100"/>
        <c:baseTimeUnit val="years"/>
      </c:dateAx>
      <c:valAx>
        <c:axId val="1039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5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55" zoomScaleNormal="100" workbookViewId="0">
      <selection activeCell="M88" sqref="M8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篠山市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42948</v>
      </c>
      <c r="AJ8" s="56"/>
      <c r="AK8" s="56"/>
      <c r="AL8" s="56"/>
      <c r="AM8" s="56"/>
      <c r="AN8" s="56"/>
      <c r="AO8" s="56"/>
      <c r="AP8" s="57"/>
      <c r="AQ8" s="47">
        <f>データ!R6</f>
        <v>377.59</v>
      </c>
      <c r="AR8" s="47"/>
      <c r="AS8" s="47"/>
      <c r="AT8" s="47"/>
      <c r="AU8" s="47"/>
      <c r="AV8" s="47"/>
      <c r="AW8" s="47"/>
      <c r="AX8" s="47"/>
      <c r="AY8" s="47">
        <f>データ!S6</f>
        <v>113.74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52.18</v>
      </c>
      <c r="K10" s="47"/>
      <c r="L10" s="47"/>
      <c r="M10" s="47"/>
      <c r="N10" s="47"/>
      <c r="O10" s="47"/>
      <c r="P10" s="47"/>
      <c r="Q10" s="47"/>
      <c r="R10" s="47">
        <f>データ!O6</f>
        <v>99.93</v>
      </c>
      <c r="S10" s="47"/>
      <c r="T10" s="47"/>
      <c r="U10" s="47"/>
      <c r="V10" s="47"/>
      <c r="W10" s="47"/>
      <c r="X10" s="47"/>
      <c r="Y10" s="47"/>
      <c r="Z10" s="78">
        <f>データ!P6</f>
        <v>4676</v>
      </c>
      <c r="AA10" s="78"/>
      <c r="AB10" s="78"/>
      <c r="AC10" s="78"/>
      <c r="AD10" s="78"/>
      <c r="AE10" s="78"/>
      <c r="AF10" s="78"/>
      <c r="AG10" s="78"/>
      <c r="AH10" s="2"/>
      <c r="AI10" s="78">
        <f>データ!T6</f>
        <v>42768</v>
      </c>
      <c r="AJ10" s="78"/>
      <c r="AK10" s="78"/>
      <c r="AL10" s="78"/>
      <c r="AM10" s="78"/>
      <c r="AN10" s="78"/>
      <c r="AO10" s="78"/>
      <c r="AP10" s="78"/>
      <c r="AQ10" s="47">
        <f>データ!U6</f>
        <v>159.29</v>
      </c>
      <c r="AR10" s="47"/>
      <c r="AS10" s="47"/>
      <c r="AT10" s="47"/>
      <c r="AU10" s="47"/>
      <c r="AV10" s="47"/>
      <c r="AW10" s="47"/>
      <c r="AX10" s="47"/>
      <c r="AY10" s="47">
        <f>データ!V6</f>
        <v>268.49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282219</v>
      </c>
      <c r="D6" s="31">
        <f t="shared" si="3"/>
        <v>46</v>
      </c>
      <c r="E6" s="31">
        <f t="shared" si="3"/>
        <v>1</v>
      </c>
      <c r="F6" s="31">
        <f t="shared" si="3"/>
        <v>0</v>
      </c>
      <c r="G6" s="31">
        <f t="shared" si="3"/>
        <v>1</v>
      </c>
      <c r="H6" s="31" t="str">
        <f t="shared" si="3"/>
        <v>兵庫県　篠山市</v>
      </c>
      <c r="I6" s="31" t="str">
        <f t="shared" si="3"/>
        <v>法適用</v>
      </c>
      <c r="J6" s="31" t="str">
        <f t="shared" si="3"/>
        <v>水道事業</v>
      </c>
      <c r="K6" s="31" t="str">
        <f t="shared" si="3"/>
        <v>末端給水事業</v>
      </c>
      <c r="L6" s="31" t="str">
        <f t="shared" si="3"/>
        <v>A5</v>
      </c>
      <c r="M6" s="32" t="str">
        <f t="shared" si="3"/>
        <v>-</v>
      </c>
      <c r="N6" s="32">
        <f t="shared" si="3"/>
        <v>52.18</v>
      </c>
      <c r="O6" s="32">
        <f t="shared" si="3"/>
        <v>99.93</v>
      </c>
      <c r="P6" s="32">
        <f t="shared" si="3"/>
        <v>4676</v>
      </c>
      <c r="Q6" s="32">
        <f t="shared" si="3"/>
        <v>42948</v>
      </c>
      <c r="R6" s="32">
        <f t="shared" si="3"/>
        <v>377.59</v>
      </c>
      <c r="S6" s="32">
        <f t="shared" si="3"/>
        <v>113.74</v>
      </c>
      <c r="T6" s="32">
        <f t="shared" si="3"/>
        <v>42768</v>
      </c>
      <c r="U6" s="32">
        <f t="shared" si="3"/>
        <v>159.29</v>
      </c>
      <c r="V6" s="32">
        <f t="shared" si="3"/>
        <v>268.49</v>
      </c>
      <c r="W6" s="33">
        <f>IF(W7="",NA(),W7)</f>
        <v>109.83</v>
      </c>
      <c r="X6" s="33">
        <f t="shared" ref="X6:AF6" si="4">IF(X7="",NA(),X7)</f>
        <v>108.5</v>
      </c>
      <c r="Y6" s="33">
        <f t="shared" si="4"/>
        <v>105.24</v>
      </c>
      <c r="Z6" s="33">
        <f t="shared" si="4"/>
        <v>103.49</v>
      </c>
      <c r="AA6" s="33">
        <f t="shared" si="4"/>
        <v>105.39</v>
      </c>
      <c r="AB6" s="33">
        <f t="shared" si="4"/>
        <v>105.61</v>
      </c>
      <c r="AC6" s="33">
        <f t="shared" si="4"/>
        <v>106.41</v>
      </c>
      <c r="AD6" s="33">
        <f t="shared" si="4"/>
        <v>106.89</v>
      </c>
      <c r="AE6" s="33">
        <f t="shared" si="4"/>
        <v>109.04</v>
      </c>
      <c r="AF6" s="33">
        <f t="shared" si="4"/>
        <v>109.64</v>
      </c>
      <c r="AG6" s="32" t="str">
        <f>IF(AG7="","",IF(AG7="-","【-】","【"&amp;SUBSTITUTE(TEXT(AG7,"#,##0.00"),"-","△")&amp;"】"))</f>
        <v>【113.56】</v>
      </c>
      <c r="AH6" s="33">
        <f>IF(AH7="",NA(),AH7)</f>
        <v>6.87</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1063.46</v>
      </c>
      <c r="AT6" s="33">
        <f t="shared" ref="AT6:BB6" si="6">IF(AT7="",NA(),AT7)</f>
        <v>723.18</v>
      </c>
      <c r="AU6" s="33">
        <f t="shared" si="6"/>
        <v>1219.29</v>
      </c>
      <c r="AV6" s="33">
        <f t="shared" si="6"/>
        <v>192.75</v>
      </c>
      <c r="AW6" s="33">
        <f t="shared" si="6"/>
        <v>169.61</v>
      </c>
      <c r="AX6" s="33">
        <f t="shared" si="6"/>
        <v>832.37</v>
      </c>
      <c r="AY6" s="33">
        <f t="shared" si="6"/>
        <v>852.01</v>
      </c>
      <c r="AZ6" s="33">
        <f t="shared" si="6"/>
        <v>909.68</v>
      </c>
      <c r="BA6" s="33">
        <f t="shared" si="6"/>
        <v>382.09</v>
      </c>
      <c r="BB6" s="33">
        <f t="shared" si="6"/>
        <v>371.31</v>
      </c>
      <c r="BC6" s="32" t="str">
        <f>IF(BC7="","",IF(BC7="-","【-】","【"&amp;SUBSTITUTE(TEXT(BC7,"#,##0.00"),"-","△")&amp;"】"))</f>
        <v>【262.74】</v>
      </c>
      <c r="BD6" s="33">
        <f>IF(BD7="",NA(),BD7)</f>
        <v>1241.8699999999999</v>
      </c>
      <c r="BE6" s="33">
        <f t="shared" ref="BE6:BM6" si="7">IF(BE7="",NA(),BE7)</f>
        <v>1211.43</v>
      </c>
      <c r="BF6" s="33">
        <f t="shared" si="7"/>
        <v>1191.01</v>
      </c>
      <c r="BG6" s="33">
        <f t="shared" si="7"/>
        <v>1172.46</v>
      </c>
      <c r="BH6" s="33">
        <f t="shared" si="7"/>
        <v>1138.76</v>
      </c>
      <c r="BI6" s="33">
        <f t="shared" si="7"/>
        <v>403.15</v>
      </c>
      <c r="BJ6" s="33">
        <f t="shared" si="7"/>
        <v>391.4</v>
      </c>
      <c r="BK6" s="33">
        <f t="shared" si="7"/>
        <v>382.65</v>
      </c>
      <c r="BL6" s="33">
        <f t="shared" si="7"/>
        <v>385.06</v>
      </c>
      <c r="BM6" s="33">
        <f t="shared" si="7"/>
        <v>373.09</v>
      </c>
      <c r="BN6" s="32" t="str">
        <f>IF(BN7="","",IF(BN7="-","【-】","【"&amp;SUBSTITUTE(TEXT(BN7,"#,##0.00"),"-","△")&amp;"】"))</f>
        <v>【276.38】</v>
      </c>
      <c r="BO6" s="33">
        <f>IF(BO7="",NA(),BO7)</f>
        <v>78.61</v>
      </c>
      <c r="BP6" s="33">
        <f t="shared" ref="BP6:BX6" si="8">IF(BP7="",NA(),BP7)</f>
        <v>78.67</v>
      </c>
      <c r="BQ6" s="33">
        <f t="shared" si="8"/>
        <v>77.53</v>
      </c>
      <c r="BR6" s="33">
        <f t="shared" si="8"/>
        <v>71.760000000000005</v>
      </c>
      <c r="BS6" s="33">
        <f t="shared" si="8"/>
        <v>73.44</v>
      </c>
      <c r="BT6" s="33">
        <f t="shared" si="8"/>
        <v>94.86</v>
      </c>
      <c r="BU6" s="33">
        <f t="shared" si="8"/>
        <v>95.91</v>
      </c>
      <c r="BV6" s="33">
        <f t="shared" si="8"/>
        <v>96.1</v>
      </c>
      <c r="BW6" s="33">
        <f t="shared" si="8"/>
        <v>99.07</v>
      </c>
      <c r="BX6" s="33">
        <f t="shared" si="8"/>
        <v>99.99</v>
      </c>
      <c r="BY6" s="32" t="str">
        <f>IF(BY7="","",IF(BY7="-","【-】","【"&amp;SUBSTITUTE(TEXT(BY7,"#,##0.00"),"-","△")&amp;"】"))</f>
        <v>【104.99】</v>
      </c>
      <c r="BZ6" s="33">
        <f>IF(BZ7="",NA(),BZ7)</f>
        <v>364.55</v>
      </c>
      <c r="CA6" s="33">
        <f t="shared" ref="CA6:CI6" si="9">IF(CA7="",NA(),CA7)</f>
        <v>363.7</v>
      </c>
      <c r="CB6" s="33">
        <f t="shared" si="9"/>
        <v>368.52</v>
      </c>
      <c r="CC6" s="33">
        <f t="shared" si="9"/>
        <v>394.41</v>
      </c>
      <c r="CD6" s="33">
        <f t="shared" si="9"/>
        <v>383.74</v>
      </c>
      <c r="CE6" s="33">
        <f t="shared" si="9"/>
        <v>179.14</v>
      </c>
      <c r="CF6" s="33">
        <f t="shared" si="9"/>
        <v>179.29</v>
      </c>
      <c r="CG6" s="33">
        <f t="shared" si="9"/>
        <v>178.39</v>
      </c>
      <c r="CH6" s="33">
        <f t="shared" si="9"/>
        <v>173.03</v>
      </c>
      <c r="CI6" s="33">
        <f t="shared" si="9"/>
        <v>171.15</v>
      </c>
      <c r="CJ6" s="32" t="str">
        <f>IF(CJ7="","",IF(CJ7="-","【-】","【"&amp;SUBSTITUTE(TEXT(CJ7,"#,##0.00"),"-","△")&amp;"】"))</f>
        <v>【163.72】</v>
      </c>
      <c r="CK6" s="33">
        <f>IF(CK7="",NA(),CK7)</f>
        <v>68.37</v>
      </c>
      <c r="CL6" s="33">
        <f t="shared" ref="CL6:CT6" si="10">IF(CL7="",NA(),CL7)</f>
        <v>70</v>
      </c>
      <c r="CM6" s="33">
        <f t="shared" si="10"/>
        <v>66.55</v>
      </c>
      <c r="CN6" s="33">
        <f t="shared" si="10"/>
        <v>65.59</v>
      </c>
      <c r="CO6" s="33">
        <f t="shared" si="10"/>
        <v>64.760000000000005</v>
      </c>
      <c r="CP6" s="33">
        <f t="shared" si="10"/>
        <v>58.76</v>
      </c>
      <c r="CQ6" s="33">
        <f t="shared" si="10"/>
        <v>59.09</v>
      </c>
      <c r="CR6" s="33">
        <f t="shared" si="10"/>
        <v>59.23</v>
      </c>
      <c r="CS6" s="33">
        <f t="shared" si="10"/>
        <v>58.58</v>
      </c>
      <c r="CT6" s="33">
        <f t="shared" si="10"/>
        <v>58.53</v>
      </c>
      <c r="CU6" s="32" t="str">
        <f>IF(CU7="","",IF(CU7="-","【-】","【"&amp;SUBSTITUTE(TEXT(CU7,"#,##0.00"),"-","△")&amp;"】"))</f>
        <v>【59.76】</v>
      </c>
      <c r="CV6" s="33">
        <f>IF(CV7="",NA(),CV7)</f>
        <v>82.91</v>
      </c>
      <c r="CW6" s="33">
        <f t="shared" ref="CW6:DE6" si="11">IF(CW7="",NA(),CW7)</f>
        <v>83.13</v>
      </c>
      <c r="CX6" s="33">
        <f t="shared" si="11"/>
        <v>85.73</v>
      </c>
      <c r="CY6" s="33">
        <f t="shared" si="11"/>
        <v>85.37</v>
      </c>
      <c r="CZ6" s="33">
        <f t="shared" si="11"/>
        <v>85.85</v>
      </c>
      <c r="DA6" s="33">
        <f t="shared" si="11"/>
        <v>84.87</v>
      </c>
      <c r="DB6" s="33">
        <f t="shared" si="11"/>
        <v>85.4</v>
      </c>
      <c r="DC6" s="33">
        <f t="shared" si="11"/>
        <v>85.53</v>
      </c>
      <c r="DD6" s="33">
        <f t="shared" si="11"/>
        <v>85.23</v>
      </c>
      <c r="DE6" s="33">
        <f t="shared" si="11"/>
        <v>85.26</v>
      </c>
      <c r="DF6" s="32" t="str">
        <f>IF(DF7="","",IF(DF7="-","【-】","【"&amp;SUBSTITUTE(TEXT(DF7,"#,##0.00"),"-","△")&amp;"】"))</f>
        <v>【89.95】</v>
      </c>
      <c r="DG6" s="33">
        <f>IF(DG7="",NA(),DG7)</f>
        <v>17.21</v>
      </c>
      <c r="DH6" s="33">
        <f t="shared" ref="DH6:DP6" si="12">IF(DH7="",NA(),DH7)</f>
        <v>18.399999999999999</v>
      </c>
      <c r="DI6" s="33">
        <f t="shared" si="12"/>
        <v>18.78</v>
      </c>
      <c r="DJ6" s="33">
        <f t="shared" si="12"/>
        <v>34.54</v>
      </c>
      <c r="DK6" s="33">
        <f t="shared" si="12"/>
        <v>36.89</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1.94</v>
      </c>
      <c r="DS6" s="33">
        <f t="shared" ref="DS6:EA6" si="13">IF(DS7="",NA(),DS7)</f>
        <v>2.78</v>
      </c>
      <c r="DT6" s="33">
        <f t="shared" si="13"/>
        <v>3.62</v>
      </c>
      <c r="DU6" s="33">
        <f t="shared" si="13"/>
        <v>5.07</v>
      </c>
      <c r="DV6" s="33">
        <f t="shared" si="13"/>
        <v>4.7300000000000004</v>
      </c>
      <c r="DW6" s="33">
        <f t="shared" si="13"/>
        <v>6.47</v>
      </c>
      <c r="DX6" s="33">
        <f t="shared" si="13"/>
        <v>7.8</v>
      </c>
      <c r="DY6" s="33">
        <f t="shared" si="13"/>
        <v>8.39</v>
      </c>
      <c r="DZ6" s="33">
        <f t="shared" si="13"/>
        <v>10.09</v>
      </c>
      <c r="EA6" s="33">
        <f t="shared" si="13"/>
        <v>10.54</v>
      </c>
      <c r="EB6" s="32" t="str">
        <f>IF(EB7="","",IF(EB7="-","【-】","【"&amp;SUBSTITUTE(TEXT(EB7,"#,##0.00"),"-","△")&amp;"】"))</f>
        <v>【13.18】</v>
      </c>
      <c r="EC6" s="33">
        <f>IF(EC7="",NA(),EC7)</f>
        <v>0.28999999999999998</v>
      </c>
      <c r="ED6" s="33">
        <f t="shared" ref="ED6:EL6" si="14">IF(ED7="",NA(),ED7)</f>
        <v>0.18</v>
      </c>
      <c r="EE6" s="33">
        <f t="shared" si="14"/>
        <v>0.11</v>
      </c>
      <c r="EF6" s="33">
        <f t="shared" si="14"/>
        <v>0.14000000000000001</v>
      </c>
      <c r="EG6" s="33">
        <f t="shared" si="14"/>
        <v>0.12</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282219</v>
      </c>
      <c r="D7" s="35">
        <v>46</v>
      </c>
      <c r="E7" s="35">
        <v>1</v>
      </c>
      <c r="F7" s="35">
        <v>0</v>
      </c>
      <c r="G7" s="35">
        <v>1</v>
      </c>
      <c r="H7" s="35" t="s">
        <v>93</v>
      </c>
      <c r="I7" s="35" t="s">
        <v>94</v>
      </c>
      <c r="J7" s="35" t="s">
        <v>95</v>
      </c>
      <c r="K7" s="35" t="s">
        <v>96</v>
      </c>
      <c r="L7" s="35" t="s">
        <v>97</v>
      </c>
      <c r="M7" s="36" t="s">
        <v>98</v>
      </c>
      <c r="N7" s="36">
        <v>52.18</v>
      </c>
      <c r="O7" s="36">
        <v>99.93</v>
      </c>
      <c r="P7" s="36">
        <v>4676</v>
      </c>
      <c r="Q7" s="36">
        <v>42948</v>
      </c>
      <c r="R7" s="36">
        <v>377.59</v>
      </c>
      <c r="S7" s="36">
        <v>113.74</v>
      </c>
      <c r="T7" s="36">
        <v>42768</v>
      </c>
      <c r="U7" s="36">
        <v>159.29</v>
      </c>
      <c r="V7" s="36">
        <v>268.49</v>
      </c>
      <c r="W7" s="36">
        <v>109.83</v>
      </c>
      <c r="X7" s="36">
        <v>108.5</v>
      </c>
      <c r="Y7" s="36">
        <v>105.24</v>
      </c>
      <c r="Z7" s="36">
        <v>103.49</v>
      </c>
      <c r="AA7" s="36">
        <v>105.39</v>
      </c>
      <c r="AB7" s="36">
        <v>105.61</v>
      </c>
      <c r="AC7" s="36">
        <v>106.41</v>
      </c>
      <c r="AD7" s="36">
        <v>106.89</v>
      </c>
      <c r="AE7" s="36">
        <v>109.04</v>
      </c>
      <c r="AF7" s="36">
        <v>109.64</v>
      </c>
      <c r="AG7" s="36">
        <v>113.56</v>
      </c>
      <c r="AH7" s="36">
        <v>6.87</v>
      </c>
      <c r="AI7" s="36">
        <v>0</v>
      </c>
      <c r="AJ7" s="36">
        <v>0</v>
      </c>
      <c r="AK7" s="36">
        <v>0</v>
      </c>
      <c r="AL7" s="36">
        <v>0</v>
      </c>
      <c r="AM7" s="36">
        <v>6.79</v>
      </c>
      <c r="AN7" s="36">
        <v>6.33</v>
      </c>
      <c r="AO7" s="36">
        <v>7.76</v>
      </c>
      <c r="AP7" s="36">
        <v>3.77</v>
      </c>
      <c r="AQ7" s="36">
        <v>3.62</v>
      </c>
      <c r="AR7" s="36">
        <v>0.87</v>
      </c>
      <c r="AS7" s="36">
        <v>1063.46</v>
      </c>
      <c r="AT7" s="36">
        <v>723.18</v>
      </c>
      <c r="AU7" s="36">
        <v>1219.29</v>
      </c>
      <c r="AV7" s="36">
        <v>192.75</v>
      </c>
      <c r="AW7" s="36">
        <v>169.61</v>
      </c>
      <c r="AX7" s="36">
        <v>832.37</v>
      </c>
      <c r="AY7" s="36">
        <v>852.01</v>
      </c>
      <c r="AZ7" s="36">
        <v>909.68</v>
      </c>
      <c r="BA7" s="36">
        <v>382.09</v>
      </c>
      <c r="BB7" s="36">
        <v>371.31</v>
      </c>
      <c r="BC7" s="36">
        <v>262.74</v>
      </c>
      <c r="BD7" s="36">
        <v>1241.8699999999999</v>
      </c>
      <c r="BE7" s="36">
        <v>1211.43</v>
      </c>
      <c r="BF7" s="36">
        <v>1191.01</v>
      </c>
      <c r="BG7" s="36">
        <v>1172.46</v>
      </c>
      <c r="BH7" s="36">
        <v>1138.76</v>
      </c>
      <c r="BI7" s="36">
        <v>403.15</v>
      </c>
      <c r="BJ7" s="36">
        <v>391.4</v>
      </c>
      <c r="BK7" s="36">
        <v>382.65</v>
      </c>
      <c r="BL7" s="36">
        <v>385.06</v>
      </c>
      <c r="BM7" s="36">
        <v>373.09</v>
      </c>
      <c r="BN7" s="36">
        <v>276.38</v>
      </c>
      <c r="BO7" s="36">
        <v>78.61</v>
      </c>
      <c r="BP7" s="36">
        <v>78.67</v>
      </c>
      <c r="BQ7" s="36">
        <v>77.53</v>
      </c>
      <c r="BR7" s="36">
        <v>71.760000000000005</v>
      </c>
      <c r="BS7" s="36">
        <v>73.44</v>
      </c>
      <c r="BT7" s="36">
        <v>94.86</v>
      </c>
      <c r="BU7" s="36">
        <v>95.91</v>
      </c>
      <c r="BV7" s="36">
        <v>96.1</v>
      </c>
      <c r="BW7" s="36">
        <v>99.07</v>
      </c>
      <c r="BX7" s="36">
        <v>99.99</v>
      </c>
      <c r="BY7" s="36">
        <v>104.99</v>
      </c>
      <c r="BZ7" s="36">
        <v>364.55</v>
      </c>
      <c r="CA7" s="36">
        <v>363.7</v>
      </c>
      <c r="CB7" s="36">
        <v>368.52</v>
      </c>
      <c r="CC7" s="36">
        <v>394.41</v>
      </c>
      <c r="CD7" s="36">
        <v>383.74</v>
      </c>
      <c r="CE7" s="36">
        <v>179.14</v>
      </c>
      <c r="CF7" s="36">
        <v>179.29</v>
      </c>
      <c r="CG7" s="36">
        <v>178.39</v>
      </c>
      <c r="CH7" s="36">
        <v>173.03</v>
      </c>
      <c r="CI7" s="36">
        <v>171.15</v>
      </c>
      <c r="CJ7" s="36">
        <v>163.72</v>
      </c>
      <c r="CK7" s="36">
        <v>68.37</v>
      </c>
      <c r="CL7" s="36">
        <v>70</v>
      </c>
      <c r="CM7" s="36">
        <v>66.55</v>
      </c>
      <c r="CN7" s="36">
        <v>65.59</v>
      </c>
      <c r="CO7" s="36">
        <v>64.760000000000005</v>
      </c>
      <c r="CP7" s="36">
        <v>58.76</v>
      </c>
      <c r="CQ7" s="36">
        <v>59.09</v>
      </c>
      <c r="CR7" s="36">
        <v>59.23</v>
      </c>
      <c r="CS7" s="36">
        <v>58.58</v>
      </c>
      <c r="CT7" s="36">
        <v>58.53</v>
      </c>
      <c r="CU7" s="36">
        <v>59.76</v>
      </c>
      <c r="CV7" s="36">
        <v>82.91</v>
      </c>
      <c r="CW7" s="36">
        <v>83.13</v>
      </c>
      <c r="CX7" s="36">
        <v>85.73</v>
      </c>
      <c r="CY7" s="36">
        <v>85.37</v>
      </c>
      <c r="CZ7" s="36">
        <v>85.85</v>
      </c>
      <c r="DA7" s="36">
        <v>84.87</v>
      </c>
      <c r="DB7" s="36">
        <v>85.4</v>
      </c>
      <c r="DC7" s="36">
        <v>85.53</v>
      </c>
      <c r="DD7" s="36">
        <v>85.23</v>
      </c>
      <c r="DE7" s="36">
        <v>85.26</v>
      </c>
      <c r="DF7" s="36">
        <v>89.95</v>
      </c>
      <c r="DG7" s="36">
        <v>17.21</v>
      </c>
      <c r="DH7" s="36">
        <v>18.399999999999999</v>
      </c>
      <c r="DI7" s="36">
        <v>18.78</v>
      </c>
      <c r="DJ7" s="36">
        <v>34.54</v>
      </c>
      <c r="DK7" s="36">
        <v>36.89</v>
      </c>
      <c r="DL7" s="36">
        <v>35.53</v>
      </c>
      <c r="DM7" s="36">
        <v>36.36</v>
      </c>
      <c r="DN7" s="36">
        <v>37.340000000000003</v>
      </c>
      <c r="DO7" s="36">
        <v>44.31</v>
      </c>
      <c r="DP7" s="36">
        <v>45.75</v>
      </c>
      <c r="DQ7" s="36">
        <v>47.18</v>
      </c>
      <c r="DR7" s="36">
        <v>1.94</v>
      </c>
      <c r="DS7" s="36">
        <v>2.78</v>
      </c>
      <c r="DT7" s="36">
        <v>3.62</v>
      </c>
      <c r="DU7" s="36">
        <v>5.07</v>
      </c>
      <c r="DV7" s="36">
        <v>4.7300000000000004</v>
      </c>
      <c r="DW7" s="36">
        <v>6.47</v>
      </c>
      <c r="DX7" s="36">
        <v>7.8</v>
      </c>
      <c r="DY7" s="36">
        <v>8.39</v>
      </c>
      <c r="DZ7" s="36">
        <v>10.09</v>
      </c>
      <c r="EA7" s="36">
        <v>10.54</v>
      </c>
      <c r="EB7" s="36">
        <v>13.18</v>
      </c>
      <c r="EC7" s="36">
        <v>0.28999999999999998</v>
      </c>
      <c r="ED7" s="36">
        <v>0.18</v>
      </c>
      <c r="EE7" s="36">
        <v>0.11</v>
      </c>
      <c r="EF7" s="36">
        <v>0.14000000000000001</v>
      </c>
      <c r="EG7" s="36">
        <v>0.12</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2017-02-06T07:26:22Z</cp:lastPrinted>
  <dcterms:created xsi:type="dcterms:W3CDTF">2017-02-01T08:45:22Z</dcterms:created>
  <dcterms:modified xsi:type="dcterms:W3CDTF">2017-02-07T07:10:31Z</dcterms:modified>
  <cp:category/>
</cp:coreProperties>
</file>