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H28年度\29.2.3経営比較分析\"/>
    </mc:Choice>
  </mc:AlternateContent>
  <workbookProtection workbookAlgorithmName="SHA-512" workbookHashValue="n+1Kp5/+AGqVEvd/j/XkTEy+VA4Tl+zxD0aDI1/oP6Wkg5YFKjNiqpBAIetug0Qd2qgKpzJFsYivFFzgMKb4sg==" workbookSaltValue="b1H+lErQcFjl0umAQU7xug==" workbookSpinCount="100000" lockStructure="1"/>
  <bookViews>
    <workbookView xWindow="0" yWindow="0" windowWidth="2304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<sst xmlns="http://schemas.openxmlformats.org/spreadsheetml/2006/main" count="220" uniqueCount="110">
  <si>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</si>
  <si>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</si>
  <si>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</si>
  <si>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</si>
  <si>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</si>
  <si>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</si>
  <si>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</si>
  <si>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</si>
  <si>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</si>
  <si>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</si>
  <si>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</si>
  <si>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</si>
  <si>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</si>
  <si>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</si>
  <si>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</si>
  <si>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</si>
  <si>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</si>
  <si>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</si>
  <si>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</si>
  <si>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</si>
  <si>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</si>
  <si>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</si>
  <si>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</si>
  <si>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</si>
  <si>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</si>
  <si>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</si>
  <si>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</si>
  <si>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</si>
  <si>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</si>
  <si>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</si>
  <si>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</si>
  <si>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</si>
  <si>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</si>
  <si>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</si>
  <si>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</si>
  <si>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</si>
  <si>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</si>
  <si>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</si>
  <si>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</si>
  <si>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</si>
  <si>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</si>
  <si>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</si>
  <si>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</si>
  <si>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</si>
  <si>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</si>
  <si>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</si>
  <si>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</si>
  <si>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</si>
  <si>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</si>
  <si>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</si>
  <si>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</si>
  <si>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</si>
  <si>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</si>
  <si>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</si>
  <si>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</si>
  <si>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</si>
  <si>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</si>
  <si>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</si>
  <si>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</si>
  <si>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</si>
  <si>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</si>
  <si>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</si>
  <si>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</si>
  <si>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</si>
  <si>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</si>
  <si>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</si>
  <si>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</si>
  <si>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</si>
  <si>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</si>
  <si>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</si>
  <si>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</si>
  <si>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</si>
  <si>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</si>
  <si>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</si>
  <si>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</si>
  <si>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</si>
  <si>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</si>
  <si>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</si>
  <si>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</si>
  <si>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</si>
  <si>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</si>
  <si>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</si>
  <si>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</si>
  <si>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</si>
  <si>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</si>
  <si>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</si>
  <si>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</si>
  <si>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</si>
  <si>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</si>
  <si>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</si>
  <si>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</si>
  <si>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</si>
  <si>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</si>
  <si>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</si>
  <si>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</si>
  <si>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</si>
  <si>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</si>
  <si>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</si>
  <si>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</si>
  <si>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</si>
  <si>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</si>
  <si>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</si>
  <si>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</si>
  <si>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</si>
  <si>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</si>
  <si>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</si>
  <si>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</si>
  <si>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①有形固定資産減価償却率は、平成27年度末で33.21％類似団体と比べると少し数値が高くなっています。これは、加西市が比較的早い時期から農業集落排水事業に取り組んできたからです。
②管渠老朽化率は法定耐用年数を超えた管渠はありません。</t>
    <phoneticPr fontId="4"/>
  </si>
  <si>
    <t>農業集落排水事業は農村部の下水道で、この区域では家屋が点在しており整備効率が悪くなっています。19か所の処理施設を有しているため、整備にも維持管理にも多額の費用がかかっており、各種指標数値は悪くなっています。今後は、経営戦略等を策定し、公共下水道事業、特定環境保全公共下水道事業、又コミュニティ・プラント事業を含めた４つ事業全体で加西市の下水道事業として、処理施設の統廃合もふまえ効率的な運営に努めます。</t>
    <phoneticPr fontId="4"/>
  </si>
  <si>
    <t xml:space="preserve">①経常収支比率は100％を大きく下回っており70％前後で推移しています。処理施設数が多く維持管理費用がかさんでいるためです。
②累積欠損金比率は前年度に比べ改善していますが、引き続き類似団体平均を大きく上回っています。
③流動比率は平成26年度の公営企業会計制度の改正により大きく下がっており、その後も悪化しています。しかし、公共下水道等を含めた下水道事業全体では、支払能力に問題はありません。
④企業債残高対事業規模比率は、類似団体や全国平均に比べると悪くなっています。これは処理施設数が多く管渠の延長も長いため、事業費がかさみ多額の企業債を借入したためです。
⑤経費回収率は類似団体をやや下回っており、46％程度しか回収できていません。また、⑥汚水処理原価も類似団体に比べ高くなっています。これも処理施設数が多く維持管理費がかさんでいるためです。
⑦施設利用率は約51％程度で推移していますが、処理場の処理能力に少し余裕があることと、小規模の施設が多いためです。
⑧水洗化率は90％を超えており、類似団体や全国平均と比較しても高くなっています。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</si>
</sst>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025200"/>
        <c:axId val="10608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70025200"/>
        <c:axId val="106085872"/>
      </c:lineChart>
      <c:dateAx>
        <c:axId val="170025200"/>
        <c:scaling>
          <c:orientation val="minMax"/>
        </c:scaling>
        <c:delete val="1"/>
        <c:axPos val="b"/>
        <c:numFmt formatCode="ge" sourceLinked="1"/>
        <c:majorTickMark val="none"/>
        <c:minorTickMark val="none"/>
        <c:tickLblPos val="none"/>
        <c:crossAx val="106085872"/>
        <c:crosses val="autoZero"/>
        <c:auto val="1"/>
        <c:lblOffset val="100"/>
        <c:baseTimeUnit val="years"/>
      </c:dateAx>
      <c:valAx>
        <c:axId val="10608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0252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52.32</c:v>
                </c:pt>
                <c:pt idx="1">
                  <c:v>52.14</c:v>
                </c:pt>
                <c:pt idx="2">
                  <c:v>51.72</c:v>
                </c:pt>
                <c:pt idx="3">
                  <c:v>51.72</c:v>
                </c:pt>
                <c:pt idx="4">
                  <c:v>51.9</c:v>
                </c:pt>
              </c:numCache>
            </c:numRef>
          </c:val>
        </c:ser>
        <c:dLbls>
          <c:showLegendKey val="0"/>
          <c:showVal val="0"/>
          <c:showCatName val="0"/>
          <c:showSerName val="0"/>
          <c:showPercent val="0"/>
          <c:showBubbleSize val="0"/>
        </c:dLbls>
        <c:gapWidth val="150"/>
        <c:axId val="169246224"/>
        <c:axId val="17138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9246224"/>
        <c:axId val="171388656"/>
      </c:lineChart>
      <c:dateAx>
        <c:axId val="169246224"/>
        <c:scaling>
          <c:orientation val="minMax"/>
        </c:scaling>
        <c:delete val="1"/>
        <c:axPos val="b"/>
        <c:numFmt formatCode="ge" sourceLinked="1"/>
        <c:majorTickMark val="none"/>
        <c:minorTickMark val="none"/>
        <c:tickLblPos val="none"/>
        <c:crossAx val="171388656"/>
        <c:crosses val="autoZero"/>
        <c:auto val="1"/>
        <c:lblOffset val="100"/>
        <c:baseTimeUnit val="years"/>
      </c:dateAx>
      <c:valAx>
        <c:axId val="17138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4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87.82</c:v>
                </c:pt>
                <c:pt idx="1">
                  <c:v>88.96</c:v>
                </c:pt>
                <c:pt idx="2">
                  <c:v>90.42</c:v>
                </c:pt>
                <c:pt idx="3">
                  <c:v>91.01</c:v>
                </c:pt>
                <c:pt idx="4">
                  <c:v>90.94</c:v>
                </c:pt>
              </c:numCache>
            </c:numRef>
          </c:val>
        </c:ser>
        <c:dLbls>
          <c:showLegendKey val="0"/>
          <c:showVal val="0"/>
          <c:showCatName val="0"/>
          <c:showSerName val="0"/>
          <c:showPercent val="0"/>
          <c:showBubbleSize val="0"/>
        </c:dLbls>
        <c:gapWidth val="150"/>
        <c:axId val="171389832"/>
        <c:axId val="17139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71389832"/>
        <c:axId val="171390224"/>
      </c:lineChart>
      <c:dateAx>
        <c:axId val="171389832"/>
        <c:scaling>
          <c:orientation val="minMax"/>
        </c:scaling>
        <c:delete val="1"/>
        <c:axPos val="b"/>
        <c:numFmt formatCode="ge" sourceLinked="1"/>
        <c:majorTickMark val="none"/>
        <c:minorTickMark val="none"/>
        <c:tickLblPos val="none"/>
        <c:crossAx val="171390224"/>
        <c:crosses val="autoZero"/>
        <c:auto val="1"/>
        <c:lblOffset val="100"/>
        <c:baseTimeUnit val="years"/>
      </c:dateAx>
      <c:valAx>
        <c:axId val="17139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8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74.44</c:v>
                </c:pt>
                <c:pt idx="1">
                  <c:v>69.66</c:v>
                </c:pt>
                <c:pt idx="2">
                  <c:v>63.64</c:v>
                </c:pt>
                <c:pt idx="3">
                  <c:v>70.84</c:v>
                </c:pt>
                <c:pt idx="4">
                  <c:v>70.53</c:v>
                </c:pt>
              </c:numCache>
            </c:numRef>
          </c:val>
        </c:ser>
        <c:dLbls>
          <c:showLegendKey val="0"/>
          <c:showVal val="0"/>
          <c:showCatName val="0"/>
          <c:showSerName val="0"/>
          <c:showPercent val="0"/>
          <c:showBubbleSize val="0"/>
        </c:dLbls>
        <c:gapWidth val="150"/>
        <c:axId val="106093792"/>
        <c:axId val="1060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106093792"/>
        <c:axId val="106094176"/>
      </c:lineChart>
      <c:dateAx>
        <c:axId val="106093792"/>
        <c:scaling>
          <c:orientation val="minMax"/>
        </c:scaling>
        <c:delete val="1"/>
        <c:axPos val="b"/>
        <c:numFmt formatCode="ge" sourceLinked="1"/>
        <c:majorTickMark val="none"/>
        <c:minorTickMark val="none"/>
        <c:tickLblPos val="none"/>
        <c:crossAx val="106094176"/>
        <c:crosses val="autoZero"/>
        <c:auto val="1"/>
        <c:lblOffset val="100"/>
        <c:baseTimeUnit val="years"/>
      </c:dateAx>
      <c:valAx>
        <c:axId val="1060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14.82</c:v>
                </c:pt>
                <c:pt idx="1">
                  <c:v>16.3</c:v>
                </c:pt>
                <c:pt idx="2">
                  <c:v>17.11</c:v>
                </c:pt>
                <c:pt idx="3">
                  <c:v>30.74</c:v>
                </c:pt>
                <c:pt idx="4">
                  <c:v>33.21</c:v>
                </c:pt>
              </c:numCache>
            </c:numRef>
          </c:val>
        </c:ser>
        <c:dLbls>
          <c:showLegendKey val="0"/>
          <c:showVal val="0"/>
          <c:showCatName val="0"/>
          <c:showSerName val="0"/>
          <c:showPercent val="0"/>
          <c:showBubbleSize val="0"/>
        </c:dLbls>
        <c:gapWidth val="150"/>
        <c:axId val="170084056"/>
        <c:axId val="17055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70084056"/>
        <c:axId val="170557992"/>
      </c:lineChart>
      <c:dateAx>
        <c:axId val="170084056"/>
        <c:scaling>
          <c:orientation val="minMax"/>
        </c:scaling>
        <c:delete val="1"/>
        <c:axPos val="b"/>
        <c:numFmt formatCode="ge" sourceLinked="1"/>
        <c:majorTickMark val="none"/>
        <c:minorTickMark val="none"/>
        <c:tickLblPos val="none"/>
        <c:crossAx val="170557992"/>
        <c:crosses val="autoZero"/>
        <c:auto val="1"/>
        <c:lblOffset val="100"/>
        <c:baseTimeUnit val="years"/>
      </c:dateAx>
      <c:valAx>
        <c:axId val="17055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08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637304"/>
        <c:axId val="170606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70637304"/>
        <c:axId val="170606056"/>
      </c:lineChart>
      <c:dateAx>
        <c:axId val="170637304"/>
        <c:scaling>
          <c:orientation val="minMax"/>
        </c:scaling>
        <c:delete val="1"/>
        <c:axPos val="b"/>
        <c:numFmt formatCode="ge" sourceLinked="1"/>
        <c:majorTickMark val="none"/>
        <c:minorTickMark val="none"/>
        <c:tickLblPos val="none"/>
        <c:crossAx val="170606056"/>
        <c:crosses val="autoZero"/>
        <c:auto val="1"/>
        <c:lblOffset val="100"/>
        <c:baseTimeUnit val="years"/>
      </c:dateAx>
      <c:valAx>
        <c:axId val="17060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3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1402.91</c:v>
                </c:pt>
                <c:pt idx="1">
                  <c:v>1541.78</c:v>
                </c:pt>
                <c:pt idx="2">
                  <c:v>1692.47</c:v>
                </c:pt>
                <c:pt idx="3">
                  <c:v>1897.58</c:v>
                </c:pt>
                <c:pt idx="4">
                  <c:v>1554.24</c:v>
                </c:pt>
              </c:numCache>
            </c:numRef>
          </c:val>
        </c:ser>
        <c:dLbls>
          <c:showLegendKey val="0"/>
          <c:showVal val="0"/>
          <c:showCatName val="0"/>
          <c:showSerName val="0"/>
          <c:showPercent val="0"/>
          <c:showBubbleSize val="0"/>
        </c:dLbls>
        <c:gapWidth val="150"/>
        <c:axId val="169244656"/>
        <c:axId val="16924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69244656"/>
        <c:axId val="169245048"/>
      </c:lineChart>
      <c:dateAx>
        <c:axId val="169244656"/>
        <c:scaling>
          <c:orientation val="minMax"/>
        </c:scaling>
        <c:delete val="1"/>
        <c:axPos val="b"/>
        <c:numFmt formatCode="ge" sourceLinked="1"/>
        <c:majorTickMark val="none"/>
        <c:minorTickMark val="none"/>
        <c:tickLblPos val="none"/>
        <c:crossAx val="169245048"/>
        <c:crosses val="autoZero"/>
        <c:auto val="1"/>
        <c:lblOffset val="100"/>
        <c:baseTimeUnit val="years"/>
      </c:dateAx>
      <c:valAx>
        <c:axId val="16924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4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5.18</c:v>
                </c:pt>
                <c:pt idx="1">
                  <c:v>5.92</c:v>
                </c:pt>
                <c:pt idx="2">
                  <c:v>25.41</c:v>
                </c:pt>
                <c:pt idx="3">
                  <c:v>-227.07</c:v>
                </c:pt>
                <c:pt idx="4">
                  <c:v>-258.92</c:v>
                </c:pt>
              </c:numCache>
            </c:numRef>
          </c:val>
        </c:ser>
        <c:dLbls>
          <c:showLegendKey val="0"/>
          <c:showVal val="0"/>
          <c:showCatName val="0"/>
          <c:showSerName val="0"/>
          <c:showPercent val="0"/>
          <c:showBubbleSize val="0"/>
        </c:dLbls>
        <c:gapWidth val="150"/>
        <c:axId val="170764480"/>
        <c:axId val="17076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70764480"/>
        <c:axId val="170764872"/>
      </c:lineChart>
      <c:dateAx>
        <c:axId val="170764480"/>
        <c:scaling>
          <c:orientation val="minMax"/>
        </c:scaling>
        <c:delete val="1"/>
        <c:axPos val="b"/>
        <c:numFmt formatCode="ge" sourceLinked="1"/>
        <c:majorTickMark val="none"/>
        <c:minorTickMark val="none"/>
        <c:tickLblPos val="none"/>
        <c:crossAx val="170764872"/>
        <c:crosses val="autoZero"/>
        <c:auto val="1"/>
        <c:lblOffset val="100"/>
        <c:baseTimeUnit val="years"/>
      </c:dateAx>
      <c:valAx>
        <c:axId val="17076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2560.15</c:v>
                </c:pt>
                <c:pt idx="1">
                  <c:v>2741.82</c:v>
                </c:pt>
                <c:pt idx="2">
                  <c:v>2924.41</c:v>
                </c:pt>
                <c:pt idx="3">
                  <c:v>2844.69</c:v>
                </c:pt>
                <c:pt idx="4">
                  <c:v>2763.56</c:v>
                </c:pt>
              </c:numCache>
            </c:numRef>
          </c:val>
        </c:ser>
        <c:dLbls>
          <c:showLegendKey val="0"/>
          <c:showVal val="0"/>
          <c:showCatName val="0"/>
          <c:showSerName val="0"/>
          <c:showPercent val="0"/>
          <c:showBubbleSize val="0"/>
        </c:dLbls>
        <c:gapWidth val="150"/>
        <c:axId val="170811616"/>
        <c:axId val="17081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70811616"/>
        <c:axId val="170812008"/>
      </c:lineChart>
      <c:dateAx>
        <c:axId val="170811616"/>
        <c:scaling>
          <c:orientation val="minMax"/>
        </c:scaling>
        <c:delete val="1"/>
        <c:axPos val="b"/>
        <c:numFmt formatCode="ge" sourceLinked="1"/>
        <c:majorTickMark val="none"/>
        <c:minorTickMark val="none"/>
        <c:tickLblPos val="none"/>
        <c:crossAx val="170812008"/>
        <c:crosses val="autoZero"/>
        <c:auto val="1"/>
        <c:lblOffset val="100"/>
        <c:baseTimeUnit val="years"/>
      </c:dateAx>
      <c:valAx>
        <c:axId val="17081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61.01</c:v>
                </c:pt>
                <c:pt idx="1">
                  <c:v>54.59</c:v>
                </c:pt>
                <c:pt idx="2">
                  <c:v>46.59</c:v>
                </c:pt>
                <c:pt idx="3">
                  <c:v>45.91</c:v>
                </c:pt>
                <c:pt idx="4">
                  <c:v>45.62</c:v>
                </c:pt>
              </c:numCache>
            </c:numRef>
          </c:val>
        </c:ser>
        <c:dLbls>
          <c:showLegendKey val="0"/>
          <c:showVal val="0"/>
          <c:showCatName val="0"/>
          <c:showSerName val="0"/>
          <c:showPercent val="0"/>
          <c:showBubbleSize val="0"/>
        </c:dLbls>
        <c:gapWidth val="150"/>
        <c:axId val="170813184"/>
        <c:axId val="17081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70813184"/>
        <c:axId val="170813576"/>
      </c:lineChart>
      <c:dateAx>
        <c:axId val="170813184"/>
        <c:scaling>
          <c:orientation val="minMax"/>
        </c:scaling>
        <c:delete val="1"/>
        <c:axPos val="b"/>
        <c:numFmt formatCode="ge" sourceLinked="1"/>
        <c:majorTickMark val="none"/>
        <c:minorTickMark val="none"/>
        <c:tickLblPos val="none"/>
        <c:crossAx val="170813576"/>
        <c:crosses val="autoZero"/>
        <c:auto val="1"/>
        <c:lblOffset val="100"/>
        <c:baseTimeUnit val="years"/>
      </c:dateAx>
      <c:valAx>
        <c:axId val="17081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308.49</c:v>
                </c:pt>
                <c:pt idx="1">
                  <c:v>342.19</c:v>
                </c:pt>
                <c:pt idx="2">
                  <c:v>399.55</c:v>
                </c:pt>
                <c:pt idx="3">
                  <c:v>400.31</c:v>
                </c:pt>
                <c:pt idx="4">
                  <c:v>402.48</c:v>
                </c:pt>
              </c:numCache>
            </c:numRef>
          </c:val>
        </c:ser>
        <c:dLbls>
          <c:showLegendKey val="0"/>
          <c:showVal val="0"/>
          <c:showCatName val="0"/>
          <c:showSerName val="0"/>
          <c:showPercent val="0"/>
          <c:showBubbleSize val="0"/>
        </c:dLbls>
        <c:gapWidth val="150"/>
        <c:axId val="170764088"/>
        <c:axId val="17076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70764088"/>
        <c:axId val="170763696"/>
      </c:lineChart>
      <c:dateAx>
        <c:axId val="170764088"/>
        <c:scaling>
          <c:orientation val="minMax"/>
        </c:scaling>
        <c:delete val="1"/>
        <c:axPos val="b"/>
        <c:numFmt formatCode="ge" sourceLinked="1"/>
        <c:majorTickMark val="none"/>
        <c:minorTickMark val="none"/>
        <c:tickLblPos val="none"/>
        <c:crossAx val="170763696"/>
        <c:crosses val="autoZero"/>
        <c:auto val="1"/>
        <c:lblOffset val="100"/>
        <c:baseTimeUnit val="years"/>
      </c:dateAx>
      <c:valAx>
        <c:axId val="17076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6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7"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45345</v>
      </c>
      <c r="AM8" s="64"/>
      <c r="AN8" s="64"/>
      <c r="AO8" s="64"/>
      <c r="AP8" s="64"/>
      <c r="AQ8" s="64"/>
      <c r="AR8" s="64"/>
      <c r="AS8" s="64"/>
      <c r="AT8" s="63">
        <f>データ!S6</f>
        <v>150.97999999999999</v>
      </c>
      <c r="AU8" s="63"/>
      <c r="AV8" s="63"/>
      <c r="AW8" s="63"/>
      <c r="AX8" s="63"/>
      <c r="AY8" s="63"/>
      <c r="AZ8" s="63"/>
      <c r="BA8" s="63"/>
      <c r="BB8" s="63">
        <f>データ!T6</f>
        <v>300.33999999999997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19.13</v>
      </c>
      <c r="J10" s="63"/>
      <c r="K10" s="63"/>
      <c r="L10" s="63"/>
      <c r="M10" s="63"/>
      <c r="N10" s="63"/>
      <c r="O10" s="63"/>
      <c r="P10" s="63">
        <f>データ!O6</f>
        <v>20.67</v>
      </c>
      <c r="Q10" s="63"/>
      <c r="R10" s="63"/>
      <c r="S10" s="63"/>
      <c r="T10" s="63"/>
      <c r="U10" s="63"/>
      <c r="V10" s="63"/>
      <c r="W10" s="63">
        <f>データ!P6</f>
        <v>93.07</v>
      </c>
      <c r="X10" s="63"/>
      <c r="Y10" s="63"/>
      <c r="Z10" s="63"/>
      <c r="AA10" s="63"/>
      <c r="AB10" s="63"/>
      <c r="AC10" s="63"/>
      <c r="AD10" s="64">
        <f>データ!Q6</f>
        <v>3650</v>
      </c>
      <c r="AE10" s="64"/>
      <c r="AF10" s="64"/>
      <c r="AG10" s="64"/>
      <c r="AH10" s="64"/>
      <c r="AI10" s="64"/>
      <c r="AJ10" s="64"/>
      <c r="AK10" s="2"/>
      <c r="AL10" s="64">
        <f>データ!U6</f>
        <v>9337</v>
      </c>
      <c r="AM10" s="64"/>
      <c r="AN10" s="64"/>
      <c r="AO10" s="64"/>
      <c r="AP10" s="64"/>
      <c r="AQ10" s="64"/>
      <c r="AR10" s="64"/>
      <c r="AS10" s="64"/>
      <c r="AT10" s="63">
        <f>データ!V6</f>
        <v>3.48</v>
      </c>
      <c r="AU10" s="63"/>
      <c r="AV10" s="63"/>
      <c r="AW10" s="63"/>
      <c r="AX10" s="63"/>
      <c r="AY10" s="63"/>
      <c r="AZ10" s="63"/>
      <c r="BA10" s="63"/>
      <c r="BB10" s="63">
        <f>データ!W6</f>
        <v>2683.05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RcnKY38R0IZopiQqn5doJWsy19jcFMlnqtJUi20BT8Za/dytiiYnYftHJoNb63MxEjUO+E3GVysQ+ktnJtEeHg==" saltValue="g7CyUigEQ6xKUBwha46oBg=="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I1"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282201</v>
      </c>
      <c r="D6" s="31">
        <f t="shared" si="3"/>
        <v>46</v>
      </c>
      <c r="E6" s="31">
        <f t="shared" si="3"/>
        <v>17</v>
      </c>
      <c r="F6" s="31">
        <f t="shared" si="3"/>
        <v>5</v>
      </c>
      <c r="G6" s="31">
        <f t="shared" si="3"/>
        <v>0</v>
      </c>
      <c r="H6" s="31" t="str">
        <f t="shared" si="3"/>
        <v>兵庫県　加西市</v>
      </c>
      <c r="I6" s="31" t="str">
        <f t="shared" si="3"/>
        <v>法適用</v>
      </c>
      <c r="J6" s="31" t="str">
        <f t="shared" si="3"/>
        <v>下水道事業</v>
      </c>
      <c r="K6" s="31" t="str">
        <f t="shared" si="3"/>
        <v>農業集落排水</v>
      </c>
      <c r="L6" s="31" t="str">
        <f t="shared" si="3"/>
        <v>F2</v>
      </c>
      <c r="M6" s="32" t="str">
        <f t="shared" si="3"/>
        <v>-</v>
      </c>
      <c r="N6" s="32">
        <f t="shared" si="3"/>
        <v>19.13</v>
      </c>
      <c r="O6" s="32">
        <f t="shared" si="3"/>
        <v>20.67</v>
      </c>
      <c r="P6" s="32">
        <f t="shared" si="3"/>
        <v>93.07</v>
      </c>
      <c r="Q6" s="32">
        <f t="shared" si="3"/>
        <v>3650</v>
      </c>
      <c r="R6" s="32">
        <f t="shared" si="3"/>
        <v>45345</v>
      </c>
      <c r="S6" s="32">
        <f t="shared" si="3"/>
        <v>150.97999999999999</v>
      </c>
      <c r="T6" s="32">
        <f t="shared" si="3"/>
        <v>300.33999999999997</v>
      </c>
      <c r="U6" s="32">
        <f t="shared" si="3"/>
        <v>9337</v>
      </c>
      <c r="V6" s="32">
        <f t="shared" si="3"/>
        <v>3.48</v>
      </c>
      <c r="W6" s="32">
        <f t="shared" si="3"/>
        <v>2683.05</v>
      </c>
      <c r="X6" s="33">
        <f>IF(X7="",NA(),X7)</f>
        <v>74.44</v>
      </c>
      <c r="Y6" s="33">
        <f t="shared" ref="Y6:AG6" si="4">IF(Y7="",NA(),Y7)</f>
        <v>69.66</v>
      </c>
      <c r="Z6" s="33">
        <f t="shared" si="4"/>
        <v>63.64</v>
      </c>
      <c r="AA6" s="33">
        <f t="shared" si="4"/>
        <v>70.84</v>
      </c>
      <c r="AB6" s="33">
        <f t="shared" si="4"/>
        <v>70.53</v>
      </c>
      <c r="AC6" s="33">
        <f t="shared" si="4"/>
        <v>94.12</v>
      </c>
      <c r="AD6" s="33">
        <f t="shared" si="4"/>
        <v>92.74</v>
      </c>
      <c r="AE6" s="33">
        <f t="shared" si="4"/>
        <v>93.62</v>
      </c>
      <c r="AF6" s="33">
        <f t="shared" si="4"/>
        <v>97.53</v>
      </c>
      <c r="AG6" s="33">
        <f t="shared" si="4"/>
        <v>99.64</v>
      </c>
      <c r="AH6" s="32" t="str">
        <f>IF(AH7="","",IF(AH7="-","【-】","【"&amp;SUBSTITUTE(TEXT(AH7,"#,##0.00"),"-","△")&amp;"】"))</f>
        <v>【99.88】</v>
      </c>
      <c r="AI6" s="33">
        <f>IF(AI7="",NA(),AI7)</f>
        <v>1402.91</v>
      </c>
      <c r="AJ6" s="33">
        <f t="shared" ref="AJ6:AR6" si="5">IF(AJ7="",NA(),AJ7)</f>
        <v>1541.78</v>
      </c>
      <c r="AK6" s="33">
        <f t="shared" si="5"/>
        <v>1692.47</v>
      </c>
      <c r="AL6" s="33">
        <f t="shared" si="5"/>
        <v>1897.58</v>
      </c>
      <c r="AM6" s="33">
        <f t="shared" si="5"/>
        <v>1554.24</v>
      </c>
      <c r="AN6" s="33">
        <f t="shared" si="5"/>
        <v>262.73</v>
      </c>
      <c r="AO6" s="33">
        <f t="shared" si="5"/>
        <v>243.13</v>
      </c>
      <c r="AP6" s="33">
        <f t="shared" si="5"/>
        <v>280.08</v>
      </c>
      <c r="AQ6" s="33">
        <f t="shared" si="5"/>
        <v>223.09</v>
      </c>
      <c r="AR6" s="33">
        <f t="shared" si="5"/>
        <v>214.61</v>
      </c>
      <c r="AS6" s="32" t="str">
        <f>IF(AS7="","",IF(AS7="-","【-】","【"&amp;SUBSTITUTE(TEXT(AS7,"#,##0.00"),"-","△")&amp;"】"))</f>
        <v>【203.67】</v>
      </c>
      <c r="AT6" s="33">
        <f>IF(AT7="",NA(),AT7)</f>
        <v>5.18</v>
      </c>
      <c r="AU6" s="33">
        <f t="shared" ref="AU6:BC6" si="6">IF(AU7="",NA(),AU7)</f>
        <v>5.92</v>
      </c>
      <c r="AV6" s="33">
        <f t="shared" si="6"/>
        <v>25.41</v>
      </c>
      <c r="AW6" s="33">
        <f t="shared" si="6"/>
        <v>-227.07</v>
      </c>
      <c r="AX6" s="33">
        <f t="shared" si="6"/>
        <v>-258.92</v>
      </c>
      <c r="AY6" s="33">
        <f t="shared" si="6"/>
        <v>194.53</v>
      </c>
      <c r="AZ6" s="33">
        <f t="shared" si="6"/>
        <v>162.52000000000001</v>
      </c>
      <c r="BA6" s="33">
        <f t="shared" si="6"/>
        <v>124.2</v>
      </c>
      <c r="BB6" s="33">
        <f t="shared" si="6"/>
        <v>33.03</v>
      </c>
      <c r="BC6" s="33">
        <f t="shared" si="6"/>
        <v>29.45</v>
      </c>
      <c r="BD6" s="32" t="str">
        <f>IF(BD7="","",IF(BD7="-","【-】","【"&amp;SUBSTITUTE(TEXT(BD7,"#,##0.00"),"-","△")&amp;"】"))</f>
        <v>【34.01】</v>
      </c>
      <c r="BE6" s="33">
        <f>IF(BE7="",NA(),BE7)</f>
        <v>2560.15</v>
      </c>
      <c r="BF6" s="33">
        <f t="shared" ref="BF6:BN6" si="7">IF(BF7="",NA(),BF7)</f>
        <v>2741.82</v>
      </c>
      <c r="BG6" s="33">
        <f t="shared" si="7"/>
        <v>2924.41</v>
      </c>
      <c r="BH6" s="33">
        <f t="shared" si="7"/>
        <v>2844.69</v>
      </c>
      <c r="BI6" s="33">
        <f t="shared" si="7"/>
        <v>2763.56</v>
      </c>
      <c r="BJ6" s="33">
        <f t="shared" si="7"/>
        <v>1239.2</v>
      </c>
      <c r="BK6" s="33">
        <f t="shared" si="7"/>
        <v>1197.82</v>
      </c>
      <c r="BL6" s="33">
        <f t="shared" si="7"/>
        <v>1126.77</v>
      </c>
      <c r="BM6" s="33">
        <f t="shared" si="7"/>
        <v>1044.8</v>
      </c>
      <c r="BN6" s="33">
        <f t="shared" si="7"/>
        <v>1081.8</v>
      </c>
      <c r="BO6" s="32" t="str">
        <f>IF(BO7="","",IF(BO7="-","【-】","【"&amp;SUBSTITUTE(TEXT(BO7,"#,##0.00"),"-","△")&amp;"】"))</f>
        <v>【1,015.77】</v>
      </c>
      <c r="BP6" s="33">
        <f>IF(BP7="",NA(),BP7)</f>
        <v>61.01</v>
      </c>
      <c r="BQ6" s="33">
        <f t="shared" ref="BQ6:BY6" si="8">IF(BQ7="",NA(),BQ7)</f>
        <v>54.59</v>
      </c>
      <c r="BR6" s="33">
        <f t="shared" si="8"/>
        <v>46.59</v>
      </c>
      <c r="BS6" s="33">
        <f t="shared" si="8"/>
        <v>45.91</v>
      </c>
      <c r="BT6" s="33">
        <f t="shared" si="8"/>
        <v>45.62</v>
      </c>
      <c r="BU6" s="33">
        <f t="shared" si="8"/>
        <v>51.56</v>
      </c>
      <c r="BV6" s="33">
        <f t="shared" si="8"/>
        <v>51.03</v>
      </c>
      <c r="BW6" s="33">
        <f t="shared" si="8"/>
        <v>50.9</v>
      </c>
      <c r="BX6" s="33">
        <f t="shared" si="8"/>
        <v>50.82</v>
      </c>
      <c r="BY6" s="33">
        <f t="shared" si="8"/>
        <v>52.19</v>
      </c>
      <c r="BZ6" s="32" t="str">
        <f>IF(BZ7="","",IF(BZ7="-","【-】","【"&amp;SUBSTITUTE(TEXT(BZ7,"#,##0.00"),"-","△")&amp;"】"))</f>
        <v>【52.78】</v>
      </c>
      <c r="CA6" s="33">
        <f>IF(CA7="",NA(),CA7)</f>
        <v>308.49</v>
      </c>
      <c r="CB6" s="33">
        <f t="shared" ref="CB6:CJ6" si="9">IF(CB7="",NA(),CB7)</f>
        <v>342.19</v>
      </c>
      <c r="CC6" s="33">
        <f t="shared" si="9"/>
        <v>399.55</v>
      </c>
      <c r="CD6" s="33">
        <f t="shared" si="9"/>
        <v>400.31</v>
      </c>
      <c r="CE6" s="33">
        <f t="shared" si="9"/>
        <v>402.48</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52.32</v>
      </c>
      <c r="CM6" s="33">
        <f t="shared" ref="CM6:CU6" si="10">IF(CM7="",NA(),CM7)</f>
        <v>52.14</v>
      </c>
      <c r="CN6" s="33">
        <f t="shared" si="10"/>
        <v>51.72</v>
      </c>
      <c r="CO6" s="33">
        <f t="shared" si="10"/>
        <v>51.72</v>
      </c>
      <c r="CP6" s="33">
        <f t="shared" si="10"/>
        <v>51.9</v>
      </c>
      <c r="CQ6" s="33">
        <f t="shared" si="10"/>
        <v>55.2</v>
      </c>
      <c r="CR6" s="33">
        <f t="shared" si="10"/>
        <v>54.74</v>
      </c>
      <c r="CS6" s="33">
        <f t="shared" si="10"/>
        <v>53.78</v>
      </c>
      <c r="CT6" s="33">
        <f t="shared" si="10"/>
        <v>53.24</v>
      </c>
      <c r="CU6" s="33">
        <f t="shared" si="10"/>
        <v>52.31</v>
      </c>
      <c r="CV6" s="32" t="str">
        <f>IF(CV7="","",IF(CV7="-","【-】","【"&amp;SUBSTITUTE(TEXT(CV7,"#,##0.00"),"-","△")&amp;"】"))</f>
        <v>【52.74】</v>
      </c>
      <c r="CW6" s="33">
        <f>IF(CW7="",NA(),CW7)</f>
        <v>87.82</v>
      </c>
      <c r="CX6" s="33">
        <f t="shared" ref="CX6:DF6" si="11">IF(CX7="",NA(),CX7)</f>
        <v>88.96</v>
      </c>
      <c r="CY6" s="33">
        <f t="shared" si="11"/>
        <v>90.42</v>
      </c>
      <c r="CZ6" s="33">
        <f t="shared" si="11"/>
        <v>91.01</v>
      </c>
      <c r="DA6" s="33">
        <f t="shared" si="11"/>
        <v>90.94</v>
      </c>
      <c r="DB6" s="33">
        <f t="shared" si="11"/>
        <v>83.73</v>
      </c>
      <c r="DC6" s="33">
        <f t="shared" si="11"/>
        <v>83.88</v>
      </c>
      <c r="DD6" s="33">
        <f t="shared" si="11"/>
        <v>84.06</v>
      </c>
      <c r="DE6" s="33">
        <f t="shared" si="11"/>
        <v>84.07</v>
      </c>
      <c r="DF6" s="33">
        <f t="shared" si="11"/>
        <v>84.32</v>
      </c>
      <c r="DG6" s="32" t="str">
        <f>IF(DG7="","",IF(DG7="-","【-】","【"&amp;SUBSTITUTE(TEXT(DG7,"#,##0.00"),"-","△")&amp;"】"))</f>
        <v>【84.50】</v>
      </c>
      <c r="DH6" s="33">
        <f>IF(DH7="",NA(),DH7)</f>
        <v>14.82</v>
      </c>
      <c r="DI6" s="33">
        <f t="shared" ref="DI6:DQ6" si="12">IF(DI7="",NA(),DI7)</f>
        <v>16.3</v>
      </c>
      <c r="DJ6" s="33">
        <f t="shared" si="12"/>
        <v>17.11</v>
      </c>
      <c r="DK6" s="33">
        <f t="shared" si="12"/>
        <v>30.74</v>
      </c>
      <c r="DL6" s="33">
        <f t="shared" si="12"/>
        <v>33.21</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282201</v>
      </c>
      <c r="D7" s="35">
        <v>46</v>
      </c>
      <c r="E7" s="35">
        <v>17</v>
      </c>
      <c r="F7" s="35">
        <v>5</v>
      </c>
      <c r="G7" s="35">
        <v>0</v>
      </c>
      <c r="H7" s="35" t="s">
        <v>96</v>
      </c>
      <c r="I7" s="35" t="s">
        <v>97</v>
      </c>
      <c r="J7" s="35" t="s">
        <v>98</v>
      </c>
      <c r="K7" s="35" t="s">
        <v>99</v>
      </c>
      <c r="L7" s="35" t="s">
        <v>100</v>
      </c>
      <c r="M7" s="36" t="s">
        <v>101</v>
      </c>
      <c r="N7" s="36">
        <v>19.13</v>
      </c>
      <c r="O7" s="36">
        <v>20.67</v>
      </c>
      <c r="P7" s="36">
        <v>93.07</v>
      </c>
      <c r="Q7" s="36">
        <v>3650</v>
      </c>
      <c r="R7" s="36">
        <v>45345</v>
      </c>
      <c r="S7" s="36">
        <v>150.97999999999999</v>
      </c>
      <c r="T7" s="36">
        <v>300.33999999999997</v>
      </c>
      <c r="U7" s="36">
        <v>9337</v>
      </c>
      <c r="V7" s="36">
        <v>3.48</v>
      </c>
      <c r="W7" s="36">
        <v>2683.05</v>
      </c>
      <c r="X7" s="36">
        <v>74.44</v>
      </c>
      <c r="Y7" s="36">
        <v>69.66</v>
      </c>
      <c r="Z7" s="36">
        <v>63.64</v>
      </c>
      <c r="AA7" s="36">
        <v>70.84</v>
      </c>
      <c r="AB7" s="36">
        <v>70.53</v>
      </c>
      <c r="AC7" s="36">
        <v>94.12</v>
      </c>
      <c r="AD7" s="36">
        <v>92.74</v>
      </c>
      <c r="AE7" s="36">
        <v>93.62</v>
      </c>
      <c r="AF7" s="36">
        <v>97.53</v>
      </c>
      <c r="AG7" s="36">
        <v>99.64</v>
      </c>
      <c r="AH7" s="36">
        <v>99.88</v>
      </c>
      <c r="AI7" s="36">
        <v>1402.91</v>
      </c>
      <c r="AJ7" s="36">
        <v>1541.78</v>
      </c>
      <c r="AK7" s="36">
        <v>1692.47</v>
      </c>
      <c r="AL7" s="36">
        <v>1897.58</v>
      </c>
      <c r="AM7" s="36">
        <v>1554.24</v>
      </c>
      <c r="AN7" s="36">
        <v>262.73</v>
      </c>
      <c r="AO7" s="36">
        <v>243.13</v>
      </c>
      <c r="AP7" s="36">
        <v>280.08</v>
      </c>
      <c r="AQ7" s="36">
        <v>223.09</v>
      </c>
      <c r="AR7" s="36">
        <v>214.61</v>
      </c>
      <c r="AS7" s="36">
        <v>203.67</v>
      </c>
      <c r="AT7" s="36">
        <v>5.18</v>
      </c>
      <c r="AU7" s="36">
        <v>5.92</v>
      </c>
      <c r="AV7" s="36">
        <v>25.41</v>
      </c>
      <c r="AW7" s="36">
        <v>-227.07</v>
      </c>
      <c r="AX7" s="36">
        <v>-258.92</v>
      </c>
      <c r="AY7" s="36">
        <v>194.53</v>
      </c>
      <c r="AZ7" s="36">
        <v>162.52000000000001</v>
      </c>
      <c r="BA7" s="36">
        <v>124.2</v>
      </c>
      <c r="BB7" s="36">
        <v>33.03</v>
      </c>
      <c r="BC7" s="36">
        <v>29.45</v>
      </c>
      <c r="BD7" s="36">
        <v>34.01</v>
      </c>
      <c r="BE7" s="36">
        <v>2560.15</v>
      </c>
      <c r="BF7" s="36">
        <v>2741.82</v>
      </c>
      <c r="BG7" s="36">
        <v>2924.41</v>
      </c>
      <c r="BH7" s="36">
        <v>2844.69</v>
      </c>
      <c r="BI7" s="36">
        <v>2763.56</v>
      </c>
      <c r="BJ7" s="36">
        <v>1239.2</v>
      </c>
      <c r="BK7" s="36">
        <v>1197.82</v>
      </c>
      <c r="BL7" s="36">
        <v>1126.77</v>
      </c>
      <c r="BM7" s="36">
        <v>1044.8</v>
      </c>
      <c r="BN7" s="36">
        <v>1081.8</v>
      </c>
      <c r="BO7" s="36">
        <v>1015.77</v>
      </c>
      <c r="BP7" s="36">
        <v>61.01</v>
      </c>
      <c r="BQ7" s="36">
        <v>54.59</v>
      </c>
      <c r="BR7" s="36">
        <v>46.59</v>
      </c>
      <c r="BS7" s="36">
        <v>45.91</v>
      </c>
      <c r="BT7" s="36">
        <v>45.62</v>
      </c>
      <c r="BU7" s="36">
        <v>51.56</v>
      </c>
      <c r="BV7" s="36">
        <v>51.03</v>
      </c>
      <c r="BW7" s="36">
        <v>50.9</v>
      </c>
      <c r="BX7" s="36">
        <v>50.82</v>
      </c>
      <c r="BY7" s="36">
        <v>52.19</v>
      </c>
      <c r="BZ7" s="36">
        <v>52.78</v>
      </c>
      <c r="CA7" s="36">
        <v>308.49</v>
      </c>
      <c r="CB7" s="36">
        <v>342.19</v>
      </c>
      <c r="CC7" s="36">
        <v>399.55</v>
      </c>
      <c r="CD7" s="36">
        <v>400.31</v>
      </c>
      <c r="CE7" s="36">
        <v>402.48</v>
      </c>
      <c r="CF7" s="36">
        <v>283.26</v>
      </c>
      <c r="CG7" s="36">
        <v>289.60000000000002</v>
      </c>
      <c r="CH7" s="36">
        <v>293.27</v>
      </c>
      <c r="CI7" s="36">
        <v>300.52</v>
      </c>
      <c r="CJ7" s="36">
        <v>296.14</v>
      </c>
      <c r="CK7" s="36">
        <v>289.81</v>
      </c>
      <c r="CL7" s="36">
        <v>52.32</v>
      </c>
      <c r="CM7" s="36">
        <v>52.14</v>
      </c>
      <c r="CN7" s="36">
        <v>51.72</v>
      </c>
      <c r="CO7" s="36">
        <v>51.72</v>
      </c>
      <c r="CP7" s="36">
        <v>51.9</v>
      </c>
      <c r="CQ7" s="36">
        <v>55.2</v>
      </c>
      <c r="CR7" s="36">
        <v>54.74</v>
      </c>
      <c r="CS7" s="36">
        <v>53.78</v>
      </c>
      <c r="CT7" s="36">
        <v>53.24</v>
      </c>
      <c r="CU7" s="36">
        <v>52.31</v>
      </c>
      <c r="CV7" s="36">
        <v>52.74</v>
      </c>
      <c r="CW7" s="36">
        <v>87.82</v>
      </c>
      <c r="CX7" s="36">
        <v>88.96</v>
      </c>
      <c r="CY7" s="36">
        <v>90.42</v>
      </c>
      <c r="CZ7" s="36">
        <v>91.01</v>
      </c>
      <c r="DA7" s="36">
        <v>90.94</v>
      </c>
      <c r="DB7" s="36">
        <v>83.73</v>
      </c>
      <c r="DC7" s="36">
        <v>83.88</v>
      </c>
      <c r="DD7" s="36">
        <v>84.06</v>
      </c>
      <c r="DE7" s="36">
        <v>84.07</v>
      </c>
      <c r="DF7" s="36">
        <v>84.32</v>
      </c>
      <c r="DG7" s="36">
        <v>84.5</v>
      </c>
      <c r="DH7" s="36">
        <v>14.82</v>
      </c>
      <c r="DI7" s="36">
        <v>16.3</v>
      </c>
      <c r="DJ7" s="36">
        <v>17.11</v>
      </c>
      <c r="DK7" s="36">
        <v>30.74</v>
      </c>
      <c r="DL7" s="36">
        <v>33.21</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藤後 麻里</cp:lastModifiedBy>
  <dcterms:created xsi:type="dcterms:W3CDTF">2017-02-08T02:41:23Z</dcterms:created>
  <dcterms:modified xsi:type="dcterms:W3CDTF">2017-02-14T00:15:10Z</dcterms:modified>
  <cp:category/>
</cp:coreProperties>
</file>