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下水道事業(共有)D\25県調査関係\市町振興課\H28年度\29.2.3経営比較分析\"/>
    </mc:Choice>
  </mc:AlternateContent>
  <workbookProtection workbookAlgorithmName="SHA-512" workbookHashValue="/6jgyRNdh6UXakV10AKVT2SPDchFVWD2vfWbTpD12cyCNl3avfZS8wnBWj0ctXNtdHEPaxlNmv6QYqWMFMGZ4Q==" workbookSaltValue="NoizZerXeY9V2eCUd9zOOQ==" workbookSpinCount="100000" lockStructure="1"/>
  <bookViews>
    <workbookView xWindow="0" yWindow="0" windowWidth="23040" windowHeight="940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P8" i="4"/>
  <c r="I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<sst xmlns="http://schemas.openxmlformats.org/spreadsheetml/2006/main" count="225" uniqueCount="110">
  <si>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</si>
  <si>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</si>
  <si>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</si>
  <si>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</si>
  <si>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</si>
  <si>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</si>
  <si>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</si>
  <si>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</si>
  <si>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</si>
  <si>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</si>
  <si>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</si>
  <si>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</si>
  <si>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</si>
  <si>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</si>
  <si>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</si>
  <si>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</si>
  <si>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</si>
  <si>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</si>
  <si>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</si>
  <si>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</si>
  <si>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</si>
  <si>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</si>
  <si>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</si>
  <si>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</si>
  <si>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</si>
  <si>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</si>
  <si>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</si>
  <si>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</si>
  <si>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</si>
  <si>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</si>
  <si>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</si>
  <si>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</si>
  <si>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</si>
  <si>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</si>
  <si>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</si>
  <si>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</si>
  <si>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</si>
  <si>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</si>
  <si>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</si>
  <si>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</si>
  <si>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</si>
  <si>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</si>
  <si>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</si>
  <si>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</si>
  <si>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</si>
  <si>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</si>
  <si>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</si>
  <si>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</si>
  <si>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</si>
  <si>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</si>
  <si>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</si>
  <si>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</si>
  <si>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</si>
  <si>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</si>
  <si>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</si>
  <si>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</si>
  <si>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</si>
  <si>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</si>
  <si>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</si>
  <si>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</si>
  <si>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</si>
  <si>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</si>
  <si>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</si>
  <si>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</si>
  <si>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</si>
  <si>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</si>
  <si>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</si>
  <si>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</si>
  <si>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</si>
  <si>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</si>
  <si>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</si>
  <si>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</si>
  <si>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</si>
  <si>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</si>
  <si>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</si>
  <si>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</si>
  <si>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</si>
  <si>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</si>
  <si>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</si>
  <si>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</si>
  <si>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</si>
  <si>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</si>
  <si>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</si>
  <si>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</si>
  <si>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</si>
  <si>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</si>
  <si>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</si>
  <si>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</si>
  <si>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</si>
  <si>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</si>
  <si>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</si>
  <si>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</si>
  <si>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</si>
  <si>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</si>
  <si>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</si>
  <si>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</si>
  <si>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加西市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</si>
  <si>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</si>
  <si>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</si>
  <si>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</si>
  <si>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</si>
  <si>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</si>
  <si>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</si>
  <si>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</si>
  <si>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</si>
  <si>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</si>
  <si>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</si>
  <si>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①有形固定資産減価償却率は、類似団体と比べると数値が若干高く、平成27年度末で25.32％となっており、全体の耐用年数は7割程度残っていることになります。
②管渠老朽化率は法定耐用年数を超えた管渠はなく、管渠については比較的新しくなっています。</t>
    <phoneticPr fontId="4"/>
  </si>
  <si>
    <t xml:space="preserve">①経常収支比率は、100％を上回っていますが、多額の一般会計繰入金を繰入していることも大きな要因となっています。
②累積欠損比率は、近年黒字が続いているため改善しています。
③流動比率は、地方公営企業会計制度改正の影響により平成26年度に大きく下がりましたが、引き続き類似団体平均を大きく上回っています。
④企業債残高対事業規模比率は、改善傾向にありますが、類似団体と比較すると依然高い状況が続いています。
⑤経費回収率は、100％を超えており使用料で経費を賄えているといえます。
⑥汚水処理原価は類似団体平均に比べて低くなっており、比較的経営の効率は良いといえます。ただし、短期間に下水道整備をしたことにより比較的施設が新しく減価償却費が高いため、汚水資本費については高くなっています。
⑦施設利用率については本市には公共下水道の処理施設がないため比較できません。
⑧水洗化率のついては、年々高くなっているものの類似団体と比較すると若干低くなっており、引き続き水洗化の促進に取り組んでいきます。
</t>
    <rPh sb="168" eb="170">
      <t>カイゼン</t>
    </rPh>
    <rPh sb="170" eb="172">
      <t>ケイコウ</t>
    </rPh>
    <rPh sb="179" eb="181">
      <t>ルイジ</t>
    </rPh>
    <rPh sb="181" eb="183">
      <t>ダンタイ</t>
    </rPh>
    <rPh sb="184" eb="186">
      <t>ヒカク</t>
    </rPh>
    <rPh sb="189" eb="191">
      <t>イゼン</t>
    </rPh>
    <rPh sb="191" eb="192">
      <t>タカ</t>
    </rPh>
    <rPh sb="193" eb="195">
      <t>ジョウキョウ</t>
    </rPh>
    <rPh sb="196" eb="197">
      <t>ツヅ</t>
    </rPh>
    <phoneticPr fontId="4"/>
  </si>
  <si>
    <t>特定環境保全公共下水道事業については、市街化調整区域の下水道で、この地区は家屋が点在しており、整備効率が悪くなっています。公共下水道事業に比べると全体的に数値は悪くなっていますが、類似団体の数値と比較すると、ほぼ同様の指標となっています。　今後も引き続き経費の節減と水洗化の促進に取り組みます。また、今後は経営戦略等を策定し、効率的な下水道経営に努めます。
　</t>
    <rPh sb="34" eb="36">
      <t>チク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</si>
</sst>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250608"/>
        <c:axId val="13350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00250608"/>
        <c:axId val="133501832"/>
      </c:lineChart>
      <c:dateAx>
        <c:axId val="100250608"/>
        <c:scaling>
          <c:orientation val="minMax"/>
        </c:scaling>
        <c:delete val="1"/>
        <c:axPos val="b"/>
        <c:numFmt formatCode="ge" sourceLinked="1"/>
        <c:majorTickMark val="none"/>
        <c:minorTickMark val="none"/>
        <c:tickLblPos val="none"/>
        <c:crossAx val="133501832"/>
        <c:crosses val="autoZero"/>
        <c:auto val="1"/>
        <c:lblOffset val="100"/>
        <c:baseTimeUnit val="years"/>
      </c:dateAx>
      <c:valAx>
        <c:axId val="13350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130616"/>
        <c:axId val="13413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34130616"/>
        <c:axId val="134131008"/>
      </c:lineChart>
      <c:dateAx>
        <c:axId val="134130616"/>
        <c:scaling>
          <c:orientation val="minMax"/>
        </c:scaling>
        <c:delete val="1"/>
        <c:axPos val="b"/>
        <c:numFmt formatCode="ge" sourceLinked="1"/>
        <c:majorTickMark val="none"/>
        <c:minorTickMark val="none"/>
        <c:tickLblPos val="none"/>
        <c:crossAx val="134131008"/>
        <c:crosses val="autoZero"/>
        <c:auto val="1"/>
        <c:lblOffset val="100"/>
        <c:baseTimeUnit val="years"/>
      </c:dateAx>
      <c:valAx>
        <c:axId val="13413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13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73.260000000000005</c:v>
                </c:pt>
                <c:pt idx="1">
                  <c:v>75.53</c:v>
                </c:pt>
                <c:pt idx="2">
                  <c:v>77.38</c:v>
                </c:pt>
                <c:pt idx="3">
                  <c:v>79.05</c:v>
                </c:pt>
                <c:pt idx="4">
                  <c:v>82.46</c:v>
                </c:pt>
              </c:numCache>
            </c:numRef>
          </c:val>
        </c:ser>
        <c:dLbls>
          <c:showLegendKey val="0"/>
          <c:showVal val="0"/>
          <c:showCatName val="0"/>
          <c:showSerName val="0"/>
          <c:showPercent val="0"/>
          <c:showBubbleSize val="0"/>
        </c:dLbls>
        <c:gapWidth val="150"/>
        <c:axId val="134893064"/>
        <c:axId val="13489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34893064"/>
        <c:axId val="134893456"/>
      </c:lineChart>
      <c:dateAx>
        <c:axId val="134893064"/>
        <c:scaling>
          <c:orientation val="minMax"/>
        </c:scaling>
        <c:delete val="1"/>
        <c:axPos val="b"/>
        <c:numFmt formatCode="ge" sourceLinked="1"/>
        <c:majorTickMark val="none"/>
        <c:minorTickMark val="none"/>
        <c:tickLblPos val="none"/>
        <c:crossAx val="134893456"/>
        <c:crosses val="autoZero"/>
        <c:auto val="1"/>
        <c:lblOffset val="100"/>
        <c:baseTimeUnit val="years"/>
      </c:dateAx>
      <c:valAx>
        <c:axId val="13489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9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98.73</c:v>
                </c:pt>
                <c:pt idx="1">
                  <c:v>98.82</c:v>
                </c:pt>
                <c:pt idx="2">
                  <c:v>101.01</c:v>
                </c:pt>
                <c:pt idx="3">
                  <c:v>107.81</c:v>
                </c:pt>
                <c:pt idx="4">
                  <c:v>106.3</c:v>
                </c:pt>
              </c:numCache>
            </c:numRef>
          </c:val>
        </c:ser>
        <c:dLbls>
          <c:showLegendKey val="0"/>
          <c:showVal val="0"/>
          <c:showCatName val="0"/>
          <c:showSerName val="0"/>
          <c:showPercent val="0"/>
          <c:showBubbleSize val="0"/>
        </c:dLbls>
        <c:gapWidth val="150"/>
        <c:axId val="133226264"/>
        <c:axId val="13306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133226264"/>
        <c:axId val="133066168"/>
      </c:lineChart>
      <c:dateAx>
        <c:axId val="133226264"/>
        <c:scaling>
          <c:orientation val="minMax"/>
        </c:scaling>
        <c:delete val="1"/>
        <c:axPos val="b"/>
        <c:numFmt formatCode="ge" sourceLinked="1"/>
        <c:majorTickMark val="none"/>
        <c:minorTickMark val="none"/>
        <c:tickLblPos val="none"/>
        <c:crossAx val="133066168"/>
        <c:crosses val="autoZero"/>
        <c:auto val="1"/>
        <c:lblOffset val="100"/>
        <c:baseTimeUnit val="years"/>
      </c:dateAx>
      <c:valAx>
        <c:axId val="13306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2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11.96</c:v>
                </c:pt>
                <c:pt idx="1">
                  <c:v>13.34</c:v>
                </c:pt>
                <c:pt idx="2">
                  <c:v>14.73</c:v>
                </c:pt>
                <c:pt idx="3">
                  <c:v>24.45</c:v>
                </c:pt>
                <c:pt idx="4">
                  <c:v>25.32</c:v>
                </c:pt>
              </c:numCache>
            </c:numRef>
          </c:val>
        </c:ser>
        <c:dLbls>
          <c:showLegendKey val="0"/>
          <c:showVal val="0"/>
          <c:showCatName val="0"/>
          <c:showSerName val="0"/>
          <c:showPercent val="0"/>
          <c:showBubbleSize val="0"/>
        </c:dLbls>
        <c:gapWidth val="150"/>
        <c:axId val="134234808"/>
        <c:axId val="13438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134234808"/>
        <c:axId val="134382640"/>
      </c:lineChart>
      <c:dateAx>
        <c:axId val="134234808"/>
        <c:scaling>
          <c:orientation val="minMax"/>
        </c:scaling>
        <c:delete val="1"/>
        <c:axPos val="b"/>
        <c:numFmt formatCode="ge" sourceLinked="1"/>
        <c:majorTickMark val="none"/>
        <c:minorTickMark val="none"/>
        <c:tickLblPos val="none"/>
        <c:crossAx val="134382640"/>
        <c:crosses val="autoZero"/>
        <c:auto val="1"/>
        <c:lblOffset val="100"/>
        <c:baseTimeUnit val="years"/>
      </c:dateAx>
      <c:valAx>
        <c:axId val="13438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23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358472"/>
        <c:axId val="13423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134358472"/>
        <c:axId val="134234312"/>
      </c:lineChart>
      <c:dateAx>
        <c:axId val="134358472"/>
        <c:scaling>
          <c:orientation val="minMax"/>
        </c:scaling>
        <c:delete val="1"/>
        <c:axPos val="b"/>
        <c:numFmt formatCode="ge" sourceLinked="1"/>
        <c:majorTickMark val="none"/>
        <c:minorTickMark val="none"/>
        <c:tickLblPos val="none"/>
        <c:crossAx val="134234312"/>
        <c:crosses val="autoZero"/>
        <c:auto val="1"/>
        <c:lblOffset val="100"/>
        <c:baseTimeUnit val="years"/>
      </c:dateAx>
      <c:valAx>
        <c:axId val="13423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584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300.62</c:v>
                </c:pt>
                <c:pt idx="1">
                  <c:v>300.76</c:v>
                </c:pt>
                <c:pt idx="2">
                  <c:v>287.64</c:v>
                </c:pt>
                <c:pt idx="3">
                  <c:v>281.44</c:v>
                </c:pt>
                <c:pt idx="4">
                  <c:v>103.81</c:v>
                </c:pt>
              </c:numCache>
            </c:numRef>
          </c:val>
        </c:ser>
        <c:dLbls>
          <c:showLegendKey val="0"/>
          <c:showVal val="0"/>
          <c:showCatName val="0"/>
          <c:showSerName val="0"/>
          <c:showPercent val="0"/>
          <c:showBubbleSize val="0"/>
        </c:dLbls>
        <c:gapWidth val="150"/>
        <c:axId val="132682024"/>
        <c:axId val="13268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132682024"/>
        <c:axId val="132682416"/>
      </c:lineChart>
      <c:dateAx>
        <c:axId val="132682024"/>
        <c:scaling>
          <c:orientation val="minMax"/>
        </c:scaling>
        <c:delete val="1"/>
        <c:axPos val="b"/>
        <c:numFmt formatCode="ge" sourceLinked="1"/>
        <c:majorTickMark val="none"/>
        <c:minorTickMark val="none"/>
        <c:tickLblPos val="none"/>
        <c:crossAx val="132682416"/>
        <c:crosses val="autoZero"/>
        <c:auto val="1"/>
        <c:lblOffset val="100"/>
        <c:baseTimeUnit val="years"/>
      </c:dateAx>
      <c:valAx>
        <c:axId val="13268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8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10331.64</c:v>
                </c:pt>
                <c:pt idx="1">
                  <c:v>7464.95</c:v>
                </c:pt>
                <c:pt idx="2">
                  <c:v>4196.63</c:v>
                </c:pt>
                <c:pt idx="3">
                  <c:v>310.33999999999997</c:v>
                </c:pt>
                <c:pt idx="4">
                  <c:v>269.70999999999998</c:v>
                </c:pt>
              </c:numCache>
            </c:numRef>
          </c:val>
        </c:ser>
        <c:dLbls>
          <c:showLegendKey val="0"/>
          <c:showVal val="0"/>
          <c:showCatName val="0"/>
          <c:showSerName val="0"/>
          <c:showPercent val="0"/>
          <c:showBubbleSize val="0"/>
        </c:dLbls>
        <c:gapWidth val="150"/>
        <c:axId val="134542488"/>
        <c:axId val="1345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134542488"/>
        <c:axId val="134542880"/>
      </c:lineChart>
      <c:dateAx>
        <c:axId val="134542488"/>
        <c:scaling>
          <c:orientation val="minMax"/>
        </c:scaling>
        <c:delete val="1"/>
        <c:axPos val="b"/>
        <c:numFmt formatCode="ge" sourceLinked="1"/>
        <c:majorTickMark val="none"/>
        <c:minorTickMark val="none"/>
        <c:tickLblPos val="none"/>
        <c:crossAx val="134542880"/>
        <c:crosses val="autoZero"/>
        <c:auto val="1"/>
        <c:lblOffset val="100"/>
        <c:baseTimeUnit val="years"/>
      </c:dateAx>
      <c:valAx>
        <c:axId val="1345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54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2108.9299999999998</c:v>
                </c:pt>
                <c:pt idx="1">
                  <c:v>2181.9499999999998</c:v>
                </c:pt>
                <c:pt idx="2">
                  <c:v>2162.2800000000002</c:v>
                </c:pt>
                <c:pt idx="3">
                  <c:v>2104.91</c:v>
                </c:pt>
                <c:pt idx="4">
                  <c:v>2001.07</c:v>
                </c:pt>
              </c:numCache>
            </c:numRef>
          </c:val>
        </c:ser>
        <c:dLbls>
          <c:showLegendKey val="0"/>
          <c:showVal val="0"/>
          <c:showCatName val="0"/>
          <c:showSerName val="0"/>
          <c:showPercent val="0"/>
          <c:showBubbleSize val="0"/>
        </c:dLbls>
        <c:gapWidth val="150"/>
        <c:axId val="134544056"/>
        <c:axId val="1345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34544056"/>
        <c:axId val="134544448"/>
      </c:lineChart>
      <c:dateAx>
        <c:axId val="134544056"/>
        <c:scaling>
          <c:orientation val="minMax"/>
        </c:scaling>
        <c:delete val="1"/>
        <c:axPos val="b"/>
        <c:numFmt formatCode="ge" sourceLinked="1"/>
        <c:majorTickMark val="none"/>
        <c:minorTickMark val="none"/>
        <c:tickLblPos val="none"/>
        <c:crossAx val="134544448"/>
        <c:crosses val="autoZero"/>
        <c:auto val="1"/>
        <c:lblOffset val="100"/>
        <c:baseTimeUnit val="years"/>
      </c:dateAx>
      <c:valAx>
        <c:axId val="1345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54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92.52</c:v>
                </c:pt>
                <c:pt idx="1">
                  <c:v>91.28</c:v>
                </c:pt>
                <c:pt idx="2">
                  <c:v>90.84</c:v>
                </c:pt>
                <c:pt idx="3">
                  <c:v>104.06</c:v>
                </c:pt>
                <c:pt idx="4">
                  <c:v>107.25</c:v>
                </c:pt>
              </c:numCache>
            </c:numRef>
          </c:val>
        </c:ser>
        <c:dLbls>
          <c:showLegendKey val="0"/>
          <c:showVal val="0"/>
          <c:showCatName val="0"/>
          <c:showSerName val="0"/>
          <c:showPercent val="0"/>
          <c:showBubbleSize val="0"/>
        </c:dLbls>
        <c:gapWidth val="150"/>
        <c:axId val="134545624"/>
        <c:axId val="13412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34545624"/>
        <c:axId val="134128264"/>
      </c:lineChart>
      <c:dateAx>
        <c:axId val="134545624"/>
        <c:scaling>
          <c:orientation val="minMax"/>
        </c:scaling>
        <c:delete val="1"/>
        <c:axPos val="b"/>
        <c:numFmt formatCode="ge" sourceLinked="1"/>
        <c:majorTickMark val="none"/>
        <c:minorTickMark val="none"/>
        <c:tickLblPos val="none"/>
        <c:crossAx val="134128264"/>
        <c:crosses val="autoZero"/>
        <c:auto val="1"/>
        <c:lblOffset val="100"/>
        <c:baseTimeUnit val="years"/>
      </c:dateAx>
      <c:valAx>
        <c:axId val="13412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54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237.78</c:v>
                </c:pt>
                <c:pt idx="1">
                  <c:v>239.47</c:v>
                </c:pt>
                <c:pt idx="2">
                  <c:v>241.78</c:v>
                </c:pt>
                <c:pt idx="3">
                  <c:v>208.23</c:v>
                </c:pt>
                <c:pt idx="4">
                  <c:v>203.13</c:v>
                </c:pt>
              </c:numCache>
            </c:numRef>
          </c:val>
        </c:ser>
        <c:dLbls>
          <c:showLegendKey val="0"/>
          <c:showVal val="0"/>
          <c:showCatName val="0"/>
          <c:showSerName val="0"/>
          <c:showPercent val="0"/>
          <c:showBubbleSize val="0"/>
        </c:dLbls>
        <c:gapWidth val="150"/>
        <c:axId val="134542096"/>
        <c:axId val="1341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34542096"/>
        <c:axId val="134129440"/>
      </c:lineChart>
      <c:dateAx>
        <c:axId val="134542096"/>
        <c:scaling>
          <c:orientation val="minMax"/>
        </c:scaling>
        <c:delete val="1"/>
        <c:axPos val="b"/>
        <c:numFmt formatCode="ge" sourceLinked="1"/>
        <c:majorTickMark val="none"/>
        <c:minorTickMark val="none"/>
        <c:tickLblPos val="none"/>
        <c:crossAx val="134129440"/>
        <c:crosses val="autoZero"/>
        <c:auto val="1"/>
        <c:lblOffset val="100"/>
        <c:baseTimeUnit val="years"/>
      </c:dateAx>
      <c:valAx>
        <c:axId val="1341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54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7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加西市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45345</v>
      </c>
      <c r="AM8" s="64"/>
      <c r="AN8" s="64"/>
      <c r="AO8" s="64"/>
      <c r="AP8" s="64"/>
      <c r="AQ8" s="64"/>
      <c r="AR8" s="64"/>
      <c r="AS8" s="64"/>
      <c r="AT8" s="63">
        <f>データ!S6</f>
        <v>150.97999999999999</v>
      </c>
      <c r="AU8" s="63"/>
      <c r="AV8" s="63"/>
      <c r="AW8" s="63"/>
      <c r="AX8" s="63"/>
      <c r="AY8" s="63"/>
      <c r="AZ8" s="63"/>
      <c r="BA8" s="63"/>
      <c r="BB8" s="63">
        <f>データ!T6</f>
        <v>300.33999999999997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31.96</v>
      </c>
      <c r="J10" s="63"/>
      <c r="K10" s="63"/>
      <c r="L10" s="63"/>
      <c r="M10" s="63"/>
      <c r="N10" s="63"/>
      <c r="O10" s="63"/>
      <c r="P10" s="63">
        <f>データ!O6</f>
        <v>34.17</v>
      </c>
      <c r="Q10" s="63"/>
      <c r="R10" s="63"/>
      <c r="S10" s="63"/>
      <c r="T10" s="63"/>
      <c r="U10" s="63"/>
      <c r="V10" s="63"/>
      <c r="W10" s="63">
        <f>データ!P6</f>
        <v>86.89</v>
      </c>
      <c r="X10" s="63"/>
      <c r="Y10" s="63"/>
      <c r="Z10" s="63"/>
      <c r="AA10" s="63"/>
      <c r="AB10" s="63"/>
      <c r="AC10" s="63"/>
      <c r="AD10" s="64">
        <f>データ!Q6</f>
        <v>3650</v>
      </c>
      <c r="AE10" s="64"/>
      <c r="AF10" s="64"/>
      <c r="AG10" s="64"/>
      <c r="AH10" s="64"/>
      <c r="AI10" s="64"/>
      <c r="AJ10" s="64"/>
      <c r="AK10" s="2"/>
      <c r="AL10" s="64">
        <f>データ!U6</f>
        <v>15434</v>
      </c>
      <c r="AM10" s="64"/>
      <c r="AN10" s="64"/>
      <c r="AO10" s="64"/>
      <c r="AP10" s="64"/>
      <c r="AQ10" s="64"/>
      <c r="AR10" s="64"/>
      <c r="AS10" s="64"/>
      <c r="AT10" s="63">
        <f>データ!V6</f>
        <v>12.41</v>
      </c>
      <c r="AU10" s="63"/>
      <c r="AV10" s="63"/>
      <c r="AW10" s="63"/>
      <c r="AX10" s="63"/>
      <c r="AY10" s="63"/>
      <c r="AZ10" s="63"/>
      <c r="BA10" s="63"/>
      <c r="BB10" s="63">
        <f>データ!W6</f>
        <v>1243.67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QkW0LPIxCFQEGDN/+vE43K4JnSPYqx1LbtCNQ1ptCB0okrcIlzxf0bWP2TpCA72YHSLB2q35/E/QCroxFnT3RA==" saltValue="nx9DmOdOgxEQ8Cy/GFUi6Q=="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BG1" workbookViewId="0">
      <selection activeCell="BI8" sqref="BI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282201</v>
      </c>
      <c r="D6" s="31">
        <f t="shared" si="3"/>
        <v>46</v>
      </c>
      <c r="E6" s="31">
        <f t="shared" si="3"/>
        <v>17</v>
      </c>
      <c r="F6" s="31">
        <f t="shared" si="3"/>
        <v>4</v>
      </c>
      <c r="G6" s="31">
        <f t="shared" si="3"/>
        <v>0</v>
      </c>
      <c r="H6" s="31" t="str">
        <f t="shared" si="3"/>
        <v>兵庫県　加西市</v>
      </c>
      <c r="I6" s="31" t="str">
        <f t="shared" si="3"/>
        <v>法適用</v>
      </c>
      <c r="J6" s="31" t="str">
        <f t="shared" si="3"/>
        <v>下水道事業</v>
      </c>
      <c r="K6" s="31" t="str">
        <f t="shared" si="3"/>
        <v>特定環境保全公共下水道</v>
      </c>
      <c r="L6" s="31" t="str">
        <f t="shared" si="3"/>
        <v>D2</v>
      </c>
      <c r="M6" s="32" t="str">
        <f t="shared" si="3"/>
        <v>-</v>
      </c>
      <c r="N6" s="32">
        <f t="shared" si="3"/>
        <v>31.96</v>
      </c>
      <c r="O6" s="32">
        <f t="shared" si="3"/>
        <v>34.17</v>
      </c>
      <c r="P6" s="32">
        <f t="shared" si="3"/>
        <v>86.89</v>
      </c>
      <c r="Q6" s="32">
        <f t="shared" si="3"/>
        <v>3650</v>
      </c>
      <c r="R6" s="32">
        <f t="shared" si="3"/>
        <v>45345</v>
      </c>
      <c r="S6" s="32">
        <f t="shared" si="3"/>
        <v>150.97999999999999</v>
      </c>
      <c r="T6" s="32">
        <f t="shared" si="3"/>
        <v>300.33999999999997</v>
      </c>
      <c r="U6" s="32">
        <f t="shared" si="3"/>
        <v>15434</v>
      </c>
      <c r="V6" s="32">
        <f t="shared" si="3"/>
        <v>12.41</v>
      </c>
      <c r="W6" s="32">
        <f t="shared" si="3"/>
        <v>1243.67</v>
      </c>
      <c r="X6" s="33">
        <f>IF(X7="",NA(),X7)</f>
        <v>98.73</v>
      </c>
      <c r="Y6" s="33">
        <f t="shared" ref="Y6:AG6" si="4">IF(Y7="",NA(),Y7)</f>
        <v>98.82</v>
      </c>
      <c r="Z6" s="33">
        <f t="shared" si="4"/>
        <v>101.01</v>
      </c>
      <c r="AA6" s="33">
        <f t="shared" si="4"/>
        <v>107.81</v>
      </c>
      <c r="AB6" s="33">
        <f t="shared" si="4"/>
        <v>106.3</v>
      </c>
      <c r="AC6" s="33">
        <f t="shared" si="4"/>
        <v>91.52</v>
      </c>
      <c r="AD6" s="33">
        <f t="shared" si="4"/>
        <v>94.73</v>
      </c>
      <c r="AE6" s="33">
        <f t="shared" si="4"/>
        <v>96.59</v>
      </c>
      <c r="AF6" s="33">
        <f t="shared" si="4"/>
        <v>101.24</v>
      </c>
      <c r="AG6" s="33">
        <f t="shared" si="4"/>
        <v>100.94</v>
      </c>
      <c r="AH6" s="32" t="str">
        <f>IF(AH7="","",IF(AH7="-","【-】","【"&amp;SUBSTITUTE(TEXT(AH7,"#,##0.00"),"-","△")&amp;"】"))</f>
        <v>【100.36】</v>
      </c>
      <c r="AI6" s="33">
        <f>IF(AI7="",NA(),AI7)</f>
        <v>300.62</v>
      </c>
      <c r="AJ6" s="33">
        <f t="shared" ref="AJ6:AR6" si="5">IF(AJ7="",NA(),AJ7)</f>
        <v>300.76</v>
      </c>
      <c r="AK6" s="33">
        <f t="shared" si="5"/>
        <v>287.64</v>
      </c>
      <c r="AL6" s="33">
        <f t="shared" si="5"/>
        <v>281.44</v>
      </c>
      <c r="AM6" s="33">
        <f t="shared" si="5"/>
        <v>103.81</v>
      </c>
      <c r="AN6" s="33">
        <f t="shared" si="5"/>
        <v>243.86</v>
      </c>
      <c r="AO6" s="33">
        <f t="shared" si="5"/>
        <v>236.15</v>
      </c>
      <c r="AP6" s="33">
        <f t="shared" si="5"/>
        <v>232.81</v>
      </c>
      <c r="AQ6" s="33">
        <f t="shared" si="5"/>
        <v>184.13</v>
      </c>
      <c r="AR6" s="33">
        <f t="shared" si="5"/>
        <v>101.85</v>
      </c>
      <c r="AS6" s="32" t="str">
        <f>IF(AS7="","",IF(AS7="-","【-】","【"&amp;SUBSTITUTE(TEXT(AS7,"#,##0.00"),"-","△")&amp;"】"))</f>
        <v>【98.78】</v>
      </c>
      <c r="AT6" s="33">
        <f>IF(AT7="",NA(),AT7)</f>
        <v>10331.64</v>
      </c>
      <c r="AU6" s="33">
        <f t="shared" ref="AU6:BC6" si="6">IF(AU7="",NA(),AU7)</f>
        <v>7464.95</v>
      </c>
      <c r="AV6" s="33">
        <f t="shared" si="6"/>
        <v>4196.63</v>
      </c>
      <c r="AW6" s="33">
        <f t="shared" si="6"/>
        <v>310.33999999999997</v>
      </c>
      <c r="AX6" s="33">
        <f t="shared" si="6"/>
        <v>269.70999999999998</v>
      </c>
      <c r="AY6" s="33">
        <f t="shared" si="6"/>
        <v>341.28</v>
      </c>
      <c r="AZ6" s="33">
        <f t="shared" si="6"/>
        <v>243.58</v>
      </c>
      <c r="BA6" s="33">
        <f t="shared" si="6"/>
        <v>290.19</v>
      </c>
      <c r="BB6" s="33">
        <f t="shared" si="6"/>
        <v>63.22</v>
      </c>
      <c r="BC6" s="33">
        <f t="shared" si="6"/>
        <v>49.07</v>
      </c>
      <c r="BD6" s="32" t="str">
        <f>IF(BD7="","",IF(BD7="-","【-】","【"&amp;SUBSTITUTE(TEXT(BD7,"#,##0.00"),"-","△")&amp;"】"))</f>
        <v>【58.70】</v>
      </c>
      <c r="BE6" s="33">
        <f>IF(BE7="",NA(),BE7)</f>
        <v>2108.9299999999998</v>
      </c>
      <c r="BF6" s="33">
        <f t="shared" ref="BF6:BN6" si="7">IF(BF7="",NA(),BF7)</f>
        <v>2181.9499999999998</v>
      </c>
      <c r="BG6" s="33">
        <f t="shared" si="7"/>
        <v>2162.2800000000002</v>
      </c>
      <c r="BH6" s="33">
        <f t="shared" si="7"/>
        <v>2104.91</v>
      </c>
      <c r="BI6" s="33">
        <f t="shared" si="7"/>
        <v>2001.07</v>
      </c>
      <c r="BJ6" s="33">
        <f t="shared" si="7"/>
        <v>1764.87</v>
      </c>
      <c r="BK6" s="33">
        <f t="shared" si="7"/>
        <v>1622.51</v>
      </c>
      <c r="BL6" s="33">
        <f t="shared" si="7"/>
        <v>1569.13</v>
      </c>
      <c r="BM6" s="33">
        <f t="shared" si="7"/>
        <v>1436</v>
      </c>
      <c r="BN6" s="33">
        <f t="shared" si="7"/>
        <v>1434.89</v>
      </c>
      <c r="BO6" s="32" t="str">
        <f>IF(BO7="","",IF(BO7="-","【-】","【"&amp;SUBSTITUTE(TEXT(BO7,"#,##0.00"),"-","△")&amp;"】"))</f>
        <v>【1,457.06】</v>
      </c>
      <c r="BP6" s="33">
        <f>IF(BP7="",NA(),BP7)</f>
        <v>92.52</v>
      </c>
      <c r="BQ6" s="33">
        <f t="shared" ref="BQ6:BY6" si="8">IF(BQ7="",NA(),BQ7)</f>
        <v>91.28</v>
      </c>
      <c r="BR6" s="33">
        <f t="shared" si="8"/>
        <v>90.84</v>
      </c>
      <c r="BS6" s="33">
        <f t="shared" si="8"/>
        <v>104.06</v>
      </c>
      <c r="BT6" s="33">
        <f t="shared" si="8"/>
        <v>107.25</v>
      </c>
      <c r="BU6" s="33">
        <f t="shared" si="8"/>
        <v>60.75</v>
      </c>
      <c r="BV6" s="33">
        <f t="shared" si="8"/>
        <v>62.83</v>
      </c>
      <c r="BW6" s="33">
        <f t="shared" si="8"/>
        <v>64.63</v>
      </c>
      <c r="BX6" s="33">
        <f t="shared" si="8"/>
        <v>66.56</v>
      </c>
      <c r="BY6" s="33">
        <f t="shared" si="8"/>
        <v>66.22</v>
      </c>
      <c r="BZ6" s="32" t="str">
        <f>IF(BZ7="","",IF(BZ7="-","【-】","【"&amp;SUBSTITUTE(TEXT(BZ7,"#,##0.00"),"-","△")&amp;"】"))</f>
        <v>【64.73】</v>
      </c>
      <c r="CA6" s="33">
        <f>IF(CA7="",NA(),CA7)</f>
        <v>237.78</v>
      </c>
      <c r="CB6" s="33">
        <f t="shared" ref="CB6:CJ6" si="9">IF(CB7="",NA(),CB7)</f>
        <v>239.47</v>
      </c>
      <c r="CC6" s="33">
        <f t="shared" si="9"/>
        <v>241.78</v>
      </c>
      <c r="CD6" s="33">
        <f t="shared" si="9"/>
        <v>208.23</v>
      </c>
      <c r="CE6" s="33">
        <f t="shared" si="9"/>
        <v>203.13</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73.260000000000005</v>
      </c>
      <c r="CX6" s="33">
        <f t="shared" ref="CX6:DF6" si="11">IF(CX7="",NA(),CX7)</f>
        <v>75.53</v>
      </c>
      <c r="CY6" s="33">
        <f t="shared" si="11"/>
        <v>77.38</v>
      </c>
      <c r="CZ6" s="33">
        <f t="shared" si="11"/>
        <v>79.05</v>
      </c>
      <c r="DA6" s="33">
        <f t="shared" si="11"/>
        <v>82.46</v>
      </c>
      <c r="DB6" s="33">
        <f t="shared" si="11"/>
        <v>80.47</v>
      </c>
      <c r="DC6" s="33">
        <f t="shared" si="11"/>
        <v>81.3</v>
      </c>
      <c r="DD6" s="33">
        <f t="shared" si="11"/>
        <v>82.2</v>
      </c>
      <c r="DE6" s="33">
        <f t="shared" si="11"/>
        <v>82.35</v>
      </c>
      <c r="DF6" s="33">
        <f t="shared" si="11"/>
        <v>82.9</v>
      </c>
      <c r="DG6" s="32" t="str">
        <f>IF(DG7="","",IF(DG7="-","【-】","【"&amp;SUBSTITUTE(TEXT(DG7,"#,##0.00"),"-","△")&amp;"】"))</f>
        <v>【81.28】</v>
      </c>
      <c r="DH6" s="33">
        <f>IF(DH7="",NA(),DH7)</f>
        <v>11.96</v>
      </c>
      <c r="DI6" s="33">
        <f t="shared" ref="DI6:DQ6" si="12">IF(DI7="",NA(),DI7)</f>
        <v>13.34</v>
      </c>
      <c r="DJ6" s="33">
        <f t="shared" si="12"/>
        <v>14.73</v>
      </c>
      <c r="DK6" s="33">
        <f t="shared" si="12"/>
        <v>24.45</v>
      </c>
      <c r="DL6" s="33">
        <f t="shared" si="12"/>
        <v>25.32</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282201</v>
      </c>
      <c r="D7" s="35">
        <v>46</v>
      </c>
      <c r="E7" s="35">
        <v>17</v>
      </c>
      <c r="F7" s="35">
        <v>4</v>
      </c>
      <c r="G7" s="35">
        <v>0</v>
      </c>
      <c r="H7" s="35" t="s">
        <v>96</v>
      </c>
      <c r="I7" s="35" t="s">
        <v>97</v>
      </c>
      <c r="J7" s="35" t="s">
        <v>98</v>
      </c>
      <c r="K7" s="35" t="s">
        <v>99</v>
      </c>
      <c r="L7" s="35" t="s">
        <v>100</v>
      </c>
      <c r="M7" s="36" t="s">
        <v>101</v>
      </c>
      <c r="N7" s="36">
        <v>31.96</v>
      </c>
      <c r="O7" s="36">
        <v>34.17</v>
      </c>
      <c r="P7" s="36">
        <v>86.89</v>
      </c>
      <c r="Q7" s="36">
        <v>3650</v>
      </c>
      <c r="R7" s="36">
        <v>45345</v>
      </c>
      <c r="S7" s="36">
        <v>150.97999999999999</v>
      </c>
      <c r="T7" s="36">
        <v>300.33999999999997</v>
      </c>
      <c r="U7" s="36">
        <v>15434</v>
      </c>
      <c r="V7" s="36">
        <v>12.41</v>
      </c>
      <c r="W7" s="36">
        <v>1243.67</v>
      </c>
      <c r="X7" s="36">
        <v>98.73</v>
      </c>
      <c r="Y7" s="36">
        <v>98.82</v>
      </c>
      <c r="Z7" s="36">
        <v>101.01</v>
      </c>
      <c r="AA7" s="36">
        <v>107.81</v>
      </c>
      <c r="AB7" s="36">
        <v>106.3</v>
      </c>
      <c r="AC7" s="36">
        <v>91.52</v>
      </c>
      <c r="AD7" s="36">
        <v>94.73</v>
      </c>
      <c r="AE7" s="36">
        <v>96.59</v>
      </c>
      <c r="AF7" s="36">
        <v>101.24</v>
      </c>
      <c r="AG7" s="36">
        <v>100.94</v>
      </c>
      <c r="AH7" s="36">
        <v>100.36</v>
      </c>
      <c r="AI7" s="36">
        <v>300.62</v>
      </c>
      <c r="AJ7" s="36">
        <v>300.76</v>
      </c>
      <c r="AK7" s="36">
        <v>287.64</v>
      </c>
      <c r="AL7" s="36">
        <v>281.44</v>
      </c>
      <c r="AM7" s="36">
        <v>103.81</v>
      </c>
      <c r="AN7" s="36">
        <v>243.86</v>
      </c>
      <c r="AO7" s="36">
        <v>236.15</v>
      </c>
      <c r="AP7" s="36">
        <v>232.81</v>
      </c>
      <c r="AQ7" s="36">
        <v>184.13</v>
      </c>
      <c r="AR7" s="36">
        <v>101.85</v>
      </c>
      <c r="AS7" s="36">
        <v>98.78</v>
      </c>
      <c r="AT7" s="36">
        <v>10331.64</v>
      </c>
      <c r="AU7" s="36">
        <v>7464.95</v>
      </c>
      <c r="AV7" s="36">
        <v>4196.63</v>
      </c>
      <c r="AW7" s="36">
        <v>310.33999999999997</v>
      </c>
      <c r="AX7" s="36">
        <v>269.70999999999998</v>
      </c>
      <c r="AY7" s="36">
        <v>341.28</v>
      </c>
      <c r="AZ7" s="36">
        <v>243.58</v>
      </c>
      <c r="BA7" s="36">
        <v>290.19</v>
      </c>
      <c r="BB7" s="36">
        <v>63.22</v>
      </c>
      <c r="BC7" s="36">
        <v>49.07</v>
      </c>
      <c r="BD7" s="36">
        <v>58.7</v>
      </c>
      <c r="BE7" s="36">
        <v>2108.9299999999998</v>
      </c>
      <c r="BF7" s="36">
        <v>2181.9499999999998</v>
      </c>
      <c r="BG7" s="36">
        <v>2162.2800000000002</v>
      </c>
      <c r="BH7" s="36">
        <v>2104.91</v>
      </c>
      <c r="BI7" s="36">
        <v>2001.07</v>
      </c>
      <c r="BJ7" s="36">
        <v>1764.87</v>
      </c>
      <c r="BK7" s="36">
        <v>1622.51</v>
      </c>
      <c r="BL7" s="36">
        <v>1569.13</v>
      </c>
      <c r="BM7" s="36">
        <v>1436</v>
      </c>
      <c r="BN7" s="36">
        <v>1434.89</v>
      </c>
      <c r="BO7" s="36">
        <v>1457.06</v>
      </c>
      <c r="BP7" s="36">
        <v>92.52</v>
      </c>
      <c r="BQ7" s="36">
        <v>91.28</v>
      </c>
      <c r="BR7" s="36">
        <v>90.84</v>
      </c>
      <c r="BS7" s="36">
        <v>104.06</v>
      </c>
      <c r="BT7" s="36">
        <v>107.25</v>
      </c>
      <c r="BU7" s="36">
        <v>60.75</v>
      </c>
      <c r="BV7" s="36">
        <v>62.83</v>
      </c>
      <c r="BW7" s="36">
        <v>64.63</v>
      </c>
      <c r="BX7" s="36">
        <v>66.56</v>
      </c>
      <c r="BY7" s="36">
        <v>66.22</v>
      </c>
      <c r="BZ7" s="36">
        <v>64.73</v>
      </c>
      <c r="CA7" s="36">
        <v>237.78</v>
      </c>
      <c r="CB7" s="36">
        <v>239.47</v>
      </c>
      <c r="CC7" s="36">
        <v>241.78</v>
      </c>
      <c r="CD7" s="36">
        <v>208.23</v>
      </c>
      <c r="CE7" s="36">
        <v>203.13</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73.260000000000005</v>
      </c>
      <c r="CX7" s="36">
        <v>75.53</v>
      </c>
      <c r="CY7" s="36">
        <v>77.38</v>
      </c>
      <c r="CZ7" s="36">
        <v>79.05</v>
      </c>
      <c r="DA7" s="36">
        <v>82.46</v>
      </c>
      <c r="DB7" s="36">
        <v>80.47</v>
      </c>
      <c r="DC7" s="36">
        <v>81.3</v>
      </c>
      <c r="DD7" s="36">
        <v>82.2</v>
      </c>
      <c r="DE7" s="36">
        <v>82.35</v>
      </c>
      <c r="DF7" s="36">
        <v>82.9</v>
      </c>
      <c r="DG7" s="36">
        <v>81.28</v>
      </c>
      <c r="DH7" s="36">
        <v>11.96</v>
      </c>
      <c r="DI7" s="36">
        <v>13.34</v>
      </c>
      <c r="DJ7" s="36">
        <v>14.73</v>
      </c>
      <c r="DK7" s="36">
        <v>24.45</v>
      </c>
      <c r="DL7" s="36">
        <v>25.32</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藤後 麻里</cp:lastModifiedBy>
  <dcterms:created xsi:type="dcterms:W3CDTF">2017-02-08T02:39:39Z</dcterms:created>
  <dcterms:modified xsi:type="dcterms:W3CDTF">2017-02-14T00:07:20Z</dcterms:modified>
  <cp:category/>
</cp:coreProperties>
</file>