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001017\3020 上下水道管理課\2.下水道事業(共有)D\25県調査関係\市町振興課\h28年度\29.2.3経営比較分析\"/>
    </mc:Choice>
  </mc:AlternateContent>
  <workbookProtection workbookAlgorithmName="SHA-512" workbookHashValue="f+IN42pwuuk/hrmIVr8hpRRUvkH/EfKGv0IbP9WrVQpeOHlVuKD8RwOH5d8jhtQ4GYpxb4SoshuoK6vijbVINw==" workbookSaltValue="+wb72yD+5sg5/0PI47buXw==" workbookSpinCount="100000" lockStructure="1"/>
  <bookViews>
    <workbookView xWindow="0" yWindow="0" windowWidth="23040" windowHeight="940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R6" i="5"/>
  <c r="AL8" i="4" s="1"/>
  <c r="Q6" i="5"/>
  <c r="AD10" i="4" s="1"/>
  <c r="P6" i="5"/>
  <c r="O6" i="5"/>
  <c r="N6" i="5"/>
  <c r="I10" i="4" s="1"/>
  <c r="M6" i="5"/>
  <c r="B10" i="4" s="1"/>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W10" i="4"/>
  <c r="P10" i="4"/>
  <c r="BB8" i="4"/>
  <c r="AT8" i="4"/>
  <c r="C10" i="5" l="1"/>
  <c r="D10" i="5"/>
  <c r="E10" i="5"/>
  <c r="B10" i="5"/>
</calcChain>
</file>

<file path=xl/sharedStrings.xml><?xml version="1.0" encoding="utf-8"?>
<sst xmlns="http://schemas.openxmlformats.org/spreadsheetml/2006/main" count="225" uniqueCount="110">
  <si>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</si>
  <si>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</si>
  <si>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</si>
  <si>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</si>
  <si>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</si>
  <si>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</si>
  <si>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</si>
  <si>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</si>
  <si>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</si>
  <si>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</si>
  <si>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</si>
  <si>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</si>
  <si>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</si>
  <si>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</si>
  <si>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</si>
  <si>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</si>
  <si>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</si>
  <si>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</si>
  <si>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</si>
  <si>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</si>
  <si>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</si>
  <si>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</si>
  <si>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</si>
  <si>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</si>
  <si>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</si>
  <si>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</si>
  <si>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</si>
  <si>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</si>
  <si>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</si>
  <si>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</si>
  <si>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</si>
  <si>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</si>
  <si>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</si>
  <si>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</si>
  <si>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</si>
  <si>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</si>
  <si>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</si>
  <si>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</si>
  <si>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</si>
  <si>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</si>
  <si>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</si>
  <si>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23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</si>
  <si>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</si>
  <si>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</si>
  <si>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</si>
  <si>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</si>
  <si>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</si>
  <si>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</si>
  <si>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</si>
  <si>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</si>
  <si>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</si>
  <si>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</si>
  <si>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</si>
  <si>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</si>
  <si>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</si>
  <si>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</si>
  <si>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</si>
  <si>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</si>
  <si>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</si>
  <si>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</si>
  <si>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</si>
  <si>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</si>
  <si>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</si>
  <si>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</si>
  <si>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</si>
  <si>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</si>
  <si>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</si>
  <si>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</si>
  <si>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</si>
  <si>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</si>
  <si>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</si>
  <si>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</si>
  <si>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</si>
  <si>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</si>
  <si>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</si>
  <si>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</si>
  <si>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</si>
  <si>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</si>
  <si>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</si>
  <si>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</si>
  <si>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</si>
  <si>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</si>
  <si>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</si>
  <si>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</si>
  <si>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</si>
  <si>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</si>
  <si>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</si>
  <si>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</si>
  <si>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</si>
  <si>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</si>
  <si>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</si>
  <si>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</si>
  <si>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</si>
  <si>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</si>
  <si>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</si>
  <si>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</si>
  <si>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加西市</t>
  </si>
  <si>
    <t>法適用</t>
  </si>
  <si>
    <t>下水道事業</t>
  </si>
  <si>
    <t>公共下水道</t>
  </si>
  <si>
    <t>Cd2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</si>
  <si>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</si>
  <si>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</si>
  <si>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</si>
  <si>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</si>
  <si>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</si>
  <si>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</si>
  <si>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①経常収支比率は、100％を上回っており数値は良いですが、多額の一般会計繰入金を繰入していることも大きな要因となっています。
②累積欠損比率については、近年黒字が続いているため改善しています。
③流動比率については地方公営企業会計制度改正の影響により平成26年度に大きく下がりましたが、引き続き類似団体平均を大きく上回っています。
④企業債残高対事業規模比率については、類似団体平均を大きく下回っており、公共下水道においては、適正な数値となっています。
⑤経費回収率は、100％を超えており使用料で経費を賄えているといえます。
⑥汚水処理原価は類似団体平均に比べて低くなっており、比較的経営の効率は良いといえます。ただし、短期間に下水道整備をしたことにより比較的施設が新しく減価償却費が高いため、汚水資本費については高くなっています。
⑦施設利用率については本市には公共下水道の処理施設がないため比較できません。
⑧水洗化率については、類似団体よりは高くなっているものの、引き続き水洗化の促進に努め、接続率の向上に努めます。</t>
    <phoneticPr fontId="4"/>
  </si>
  <si>
    <t>①有形固定資産減価償却率は、類似団体と比べると数値が若干高く、平成２７年度末で30.63％となっており、全体の耐用年数は７割弱程度残っていることになります。
②管渠老朽化率は法定耐用年数を超えた管渠はなく、管渠については比較的新しくなっています。</t>
    <phoneticPr fontId="4"/>
  </si>
  <si>
    <t>当市の公共下水道事業については、ほとんどの指標において数値も良く、類似団体と比較しても良い状況であり、健全経営となっています。しかし、市の下水道事業全体としては、農業集落排水事業、コミュニティ・プラント事業の事業効率が悪いため赤字経営となっており、非常に厳しい経営状況です。
　今後も引き続き経費の節減と水洗化の促進に取り組みます。また、今後は経営戦略等を策定し、効率的な下水道経営に努めます。</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</si>
</sst>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2317560"/>
        <c:axId val="170607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0.09</c:v>
                </c:pt>
                <c:pt idx="1">
                  <c:v>7.0000000000000007E-2</c:v>
                </c:pt>
                <c:pt idx="2">
                  <c:v>0.14000000000000001</c:v>
                </c:pt>
                <c:pt idx="3">
                  <c:v>0.03</c:v>
                </c:pt>
                <c:pt idx="4">
                  <c:v>0.15</c:v>
                </c:pt>
              </c:numCache>
            </c:numRef>
          </c:val>
          <c:smooth val="0"/>
        </c:ser>
        <c:dLbls>
          <c:showLegendKey val="0"/>
          <c:showVal val="0"/>
          <c:showCatName val="0"/>
          <c:showSerName val="0"/>
          <c:showPercent val="0"/>
          <c:showBubbleSize val="0"/>
        </c:dLbls>
        <c:marker val="1"/>
        <c:smooth val="0"/>
        <c:axId val="102317560"/>
        <c:axId val="170607832"/>
      </c:lineChart>
      <c:dateAx>
        <c:axId val="102317560"/>
        <c:scaling>
          <c:orientation val="minMax"/>
        </c:scaling>
        <c:delete val="1"/>
        <c:axPos val="b"/>
        <c:numFmt formatCode="ge" sourceLinked="1"/>
        <c:majorTickMark val="none"/>
        <c:minorTickMark val="none"/>
        <c:tickLblPos val="none"/>
        <c:crossAx val="170607832"/>
        <c:crosses val="autoZero"/>
        <c:auto val="1"/>
        <c:lblOffset val="100"/>
        <c:baseTimeUnit val="years"/>
      </c:dateAx>
      <c:valAx>
        <c:axId val="170607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2317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1549456"/>
        <c:axId val="171549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50.74</c:v>
                </c:pt>
                <c:pt idx="1">
                  <c:v>49.29</c:v>
                </c:pt>
                <c:pt idx="2">
                  <c:v>50.32</c:v>
                </c:pt>
                <c:pt idx="3">
                  <c:v>49.89</c:v>
                </c:pt>
                <c:pt idx="4">
                  <c:v>49.39</c:v>
                </c:pt>
              </c:numCache>
            </c:numRef>
          </c:val>
          <c:smooth val="0"/>
        </c:ser>
        <c:dLbls>
          <c:showLegendKey val="0"/>
          <c:showVal val="0"/>
          <c:showCatName val="0"/>
          <c:showSerName val="0"/>
          <c:showPercent val="0"/>
          <c:showBubbleSize val="0"/>
        </c:dLbls>
        <c:marker val="1"/>
        <c:smooth val="0"/>
        <c:axId val="171549456"/>
        <c:axId val="171549848"/>
      </c:lineChart>
      <c:dateAx>
        <c:axId val="171549456"/>
        <c:scaling>
          <c:orientation val="minMax"/>
        </c:scaling>
        <c:delete val="1"/>
        <c:axPos val="b"/>
        <c:numFmt formatCode="ge" sourceLinked="1"/>
        <c:majorTickMark val="none"/>
        <c:minorTickMark val="none"/>
        <c:tickLblPos val="none"/>
        <c:crossAx val="171549848"/>
        <c:crosses val="autoZero"/>
        <c:auto val="1"/>
        <c:lblOffset val="100"/>
        <c:baseTimeUnit val="years"/>
      </c:dateAx>
      <c:valAx>
        <c:axId val="171549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49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92.09</c:v>
                </c:pt>
                <c:pt idx="1">
                  <c:v>93.26</c:v>
                </c:pt>
                <c:pt idx="2">
                  <c:v>95.22</c:v>
                </c:pt>
                <c:pt idx="3">
                  <c:v>96.1</c:v>
                </c:pt>
                <c:pt idx="4">
                  <c:v>94.69</c:v>
                </c:pt>
              </c:numCache>
            </c:numRef>
          </c:val>
        </c:ser>
        <c:dLbls>
          <c:showLegendKey val="0"/>
          <c:showVal val="0"/>
          <c:showCatName val="0"/>
          <c:showSerName val="0"/>
          <c:showPercent val="0"/>
          <c:showBubbleSize val="0"/>
        </c:dLbls>
        <c:gapWidth val="150"/>
        <c:axId val="171551024"/>
        <c:axId val="171551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85.1</c:v>
                </c:pt>
                <c:pt idx="1">
                  <c:v>84.31</c:v>
                </c:pt>
                <c:pt idx="2">
                  <c:v>84.57</c:v>
                </c:pt>
                <c:pt idx="3">
                  <c:v>84.73</c:v>
                </c:pt>
                <c:pt idx="4">
                  <c:v>83.96</c:v>
                </c:pt>
              </c:numCache>
            </c:numRef>
          </c:val>
          <c:smooth val="0"/>
        </c:ser>
        <c:dLbls>
          <c:showLegendKey val="0"/>
          <c:showVal val="0"/>
          <c:showCatName val="0"/>
          <c:showSerName val="0"/>
          <c:showPercent val="0"/>
          <c:showBubbleSize val="0"/>
        </c:dLbls>
        <c:marker val="1"/>
        <c:smooth val="0"/>
        <c:axId val="171551024"/>
        <c:axId val="171551416"/>
      </c:lineChart>
      <c:dateAx>
        <c:axId val="171551024"/>
        <c:scaling>
          <c:orientation val="minMax"/>
        </c:scaling>
        <c:delete val="1"/>
        <c:axPos val="b"/>
        <c:numFmt formatCode="ge" sourceLinked="1"/>
        <c:majorTickMark val="none"/>
        <c:minorTickMark val="none"/>
        <c:tickLblPos val="none"/>
        <c:crossAx val="171551416"/>
        <c:crosses val="autoZero"/>
        <c:auto val="1"/>
        <c:lblOffset val="100"/>
        <c:baseTimeUnit val="years"/>
      </c:dateAx>
      <c:valAx>
        <c:axId val="171551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51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116.89</c:v>
                </c:pt>
                <c:pt idx="1">
                  <c:v>117.24</c:v>
                </c:pt>
                <c:pt idx="2">
                  <c:v>124.58</c:v>
                </c:pt>
                <c:pt idx="3">
                  <c:v>119.69</c:v>
                </c:pt>
                <c:pt idx="4">
                  <c:v>117.19</c:v>
                </c:pt>
              </c:numCache>
            </c:numRef>
          </c:val>
        </c:ser>
        <c:dLbls>
          <c:showLegendKey val="0"/>
          <c:showVal val="0"/>
          <c:showCatName val="0"/>
          <c:showSerName val="0"/>
          <c:showPercent val="0"/>
          <c:showBubbleSize val="0"/>
        </c:dLbls>
        <c:gapWidth val="150"/>
        <c:axId val="170673776"/>
        <c:axId val="170668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102.68</c:v>
                </c:pt>
                <c:pt idx="1">
                  <c:v>102.09</c:v>
                </c:pt>
                <c:pt idx="2">
                  <c:v>104.18</c:v>
                </c:pt>
                <c:pt idx="3">
                  <c:v>108.69</c:v>
                </c:pt>
                <c:pt idx="4">
                  <c:v>110.8</c:v>
                </c:pt>
              </c:numCache>
            </c:numRef>
          </c:val>
          <c:smooth val="0"/>
        </c:ser>
        <c:dLbls>
          <c:showLegendKey val="0"/>
          <c:showVal val="0"/>
          <c:showCatName val="0"/>
          <c:showSerName val="0"/>
          <c:showPercent val="0"/>
          <c:showBubbleSize val="0"/>
        </c:dLbls>
        <c:marker val="1"/>
        <c:smooth val="0"/>
        <c:axId val="170673776"/>
        <c:axId val="170668152"/>
      </c:lineChart>
      <c:dateAx>
        <c:axId val="170673776"/>
        <c:scaling>
          <c:orientation val="minMax"/>
        </c:scaling>
        <c:delete val="1"/>
        <c:axPos val="b"/>
        <c:numFmt formatCode="ge" sourceLinked="1"/>
        <c:majorTickMark val="none"/>
        <c:minorTickMark val="none"/>
        <c:tickLblPos val="none"/>
        <c:crossAx val="170668152"/>
        <c:crosses val="autoZero"/>
        <c:auto val="1"/>
        <c:lblOffset val="100"/>
        <c:baseTimeUnit val="years"/>
      </c:dateAx>
      <c:valAx>
        <c:axId val="170668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067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13.32</c:v>
                </c:pt>
                <c:pt idx="1">
                  <c:v>14.56</c:v>
                </c:pt>
                <c:pt idx="2">
                  <c:v>15.72</c:v>
                </c:pt>
                <c:pt idx="3">
                  <c:v>28.65</c:v>
                </c:pt>
                <c:pt idx="4">
                  <c:v>30.63</c:v>
                </c:pt>
              </c:numCache>
            </c:numRef>
          </c:val>
        </c:ser>
        <c:dLbls>
          <c:showLegendKey val="0"/>
          <c:showVal val="0"/>
          <c:showCatName val="0"/>
          <c:showSerName val="0"/>
          <c:showPercent val="0"/>
          <c:showBubbleSize val="0"/>
        </c:dLbls>
        <c:gapWidth val="150"/>
        <c:axId val="171470064"/>
        <c:axId val="171396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11.48</c:v>
                </c:pt>
                <c:pt idx="1">
                  <c:v>12.61</c:v>
                </c:pt>
                <c:pt idx="2">
                  <c:v>14.44</c:v>
                </c:pt>
                <c:pt idx="3">
                  <c:v>21.09</c:v>
                </c:pt>
                <c:pt idx="4">
                  <c:v>22.6</c:v>
                </c:pt>
              </c:numCache>
            </c:numRef>
          </c:val>
          <c:smooth val="0"/>
        </c:ser>
        <c:dLbls>
          <c:showLegendKey val="0"/>
          <c:showVal val="0"/>
          <c:showCatName val="0"/>
          <c:showSerName val="0"/>
          <c:showPercent val="0"/>
          <c:showBubbleSize val="0"/>
        </c:dLbls>
        <c:marker val="1"/>
        <c:smooth val="0"/>
        <c:axId val="171470064"/>
        <c:axId val="171396072"/>
      </c:lineChart>
      <c:dateAx>
        <c:axId val="171470064"/>
        <c:scaling>
          <c:orientation val="minMax"/>
        </c:scaling>
        <c:delete val="1"/>
        <c:axPos val="b"/>
        <c:numFmt formatCode="ge" sourceLinked="1"/>
        <c:majorTickMark val="none"/>
        <c:minorTickMark val="none"/>
        <c:tickLblPos val="none"/>
        <c:crossAx val="171396072"/>
        <c:crosses val="autoZero"/>
        <c:auto val="1"/>
        <c:lblOffset val="100"/>
        <c:baseTimeUnit val="years"/>
      </c:dateAx>
      <c:valAx>
        <c:axId val="171396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47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71506904"/>
        <c:axId val="171495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71506904"/>
        <c:axId val="171495064"/>
      </c:lineChart>
      <c:dateAx>
        <c:axId val="171506904"/>
        <c:scaling>
          <c:orientation val="minMax"/>
        </c:scaling>
        <c:delete val="1"/>
        <c:axPos val="b"/>
        <c:numFmt formatCode="ge" sourceLinked="1"/>
        <c:majorTickMark val="none"/>
        <c:minorTickMark val="none"/>
        <c:tickLblPos val="none"/>
        <c:crossAx val="171495064"/>
        <c:crosses val="autoZero"/>
        <c:auto val="1"/>
        <c:lblOffset val="100"/>
        <c:baseTimeUnit val="years"/>
      </c:dateAx>
      <c:valAx>
        <c:axId val="171495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506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122.82</c:v>
                </c:pt>
                <c:pt idx="1">
                  <c:v>96.36</c:v>
                </c:pt>
                <c:pt idx="2">
                  <c:v>55.87</c:v>
                </c:pt>
                <c:pt idx="3">
                  <c:v>25.28</c:v>
                </c:pt>
                <c:pt idx="4" formatCode="#,##0.00;&quot;△&quot;#,##0.00">
                  <c:v>0</c:v>
                </c:pt>
              </c:numCache>
            </c:numRef>
          </c:val>
        </c:ser>
        <c:dLbls>
          <c:showLegendKey val="0"/>
          <c:showVal val="0"/>
          <c:showCatName val="0"/>
          <c:showSerName val="0"/>
          <c:showPercent val="0"/>
          <c:showBubbleSize val="0"/>
        </c:dLbls>
        <c:gapWidth val="150"/>
        <c:axId val="171496240"/>
        <c:axId val="171496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107.32</c:v>
                </c:pt>
                <c:pt idx="1">
                  <c:v>100.29</c:v>
                </c:pt>
                <c:pt idx="2">
                  <c:v>95.59</c:v>
                </c:pt>
                <c:pt idx="3">
                  <c:v>29.24</c:v>
                </c:pt>
                <c:pt idx="4">
                  <c:v>31.45</c:v>
                </c:pt>
              </c:numCache>
            </c:numRef>
          </c:val>
          <c:smooth val="0"/>
        </c:ser>
        <c:dLbls>
          <c:showLegendKey val="0"/>
          <c:showVal val="0"/>
          <c:showCatName val="0"/>
          <c:showSerName val="0"/>
          <c:showPercent val="0"/>
          <c:showBubbleSize val="0"/>
        </c:dLbls>
        <c:marker val="1"/>
        <c:smooth val="0"/>
        <c:axId val="171496240"/>
        <c:axId val="171496632"/>
      </c:lineChart>
      <c:dateAx>
        <c:axId val="171496240"/>
        <c:scaling>
          <c:orientation val="minMax"/>
        </c:scaling>
        <c:delete val="1"/>
        <c:axPos val="b"/>
        <c:numFmt formatCode="ge" sourceLinked="1"/>
        <c:majorTickMark val="none"/>
        <c:minorTickMark val="none"/>
        <c:tickLblPos val="none"/>
        <c:crossAx val="171496632"/>
        <c:crosses val="autoZero"/>
        <c:auto val="1"/>
        <c:lblOffset val="100"/>
        <c:baseTimeUnit val="years"/>
      </c:dateAx>
      <c:valAx>
        <c:axId val="171496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496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6128.55</c:v>
                </c:pt>
                <c:pt idx="1">
                  <c:v>3938.63</c:v>
                </c:pt>
                <c:pt idx="2">
                  <c:v>1662.95</c:v>
                </c:pt>
                <c:pt idx="3">
                  <c:v>132.34</c:v>
                </c:pt>
                <c:pt idx="4">
                  <c:v>185</c:v>
                </c:pt>
              </c:numCache>
            </c:numRef>
          </c:val>
        </c:ser>
        <c:dLbls>
          <c:showLegendKey val="0"/>
          <c:showVal val="0"/>
          <c:showCatName val="0"/>
          <c:showSerName val="0"/>
          <c:showPercent val="0"/>
          <c:showBubbleSize val="0"/>
        </c:dLbls>
        <c:gapWidth val="150"/>
        <c:axId val="171497808"/>
        <c:axId val="171498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388.13</c:v>
                </c:pt>
                <c:pt idx="1">
                  <c:v>372.33</c:v>
                </c:pt>
                <c:pt idx="2">
                  <c:v>318.06</c:v>
                </c:pt>
                <c:pt idx="3">
                  <c:v>68.510000000000005</c:v>
                </c:pt>
                <c:pt idx="4">
                  <c:v>70.16</c:v>
                </c:pt>
              </c:numCache>
            </c:numRef>
          </c:val>
          <c:smooth val="0"/>
        </c:ser>
        <c:dLbls>
          <c:showLegendKey val="0"/>
          <c:showVal val="0"/>
          <c:showCatName val="0"/>
          <c:showSerName val="0"/>
          <c:showPercent val="0"/>
          <c:showBubbleSize val="0"/>
        </c:dLbls>
        <c:marker val="1"/>
        <c:smooth val="0"/>
        <c:axId val="171497808"/>
        <c:axId val="171498200"/>
      </c:lineChart>
      <c:dateAx>
        <c:axId val="171497808"/>
        <c:scaling>
          <c:orientation val="minMax"/>
        </c:scaling>
        <c:delete val="1"/>
        <c:axPos val="b"/>
        <c:numFmt formatCode="ge" sourceLinked="1"/>
        <c:majorTickMark val="none"/>
        <c:minorTickMark val="none"/>
        <c:tickLblPos val="none"/>
        <c:crossAx val="171498200"/>
        <c:crosses val="autoZero"/>
        <c:auto val="1"/>
        <c:lblOffset val="100"/>
        <c:baseTimeUnit val="years"/>
      </c:dateAx>
      <c:valAx>
        <c:axId val="171498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497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559.74</c:v>
                </c:pt>
                <c:pt idx="1">
                  <c:v>553.41999999999996</c:v>
                </c:pt>
                <c:pt idx="2">
                  <c:v>1038.08</c:v>
                </c:pt>
                <c:pt idx="3">
                  <c:v>475.94</c:v>
                </c:pt>
                <c:pt idx="4">
                  <c:v>431.78</c:v>
                </c:pt>
              </c:numCache>
            </c:numRef>
          </c:val>
        </c:ser>
        <c:dLbls>
          <c:showLegendKey val="0"/>
          <c:showVal val="0"/>
          <c:showCatName val="0"/>
          <c:showSerName val="0"/>
          <c:showPercent val="0"/>
          <c:showBubbleSize val="0"/>
        </c:dLbls>
        <c:gapWidth val="150"/>
        <c:axId val="171256840"/>
        <c:axId val="17125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1365.62</c:v>
                </c:pt>
                <c:pt idx="1">
                  <c:v>1309.43</c:v>
                </c:pt>
                <c:pt idx="2">
                  <c:v>1306.92</c:v>
                </c:pt>
                <c:pt idx="3">
                  <c:v>1203.71</c:v>
                </c:pt>
                <c:pt idx="4">
                  <c:v>1162.3599999999999</c:v>
                </c:pt>
              </c:numCache>
            </c:numRef>
          </c:val>
          <c:smooth val="0"/>
        </c:ser>
        <c:dLbls>
          <c:showLegendKey val="0"/>
          <c:showVal val="0"/>
          <c:showCatName val="0"/>
          <c:showSerName val="0"/>
          <c:showPercent val="0"/>
          <c:showBubbleSize val="0"/>
        </c:dLbls>
        <c:marker val="1"/>
        <c:smooth val="0"/>
        <c:axId val="171256840"/>
        <c:axId val="171257232"/>
      </c:lineChart>
      <c:dateAx>
        <c:axId val="171256840"/>
        <c:scaling>
          <c:orientation val="minMax"/>
        </c:scaling>
        <c:delete val="1"/>
        <c:axPos val="b"/>
        <c:numFmt formatCode="ge" sourceLinked="1"/>
        <c:majorTickMark val="none"/>
        <c:minorTickMark val="none"/>
        <c:tickLblPos val="none"/>
        <c:crossAx val="171257232"/>
        <c:crosses val="autoZero"/>
        <c:auto val="1"/>
        <c:lblOffset val="100"/>
        <c:baseTimeUnit val="years"/>
      </c:dateAx>
      <c:valAx>
        <c:axId val="17125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56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142.55000000000001</c:v>
                </c:pt>
                <c:pt idx="1">
                  <c:v>140.24</c:v>
                </c:pt>
                <c:pt idx="2">
                  <c:v>147.63</c:v>
                </c:pt>
                <c:pt idx="3">
                  <c:v>147.93</c:v>
                </c:pt>
                <c:pt idx="4">
                  <c:v>149.88</c:v>
                </c:pt>
              </c:numCache>
            </c:numRef>
          </c:val>
        </c:ser>
        <c:dLbls>
          <c:showLegendKey val="0"/>
          <c:showVal val="0"/>
          <c:showCatName val="0"/>
          <c:showSerName val="0"/>
          <c:showPercent val="0"/>
          <c:showBubbleSize val="0"/>
        </c:dLbls>
        <c:gapWidth val="150"/>
        <c:axId val="171258408"/>
        <c:axId val="171258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65.98</c:v>
                </c:pt>
                <c:pt idx="1">
                  <c:v>67.59</c:v>
                </c:pt>
                <c:pt idx="2">
                  <c:v>68.510000000000005</c:v>
                </c:pt>
                <c:pt idx="3">
                  <c:v>69.739999999999995</c:v>
                </c:pt>
                <c:pt idx="4">
                  <c:v>68.209999999999994</c:v>
                </c:pt>
              </c:numCache>
            </c:numRef>
          </c:val>
          <c:smooth val="0"/>
        </c:ser>
        <c:dLbls>
          <c:showLegendKey val="0"/>
          <c:showVal val="0"/>
          <c:showCatName val="0"/>
          <c:showSerName val="0"/>
          <c:showPercent val="0"/>
          <c:showBubbleSize val="0"/>
        </c:dLbls>
        <c:marker val="1"/>
        <c:smooth val="0"/>
        <c:axId val="171258408"/>
        <c:axId val="171258800"/>
      </c:lineChart>
      <c:dateAx>
        <c:axId val="171258408"/>
        <c:scaling>
          <c:orientation val="minMax"/>
        </c:scaling>
        <c:delete val="1"/>
        <c:axPos val="b"/>
        <c:numFmt formatCode="ge" sourceLinked="1"/>
        <c:majorTickMark val="none"/>
        <c:minorTickMark val="none"/>
        <c:tickLblPos val="none"/>
        <c:crossAx val="171258800"/>
        <c:crosses val="autoZero"/>
        <c:auto val="1"/>
        <c:lblOffset val="100"/>
        <c:baseTimeUnit val="years"/>
      </c:dateAx>
      <c:valAx>
        <c:axId val="17125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58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180.02</c:v>
                </c:pt>
                <c:pt idx="1">
                  <c:v>184.97</c:v>
                </c:pt>
                <c:pt idx="2">
                  <c:v>178.75</c:v>
                </c:pt>
                <c:pt idx="3">
                  <c:v>176.11</c:v>
                </c:pt>
                <c:pt idx="4">
                  <c:v>173.68</c:v>
                </c:pt>
              </c:numCache>
            </c:numRef>
          </c:val>
        </c:ser>
        <c:dLbls>
          <c:showLegendKey val="0"/>
          <c:showVal val="0"/>
          <c:showCatName val="0"/>
          <c:showSerName val="0"/>
          <c:showPercent val="0"/>
          <c:showBubbleSize val="0"/>
        </c:dLbls>
        <c:gapWidth val="150"/>
        <c:axId val="171259976"/>
        <c:axId val="171548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258.83</c:v>
                </c:pt>
                <c:pt idx="1">
                  <c:v>251.88</c:v>
                </c:pt>
                <c:pt idx="2">
                  <c:v>247.43</c:v>
                </c:pt>
                <c:pt idx="3">
                  <c:v>248.89</c:v>
                </c:pt>
                <c:pt idx="4">
                  <c:v>250.84</c:v>
                </c:pt>
              </c:numCache>
            </c:numRef>
          </c:val>
          <c:smooth val="0"/>
        </c:ser>
        <c:dLbls>
          <c:showLegendKey val="0"/>
          <c:showVal val="0"/>
          <c:showCatName val="0"/>
          <c:showSerName val="0"/>
          <c:showPercent val="0"/>
          <c:showBubbleSize val="0"/>
        </c:dLbls>
        <c:marker val="1"/>
        <c:smooth val="0"/>
        <c:axId val="171259976"/>
        <c:axId val="171548280"/>
      </c:lineChart>
      <c:dateAx>
        <c:axId val="171259976"/>
        <c:scaling>
          <c:orientation val="minMax"/>
        </c:scaling>
        <c:delete val="1"/>
        <c:axPos val="b"/>
        <c:numFmt formatCode="ge" sourceLinked="1"/>
        <c:majorTickMark val="none"/>
        <c:minorTickMark val="none"/>
        <c:tickLblPos val="none"/>
        <c:crossAx val="171548280"/>
        <c:crosses val="autoZero"/>
        <c:auto val="1"/>
        <c:lblOffset val="100"/>
        <c:baseTimeUnit val="years"/>
      </c:dateAx>
      <c:valAx>
        <c:axId val="171548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71259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【108.23】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【4.45】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【57.41】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【36.85】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【4.56】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74" zoomScaleNormal="100" workbookViewId="0">
      <selection activeCell="BL83" sqref="BL83"/>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加西市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公共下水道</v>
      </c>
      <c r="Q8" s="46"/>
      <c r="R8" s="46"/>
      <c r="S8" s="46"/>
      <c r="T8" s="46"/>
      <c r="U8" s="46"/>
      <c r="V8" s="46"/>
      <c r="W8" s="46" t="str">
        <f>データ!L6</f>
        <v>Cd2</v>
      </c>
      <c r="X8" s="46"/>
      <c r="Y8" s="46"/>
      <c r="Z8" s="46"/>
      <c r="AA8" s="46"/>
      <c r="AB8" s="46"/>
      <c r="AC8" s="46"/>
      <c r="AD8" s="3"/>
      <c r="AE8" s="3"/>
      <c r="AF8" s="3"/>
      <c r="AG8" s="3"/>
      <c r="AH8" s="3"/>
      <c r="AI8" s="3"/>
      <c r="AJ8" s="3"/>
      <c r="AK8" s="3"/>
      <c r="AL8" s="47">
        <f>データ!R6</f>
        <v>45345</v>
      </c>
      <c r="AM8" s="47"/>
      <c r="AN8" s="47"/>
      <c r="AO8" s="47"/>
      <c r="AP8" s="47"/>
      <c r="AQ8" s="47"/>
      <c r="AR8" s="47"/>
      <c r="AS8" s="47"/>
      <c r="AT8" s="43">
        <f>データ!S6</f>
        <v>150.97999999999999</v>
      </c>
      <c r="AU8" s="43"/>
      <c r="AV8" s="43"/>
      <c r="AW8" s="43"/>
      <c r="AX8" s="43"/>
      <c r="AY8" s="43"/>
      <c r="AZ8" s="43"/>
      <c r="BA8" s="43"/>
      <c r="BB8" s="43">
        <f>データ!T6</f>
        <v>300.33999999999997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67.75</v>
      </c>
      <c r="J10" s="43"/>
      <c r="K10" s="43"/>
      <c r="L10" s="43"/>
      <c r="M10" s="43"/>
      <c r="N10" s="43"/>
      <c r="O10" s="43"/>
      <c r="P10" s="43">
        <f>データ!O6</f>
        <v>24.31</v>
      </c>
      <c r="Q10" s="43"/>
      <c r="R10" s="43"/>
      <c r="S10" s="43"/>
      <c r="T10" s="43"/>
      <c r="U10" s="43"/>
      <c r="V10" s="43"/>
      <c r="W10" s="43">
        <f>データ!P6</f>
        <v>86.95</v>
      </c>
      <c r="X10" s="43"/>
      <c r="Y10" s="43"/>
      <c r="Z10" s="43"/>
      <c r="AA10" s="43"/>
      <c r="AB10" s="43"/>
      <c r="AC10" s="43"/>
      <c r="AD10" s="47">
        <f>データ!Q6</f>
        <v>3650</v>
      </c>
      <c r="AE10" s="47"/>
      <c r="AF10" s="47"/>
      <c r="AG10" s="47"/>
      <c r="AH10" s="47"/>
      <c r="AI10" s="47"/>
      <c r="AJ10" s="47"/>
      <c r="AK10" s="2"/>
      <c r="AL10" s="47">
        <f>データ!U6</f>
        <v>10980</v>
      </c>
      <c r="AM10" s="47"/>
      <c r="AN10" s="47"/>
      <c r="AO10" s="47"/>
      <c r="AP10" s="47"/>
      <c r="AQ10" s="47"/>
      <c r="AR10" s="47"/>
      <c r="AS10" s="47"/>
      <c r="AT10" s="43">
        <f>データ!V6</f>
        <v>4.99</v>
      </c>
      <c r="AU10" s="43"/>
      <c r="AV10" s="43"/>
      <c r="AW10" s="43"/>
      <c r="AX10" s="43"/>
      <c r="AY10" s="43"/>
      <c r="AZ10" s="43"/>
      <c r="BA10" s="43"/>
      <c r="BB10" s="43">
        <f>データ!W6</f>
        <v>2200.4</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algorithmName="SHA-512" hashValue="Jwgu6qLIpTuYWyjWen/2JtOD6FKplIQk2YwD/N9074g83SUATTBuPoMUUOzAZtQZMDmFuyM5tHUOV+UXh9Tkxg==" saltValue="71cNpx+7FM+W4gLOYeHlp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topLeftCell="BE1" workbookViewId="0">
      <selection activeCell="BI8" sqref="BI8"/>
    </sheetView>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2015</v>
      </c>
      <c r="C6" s="31">
        <f t="shared" ref="C6:W6" si="3">C7</f>
        <v>282201</v>
      </c>
      <c r="D6" s="31">
        <f t="shared" si="3"/>
        <v>46</v>
      </c>
      <c r="E6" s="31">
        <f t="shared" si="3"/>
        <v>17</v>
      </c>
      <c r="F6" s="31">
        <f t="shared" si="3"/>
        <v>1</v>
      </c>
      <c r="G6" s="31">
        <f t="shared" si="3"/>
        <v>0</v>
      </c>
      <c r="H6" s="31" t="str">
        <f t="shared" si="3"/>
        <v>兵庫県　加西市</v>
      </c>
      <c r="I6" s="31" t="str">
        <f t="shared" si="3"/>
        <v>法適用</v>
      </c>
      <c r="J6" s="31" t="str">
        <f t="shared" si="3"/>
        <v>下水道事業</v>
      </c>
      <c r="K6" s="31" t="str">
        <f t="shared" si="3"/>
        <v>公共下水道</v>
      </c>
      <c r="L6" s="31" t="str">
        <f t="shared" si="3"/>
        <v>Cd2</v>
      </c>
      <c r="M6" s="32" t="str">
        <f t="shared" si="3"/>
        <v>-</v>
      </c>
      <c r="N6" s="32">
        <f t="shared" si="3"/>
        <v>67.75</v>
      </c>
      <c r="O6" s="32">
        <f t="shared" si="3"/>
        <v>24.31</v>
      </c>
      <c r="P6" s="32">
        <f t="shared" si="3"/>
        <v>86.95</v>
      </c>
      <c r="Q6" s="32">
        <f t="shared" si="3"/>
        <v>3650</v>
      </c>
      <c r="R6" s="32">
        <f t="shared" si="3"/>
        <v>45345</v>
      </c>
      <c r="S6" s="32">
        <f t="shared" si="3"/>
        <v>150.97999999999999</v>
      </c>
      <c r="T6" s="32">
        <f t="shared" si="3"/>
        <v>300.33999999999997</v>
      </c>
      <c r="U6" s="32">
        <f t="shared" si="3"/>
        <v>10980</v>
      </c>
      <c r="V6" s="32">
        <f t="shared" si="3"/>
        <v>4.99</v>
      </c>
      <c r="W6" s="32">
        <f t="shared" si="3"/>
        <v>2200.4</v>
      </c>
      <c r="X6" s="33">
        <f>IF(X7="",NA(),X7)</f>
        <v>116.89</v>
      </c>
      <c r="Y6" s="33">
        <f t="shared" ref="Y6:AG6" si="4">IF(Y7="",NA(),Y7)</f>
        <v>117.24</v>
      </c>
      <c r="Z6" s="33">
        <f t="shared" si="4"/>
        <v>124.58</v>
      </c>
      <c r="AA6" s="33">
        <f t="shared" si="4"/>
        <v>119.69</v>
      </c>
      <c r="AB6" s="33">
        <f t="shared" si="4"/>
        <v>117.19</v>
      </c>
      <c r="AC6" s="33">
        <f t="shared" si="4"/>
        <v>102.68</v>
      </c>
      <c r="AD6" s="33">
        <f t="shared" si="4"/>
        <v>102.09</v>
      </c>
      <c r="AE6" s="33">
        <f t="shared" si="4"/>
        <v>104.18</v>
      </c>
      <c r="AF6" s="33">
        <f t="shared" si="4"/>
        <v>108.69</v>
      </c>
      <c r="AG6" s="33">
        <f t="shared" si="4"/>
        <v>110.8</v>
      </c>
      <c r="AH6" s="32" t="str">
        <f>IF(AH7="","",IF(AH7="-","【-】","【"&amp;SUBSTITUTE(TEXT(AH7,"#,##0.00"),"-","△")&amp;"】"))</f>
        <v>【108.23】</v>
      </c>
      <c r="AI6" s="33">
        <f>IF(AI7="",NA(),AI7)</f>
        <v>122.82</v>
      </c>
      <c r="AJ6" s="33">
        <f t="shared" ref="AJ6:AR6" si="5">IF(AJ7="",NA(),AJ7)</f>
        <v>96.36</v>
      </c>
      <c r="AK6" s="33">
        <f t="shared" si="5"/>
        <v>55.87</v>
      </c>
      <c r="AL6" s="33">
        <f t="shared" si="5"/>
        <v>25.28</v>
      </c>
      <c r="AM6" s="32">
        <f t="shared" si="5"/>
        <v>0</v>
      </c>
      <c r="AN6" s="33">
        <f t="shared" si="5"/>
        <v>107.32</v>
      </c>
      <c r="AO6" s="33">
        <f t="shared" si="5"/>
        <v>100.29</v>
      </c>
      <c r="AP6" s="33">
        <f t="shared" si="5"/>
        <v>95.59</v>
      </c>
      <c r="AQ6" s="33">
        <f t="shared" si="5"/>
        <v>29.24</v>
      </c>
      <c r="AR6" s="33">
        <f t="shared" si="5"/>
        <v>31.45</v>
      </c>
      <c r="AS6" s="32" t="str">
        <f>IF(AS7="","",IF(AS7="-","【-】","【"&amp;SUBSTITUTE(TEXT(AS7,"#,##0.00"),"-","△")&amp;"】"))</f>
        <v>【4.45】</v>
      </c>
      <c r="AT6" s="33">
        <f>IF(AT7="",NA(),AT7)</f>
        <v>6128.55</v>
      </c>
      <c r="AU6" s="33">
        <f t="shared" ref="AU6:BC6" si="6">IF(AU7="",NA(),AU7)</f>
        <v>3938.63</v>
      </c>
      <c r="AV6" s="33">
        <f t="shared" si="6"/>
        <v>1662.95</v>
      </c>
      <c r="AW6" s="33">
        <f t="shared" si="6"/>
        <v>132.34</v>
      </c>
      <c r="AX6" s="33">
        <f t="shared" si="6"/>
        <v>185</v>
      </c>
      <c r="AY6" s="33">
        <f t="shared" si="6"/>
        <v>388.13</v>
      </c>
      <c r="AZ6" s="33">
        <f t="shared" si="6"/>
        <v>372.33</v>
      </c>
      <c r="BA6" s="33">
        <f t="shared" si="6"/>
        <v>318.06</v>
      </c>
      <c r="BB6" s="33">
        <f t="shared" si="6"/>
        <v>68.510000000000005</v>
      </c>
      <c r="BC6" s="33">
        <f t="shared" si="6"/>
        <v>70.16</v>
      </c>
      <c r="BD6" s="32" t="str">
        <f>IF(BD7="","",IF(BD7="-","【-】","【"&amp;SUBSTITUTE(TEXT(BD7,"#,##0.00"),"-","△")&amp;"】"))</f>
        <v>【57.41】</v>
      </c>
      <c r="BE6" s="33">
        <f>IF(BE7="",NA(),BE7)</f>
        <v>559.74</v>
      </c>
      <c r="BF6" s="33">
        <f t="shared" ref="BF6:BN6" si="7">IF(BF7="",NA(),BF7)</f>
        <v>553.41999999999996</v>
      </c>
      <c r="BG6" s="33">
        <f t="shared" si="7"/>
        <v>1038.08</v>
      </c>
      <c r="BH6" s="33">
        <f t="shared" si="7"/>
        <v>475.94</v>
      </c>
      <c r="BI6" s="33">
        <f t="shared" si="7"/>
        <v>431.78</v>
      </c>
      <c r="BJ6" s="33">
        <f t="shared" si="7"/>
        <v>1365.62</v>
      </c>
      <c r="BK6" s="33">
        <f t="shared" si="7"/>
        <v>1309.43</v>
      </c>
      <c r="BL6" s="33">
        <f t="shared" si="7"/>
        <v>1306.92</v>
      </c>
      <c r="BM6" s="33">
        <f t="shared" si="7"/>
        <v>1203.71</v>
      </c>
      <c r="BN6" s="33">
        <f t="shared" si="7"/>
        <v>1162.3599999999999</v>
      </c>
      <c r="BO6" s="32" t="str">
        <f>IF(BO7="","",IF(BO7="-","【-】","【"&amp;SUBSTITUTE(TEXT(BO7,"#,##0.00"),"-","△")&amp;"】"))</f>
        <v>【763.62】</v>
      </c>
      <c r="BP6" s="33">
        <f>IF(BP7="",NA(),BP7)</f>
        <v>142.55000000000001</v>
      </c>
      <c r="BQ6" s="33">
        <f t="shared" ref="BQ6:BY6" si="8">IF(BQ7="",NA(),BQ7)</f>
        <v>140.24</v>
      </c>
      <c r="BR6" s="33">
        <f t="shared" si="8"/>
        <v>147.63</v>
      </c>
      <c r="BS6" s="33">
        <f t="shared" si="8"/>
        <v>147.93</v>
      </c>
      <c r="BT6" s="33">
        <f t="shared" si="8"/>
        <v>149.88</v>
      </c>
      <c r="BU6" s="33">
        <f t="shared" si="8"/>
        <v>65.98</v>
      </c>
      <c r="BV6" s="33">
        <f t="shared" si="8"/>
        <v>67.59</v>
      </c>
      <c r="BW6" s="33">
        <f t="shared" si="8"/>
        <v>68.510000000000005</v>
      </c>
      <c r="BX6" s="33">
        <f t="shared" si="8"/>
        <v>69.739999999999995</v>
      </c>
      <c r="BY6" s="33">
        <f t="shared" si="8"/>
        <v>68.209999999999994</v>
      </c>
      <c r="BZ6" s="32" t="str">
        <f>IF(BZ7="","",IF(BZ7="-","【-】","【"&amp;SUBSTITUTE(TEXT(BZ7,"#,##0.00"),"-","△")&amp;"】"))</f>
        <v>【98.53】</v>
      </c>
      <c r="CA6" s="33">
        <f>IF(CA7="",NA(),CA7)</f>
        <v>180.02</v>
      </c>
      <c r="CB6" s="33">
        <f t="shared" ref="CB6:CJ6" si="9">IF(CB7="",NA(),CB7)</f>
        <v>184.97</v>
      </c>
      <c r="CC6" s="33">
        <f t="shared" si="9"/>
        <v>178.75</v>
      </c>
      <c r="CD6" s="33">
        <f t="shared" si="9"/>
        <v>176.11</v>
      </c>
      <c r="CE6" s="33">
        <f t="shared" si="9"/>
        <v>173.68</v>
      </c>
      <c r="CF6" s="33">
        <f t="shared" si="9"/>
        <v>258.83</v>
      </c>
      <c r="CG6" s="33">
        <f t="shared" si="9"/>
        <v>251.88</v>
      </c>
      <c r="CH6" s="33">
        <f t="shared" si="9"/>
        <v>247.43</v>
      </c>
      <c r="CI6" s="33">
        <f t="shared" si="9"/>
        <v>248.89</v>
      </c>
      <c r="CJ6" s="33">
        <f t="shared" si="9"/>
        <v>250.84</v>
      </c>
      <c r="CK6" s="32" t="str">
        <f>IF(CK7="","",IF(CK7="-","【-】","【"&amp;SUBSTITUTE(TEXT(CK7,"#,##0.00"),"-","△")&amp;"】"))</f>
        <v>【139.70】</v>
      </c>
      <c r="CL6" s="33" t="str">
        <f>IF(CL7="",NA(),CL7)</f>
        <v>-</v>
      </c>
      <c r="CM6" s="33" t="str">
        <f t="shared" ref="CM6:CU6" si="10">IF(CM7="",NA(),CM7)</f>
        <v>-</v>
      </c>
      <c r="CN6" s="33" t="str">
        <f t="shared" si="10"/>
        <v>-</v>
      </c>
      <c r="CO6" s="33" t="str">
        <f t="shared" si="10"/>
        <v>-</v>
      </c>
      <c r="CP6" s="33" t="str">
        <f t="shared" si="10"/>
        <v>-</v>
      </c>
      <c r="CQ6" s="33">
        <f t="shared" si="10"/>
        <v>50.74</v>
      </c>
      <c r="CR6" s="33">
        <f t="shared" si="10"/>
        <v>49.29</v>
      </c>
      <c r="CS6" s="33">
        <f t="shared" si="10"/>
        <v>50.32</v>
      </c>
      <c r="CT6" s="33">
        <f t="shared" si="10"/>
        <v>49.89</v>
      </c>
      <c r="CU6" s="33">
        <f t="shared" si="10"/>
        <v>49.39</v>
      </c>
      <c r="CV6" s="32" t="str">
        <f>IF(CV7="","",IF(CV7="-","【-】","【"&amp;SUBSTITUTE(TEXT(CV7,"#,##0.00"),"-","△")&amp;"】"))</f>
        <v>【60.01】</v>
      </c>
      <c r="CW6" s="33">
        <f>IF(CW7="",NA(),CW7)</f>
        <v>92.09</v>
      </c>
      <c r="CX6" s="33">
        <f t="shared" ref="CX6:DF6" si="11">IF(CX7="",NA(),CX7)</f>
        <v>93.26</v>
      </c>
      <c r="CY6" s="33">
        <f t="shared" si="11"/>
        <v>95.22</v>
      </c>
      <c r="CZ6" s="33">
        <f t="shared" si="11"/>
        <v>96.1</v>
      </c>
      <c r="DA6" s="33">
        <f t="shared" si="11"/>
        <v>94.69</v>
      </c>
      <c r="DB6" s="33">
        <f t="shared" si="11"/>
        <v>85.1</v>
      </c>
      <c r="DC6" s="33">
        <f t="shared" si="11"/>
        <v>84.31</v>
      </c>
      <c r="DD6" s="33">
        <f t="shared" si="11"/>
        <v>84.57</v>
      </c>
      <c r="DE6" s="33">
        <f t="shared" si="11"/>
        <v>84.73</v>
      </c>
      <c r="DF6" s="33">
        <f t="shared" si="11"/>
        <v>83.96</v>
      </c>
      <c r="DG6" s="32" t="str">
        <f>IF(DG7="","",IF(DG7="-","【-】","【"&amp;SUBSTITUTE(TEXT(DG7,"#,##0.00"),"-","△")&amp;"】"))</f>
        <v>【94.73】</v>
      </c>
      <c r="DH6" s="33">
        <f>IF(DH7="",NA(),DH7)</f>
        <v>13.32</v>
      </c>
      <c r="DI6" s="33">
        <f t="shared" ref="DI6:DQ6" si="12">IF(DI7="",NA(),DI7)</f>
        <v>14.56</v>
      </c>
      <c r="DJ6" s="33">
        <f t="shared" si="12"/>
        <v>15.72</v>
      </c>
      <c r="DK6" s="33">
        <f t="shared" si="12"/>
        <v>28.65</v>
      </c>
      <c r="DL6" s="33">
        <f t="shared" si="12"/>
        <v>30.63</v>
      </c>
      <c r="DM6" s="33">
        <f t="shared" si="12"/>
        <v>11.48</v>
      </c>
      <c r="DN6" s="33">
        <f t="shared" si="12"/>
        <v>12.61</v>
      </c>
      <c r="DO6" s="33">
        <f t="shared" si="12"/>
        <v>14.44</v>
      </c>
      <c r="DP6" s="33">
        <f t="shared" si="12"/>
        <v>21.09</v>
      </c>
      <c r="DQ6" s="33">
        <f t="shared" si="12"/>
        <v>22.6</v>
      </c>
      <c r="DR6" s="32" t="str">
        <f>IF(DR7="","",IF(DR7="-","【-】","【"&amp;SUBSTITUTE(TEXT(DR7,"#,##0.00"),"-","△")&amp;"】"))</f>
        <v>【36.85】</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【4.56】</v>
      </c>
      <c r="ED6" s="32">
        <f>IF(ED7="",NA(),ED7)</f>
        <v>0</v>
      </c>
      <c r="EE6" s="32">
        <f t="shared" ref="EE6:EM6" si="14">IF(EE7="",NA(),EE7)</f>
        <v>0</v>
      </c>
      <c r="EF6" s="32">
        <f t="shared" si="14"/>
        <v>0</v>
      </c>
      <c r="EG6" s="32">
        <f t="shared" si="14"/>
        <v>0</v>
      </c>
      <c r="EH6" s="32">
        <f t="shared" si="14"/>
        <v>0</v>
      </c>
      <c r="EI6" s="33">
        <f t="shared" si="14"/>
        <v>0.09</v>
      </c>
      <c r="EJ6" s="33">
        <f t="shared" si="14"/>
        <v>7.0000000000000007E-2</v>
      </c>
      <c r="EK6" s="33">
        <f t="shared" si="14"/>
        <v>0.14000000000000001</v>
      </c>
      <c r="EL6" s="33">
        <f t="shared" si="14"/>
        <v>0.03</v>
      </c>
      <c r="EM6" s="33">
        <f t="shared" si="14"/>
        <v>0.15</v>
      </c>
      <c r="EN6" s="32" t="str">
        <f>IF(EN7="","",IF(EN7="-","【-】","【"&amp;SUBSTITUTE(TEXT(EN7,"#,##0.00"),"-","△")&amp;"】"))</f>
        <v>【0.23】</v>
      </c>
    </row>
    <row r="7" spans="1:147" s="34" customFormat="1">
      <c r="A7" s="26"/>
      <c r="B7" s="35">
        <v>2015</v>
      </c>
      <c r="C7" s="35">
        <v>282201</v>
      </c>
      <c r="D7" s="35">
        <v>46</v>
      </c>
      <c r="E7" s="35">
        <v>17</v>
      </c>
      <c r="F7" s="35">
        <v>1</v>
      </c>
      <c r="G7" s="35">
        <v>0</v>
      </c>
      <c r="H7" s="35" t="s">
        <v>96</v>
      </c>
      <c r="I7" s="35" t="s">
        <v>97</v>
      </c>
      <c r="J7" s="35" t="s">
        <v>98</v>
      </c>
      <c r="K7" s="35" t="s">
        <v>99</v>
      </c>
      <c r="L7" s="35" t="s">
        <v>100</v>
      </c>
      <c r="M7" s="36" t="s">
        <v>101</v>
      </c>
      <c r="N7" s="36">
        <v>67.75</v>
      </c>
      <c r="O7" s="36">
        <v>24.31</v>
      </c>
      <c r="P7" s="36">
        <v>86.95</v>
      </c>
      <c r="Q7" s="36">
        <v>3650</v>
      </c>
      <c r="R7" s="36">
        <v>45345</v>
      </c>
      <c r="S7" s="36">
        <v>150.97999999999999</v>
      </c>
      <c r="T7" s="36">
        <v>300.33999999999997</v>
      </c>
      <c r="U7" s="36">
        <v>10980</v>
      </c>
      <c r="V7" s="36">
        <v>4.99</v>
      </c>
      <c r="W7" s="36">
        <v>2200.4</v>
      </c>
      <c r="X7" s="36">
        <v>116.89</v>
      </c>
      <c r="Y7" s="36">
        <v>117.24</v>
      </c>
      <c r="Z7" s="36">
        <v>124.58</v>
      </c>
      <c r="AA7" s="36">
        <v>119.69</v>
      </c>
      <c r="AB7" s="36">
        <v>117.19</v>
      </c>
      <c r="AC7" s="36">
        <v>102.68</v>
      </c>
      <c r="AD7" s="36">
        <v>102.09</v>
      </c>
      <c r="AE7" s="36">
        <v>104.18</v>
      </c>
      <c r="AF7" s="36">
        <v>108.69</v>
      </c>
      <c r="AG7" s="36">
        <v>110.8</v>
      </c>
      <c r="AH7" s="36">
        <v>108.23</v>
      </c>
      <c r="AI7" s="36">
        <v>122.82</v>
      </c>
      <c r="AJ7" s="36">
        <v>96.36</v>
      </c>
      <c r="AK7" s="36">
        <v>55.87</v>
      </c>
      <c r="AL7" s="36">
        <v>25.28</v>
      </c>
      <c r="AM7" s="36">
        <v>0</v>
      </c>
      <c r="AN7" s="36">
        <v>107.32</v>
      </c>
      <c r="AO7" s="36">
        <v>100.29</v>
      </c>
      <c r="AP7" s="36">
        <v>95.59</v>
      </c>
      <c r="AQ7" s="36">
        <v>29.24</v>
      </c>
      <c r="AR7" s="36">
        <v>31.45</v>
      </c>
      <c r="AS7" s="36">
        <v>4.45</v>
      </c>
      <c r="AT7" s="36">
        <v>6128.55</v>
      </c>
      <c r="AU7" s="36">
        <v>3938.63</v>
      </c>
      <c r="AV7" s="36">
        <v>1662.95</v>
      </c>
      <c r="AW7" s="36">
        <v>132.34</v>
      </c>
      <c r="AX7" s="36">
        <v>185</v>
      </c>
      <c r="AY7" s="36">
        <v>388.13</v>
      </c>
      <c r="AZ7" s="36">
        <v>372.33</v>
      </c>
      <c r="BA7" s="36">
        <v>318.06</v>
      </c>
      <c r="BB7" s="36">
        <v>68.510000000000005</v>
      </c>
      <c r="BC7" s="36">
        <v>70.16</v>
      </c>
      <c r="BD7" s="36">
        <v>57.41</v>
      </c>
      <c r="BE7" s="36">
        <v>559.74</v>
      </c>
      <c r="BF7" s="36">
        <v>553.41999999999996</v>
      </c>
      <c r="BG7" s="36">
        <v>1038.08</v>
      </c>
      <c r="BH7" s="36">
        <v>475.94</v>
      </c>
      <c r="BI7" s="36">
        <v>431.78</v>
      </c>
      <c r="BJ7" s="36">
        <v>1365.62</v>
      </c>
      <c r="BK7" s="36">
        <v>1309.43</v>
      </c>
      <c r="BL7" s="36">
        <v>1306.92</v>
      </c>
      <c r="BM7" s="36">
        <v>1203.71</v>
      </c>
      <c r="BN7" s="36">
        <v>1162.3599999999999</v>
      </c>
      <c r="BO7" s="36">
        <v>763.62</v>
      </c>
      <c r="BP7" s="36">
        <v>142.55000000000001</v>
      </c>
      <c r="BQ7" s="36">
        <v>140.24</v>
      </c>
      <c r="BR7" s="36">
        <v>147.63</v>
      </c>
      <c r="BS7" s="36">
        <v>147.93</v>
      </c>
      <c r="BT7" s="36">
        <v>149.88</v>
      </c>
      <c r="BU7" s="36">
        <v>65.98</v>
      </c>
      <c r="BV7" s="36">
        <v>67.59</v>
      </c>
      <c r="BW7" s="36">
        <v>68.510000000000005</v>
      </c>
      <c r="BX7" s="36">
        <v>69.739999999999995</v>
      </c>
      <c r="BY7" s="36">
        <v>68.209999999999994</v>
      </c>
      <c r="BZ7" s="36">
        <v>98.53</v>
      </c>
      <c r="CA7" s="36">
        <v>180.02</v>
      </c>
      <c r="CB7" s="36">
        <v>184.97</v>
      </c>
      <c r="CC7" s="36">
        <v>178.75</v>
      </c>
      <c r="CD7" s="36">
        <v>176.11</v>
      </c>
      <c r="CE7" s="36">
        <v>173.68</v>
      </c>
      <c r="CF7" s="36">
        <v>258.83</v>
      </c>
      <c r="CG7" s="36">
        <v>251.88</v>
      </c>
      <c r="CH7" s="36">
        <v>247.43</v>
      </c>
      <c r="CI7" s="36">
        <v>248.89</v>
      </c>
      <c r="CJ7" s="36">
        <v>250.84</v>
      </c>
      <c r="CK7" s="36">
        <v>139.69999999999999</v>
      </c>
      <c r="CL7" s="36" t="s">
        <v>101</v>
      </c>
      <c r="CM7" s="36" t="s">
        <v>101</v>
      </c>
      <c r="CN7" s="36" t="s">
        <v>101</v>
      </c>
      <c r="CO7" s="36" t="s">
        <v>101</v>
      </c>
      <c r="CP7" s="36" t="s">
        <v>101</v>
      </c>
      <c r="CQ7" s="36">
        <v>50.74</v>
      </c>
      <c r="CR7" s="36">
        <v>49.29</v>
      </c>
      <c r="CS7" s="36">
        <v>50.32</v>
      </c>
      <c r="CT7" s="36">
        <v>49.89</v>
      </c>
      <c r="CU7" s="36">
        <v>49.39</v>
      </c>
      <c r="CV7" s="36">
        <v>60.01</v>
      </c>
      <c r="CW7" s="36">
        <v>92.09</v>
      </c>
      <c r="CX7" s="36">
        <v>93.26</v>
      </c>
      <c r="CY7" s="36">
        <v>95.22</v>
      </c>
      <c r="CZ7" s="36">
        <v>96.1</v>
      </c>
      <c r="DA7" s="36">
        <v>94.69</v>
      </c>
      <c r="DB7" s="36">
        <v>85.1</v>
      </c>
      <c r="DC7" s="36">
        <v>84.31</v>
      </c>
      <c r="DD7" s="36">
        <v>84.57</v>
      </c>
      <c r="DE7" s="36">
        <v>84.73</v>
      </c>
      <c r="DF7" s="36">
        <v>83.96</v>
      </c>
      <c r="DG7" s="36">
        <v>94.73</v>
      </c>
      <c r="DH7" s="36">
        <v>13.32</v>
      </c>
      <c r="DI7" s="36">
        <v>14.56</v>
      </c>
      <c r="DJ7" s="36">
        <v>15.72</v>
      </c>
      <c r="DK7" s="36">
        <v>28.65</v>
      </c>
      <c r="DL7" s="36">
        <v>30.63</v>
      </c>
      <c r="DM7" s="36">
        <v>11.48</v>
      </c>
      <c r="DN7" s="36">
        <v>12.61</v>
      </c>
      <c r="DO7" s="36">
        <v>14.44</v>
      </c>
      <c r="DP7" s="36">
        <v>21.09</v>
      </c>
      <c r="DQ7" s="36">
        <v>22.6</v>
      </c>
      <c r="DR7" s="36">
        <v>36.85</v>
      </c>
      <c r="DS7" s="36">
        <v>0</v>
      </c>
      <c r="DT7" s="36">
        <v>0</v>
      </c>
      <c r="DU7" s="36">
        <v>0</v>
      </c>
      <c r="DV7" s="36">
        <v>0</v>
      </c>
      <c r="DW7" s="36">
        <v>0</v>
      </c>
      <c r="DX7" s="36">
        <v>0</v>
      </c>
      <c r="DY7" s="36">
        <v>0</v>
      </c>
      <c r="DZ7" s="36">
        <v>0</v>
      </c>
      <c r="EA7" s="36">
        <v>0</v>
      </c>
      <c r="EB7" s="36">
        <v>0</v>
      </c>
      <c r="EC7" s="36">
        <v>4.5599999999999996</v>
      </c>
      <c r="ED7" s="36">
        <v>0</v>
      </c>
      <c r="EE7" s="36">
        <v>0</v>
      </c>
      <c r="EF7" s="36">
        <v>0</v>
      </c>
      <c r="EG7" s="36">
        <v>0</v>
      </c>
      <c r="EH7" s="36">
        <v>0</v>
      </c>
      <c r="EI7" s="36">
        <v>0.09</v>
      </c>
      <c r="EJ7" s="36">
        <v>7.0000000000000007E-2</v>
      </c>
      <c r="EK7" s="36">
        <v>0.14000000000000001</v>
      </c>
      <c r="EL7" s="36">
        <v>0.03</v>
      </c>
      <c r="EM7" s="36">
        <v>0.15</v>
      </c>
      <c r="EN7" s="36">
        <v>0.23</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藤後 麻里</cp:lastModifiedBy>
  <dcterms:created xsi:type="dcterms:W3CDTF">2017-02-08T02:36:44Z</dcterms:created>
  <dcterms:modified xsi:type="dcterms:W3CDTF">2017-02-13T08:31:29Z</dcterms:modified>
  <cp:category/>
</cp:coreProperties>
</file>