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1.上水道事業(共有)D\08　調査・回答・アンケート等\01県・健康福祉事務所・企業庁\H28報告\23経営比較分析表（Ｈ29.2.27）\"/>
    </mc:Choice>
  </mc:AlternateContent>
  <workbookProtection workbookPassword="8649" lockStructure="1"/>
  <bookViews>
    <workbookView xWindow="0" yWindow="0" windowWidth="19200" windowHeight="1218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R6" i="5"/>
  <c r="Q6" i="5"/>
  <c r="AI8" i="4" s="1"/>
  <c r="P6" i="5"/>
  <c r="Z10" i="4" s="1"/>
  <c r="O6" i="5"/>
  <c r="N6" i="5"/>
  <c r="J10" i="4" s="1"/>
  <c r="M6" i="5"/>
  <c r="B10" i="4" s="1"/>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AY8" i="4"/>
  <c r="AQ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<sst xmlns="http://schemas.openxmlformats.org/spreadsheetml/2006/main" count="217" uniqueCount="107">
  <si>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</si>
  <si>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</si>
  <si>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</si>
  <si>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</si>
  <si>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</si>
  <si>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</si>
  <si>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</si>
  <si>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</si>
  <si>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</si>
  <si>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</si>
  <si>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</si>
  <si>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</si>
  <si>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</si>
  <si>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</si>
  <si>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</si>
  <si>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</si>
  <si>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</si>
  <si>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</si>
  <si>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</si>
  <si>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</si>
  <si>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</si>
  <si>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</si>
  <si>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</si>
  <si>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</si>
  <si>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</si>
  <si>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</si>
  <si>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</si>
  <si>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</si>
  <si>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</si>
  <si>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</si>
  <si>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</si>
  <si>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</si>
  <si>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</si>
  <si>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</si>
  <si>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</si>
  <si>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</si>
  <si>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</si>
  <si>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</si>
  <si>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</si>
  <si>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</si>
  <si>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</si>
  <si>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</si>
  <si>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</si>
  <si>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</si>
  <si>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</si>
  <si>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</si>
  <si>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</si>
  <si>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</si>
  <si>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</si>
  <si>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</si>
  <si>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</si>
  <si>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</si>
  <si>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</si>
  <si>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</si>
  <si>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</si>
  <si>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</si>
  <si>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</si>
  <si>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</si>
  <si>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</si>
  <si>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</si>
  <si>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</si>
  <si>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</si>
  <si>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</si>
  <si>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</si>
  <si>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</si>
  <si>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</si>
  <si>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</si>
  <si>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</si>
  <si>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</si>
  <si>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</si>
  <si>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</si>
  <si>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</si>
  <si>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</si>
  <si>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</si>
  <si>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</si>
  <si>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</si>
  <si>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</si>
  <si>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</si>
  <si>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</si>
  <si>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</si>
  <si>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</si>
  <si>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</si>
  <si>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</si>
  <si>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</si>
  <si>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</si>
  <si>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</si>
  <si>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</si>
  <si>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</si>
  <si>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</si>
  <si>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</si>
  <si>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</si>
  <si>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</si>
  <si>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</si>
  <si>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加西市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</si>
  <si>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</si>
  <si>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</si>
  <si>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</si>
  <si>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</si>
  <si>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</si>
  <si>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</si>
  <si>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</si>
  <si>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</si>
  <si>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</si>
  <si>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</si>
  <si>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経常収支比率」と「⑤料金回収率」共に悪化傾向にあります。これは、水道料金を平成24年1月と平成26年1月に合計約20％値下げしたことに加え、人口減少や節水機器の普及により、給水収益が減少しているためです。
　「⑥給水原価」は改善傾向にあります。これは、計画的な漏水調査により「⑧有収率」が3年間で4ポイント改善（平成27年度 92.7％）し、受水費を削減できたこと、また人員減により人件費を削減したことが主な要因となっています。
　「④企業債残高対給水収益比率」は類似団体を大きく下回っています。これは、これまで建設事業に伴う企業債の発行額が少なかったことによるものです。今後は、水道施設の老朽化に伴う施設更新には多額な資金が必要となるため、企業債の発行や更新費用の平準化等を行い計画的に施設更新をしていくこととしています。
　「②累積欠損金比率」「③流動比率」共に類似団体平均と比較しても悪い数値ではありませんが、今後は、水需要減少による給水収益の悪化や施設の更新需要の増大により、比率は徐々に悪化していくことが予想されます。</t>
    <phoneticPr fontId="4"/>
  </si>
  <si>
    <t>　
「①有形固定資産減価償却率」「②管路経年化率」共に類似団体平均を下回っています。これは、固定資産の減価償却が進んでいないことを示しており、他団体に比べて老朽施設が少ないこと、施設の更新が進んでいることがわかります。
　しかし、管路の耐震化率は平成27年度 3.3％と低く、その他水道施設についても耐震化はほとんど進んでいないのが現状です。
　施設の更新については、平成28年度に策定するアセットマネジメント（施設の更新計画）に基づいて、優先順位の高い施設から順次計画的に施設更新を行うとともに、更新費用が一時期に集中しないように平準化を図りながら行うことにしています。</t>
    <phoneticPr fontId="4"/>
  </si>
  <si>
    <t xml:space="preserve">
　現在の経営指標を見ると、特に「①経常収支比率」の悪化が顕著です。人口減少や節水機器の普及により給水収益が悪化するなど経営環境は一層厳しさを増しています。一方、費用面でも、施設の更新に伴い減価償却費、企業債利息等が年々増加傾向にあります。
　給水収益の急激な増加は見込めないことから、受水費等の固定費用を削減するなど、平成28年度に策定する加西市水道事業ビジョンや経営戦略に基づいて、なお一層、経営の効率化を図っていきます。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</si>
</sst>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0.6</c:v>
                </c:pt>
                <c:pt idx="1">
                  <c:v>0.41</c:v>
                </c:pt>
                <c:pt idx="2">
                  <c:v>0.57999999999999996</c:v>
                </c:pt>
                <c:pt idx="3">
                  <c:v>0.28999999999999998</c:v>
                </c:pt>
                <c:pt idx="4">
                  <c:v>0.68</c:v>
                </c:pt>
              </c:numCache>
            </c:numRef>
          </c:val>
        </c:ser>
        <c:dLbls>
          <c:showLegendKey val="0"/>
          <c:showVal val="0"/>
          <c:showCatName val="0"/>
          <c:showSerName val="0"/>
          <c:showPercent val="0"/>
          <c:showBubbleSize val="0"/>
        </c:dLbls>
        <c:gapWidth val="150"/>
        <c:axId val="219132032"/>
        <c:axId val="219132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219132032"/>
        <c:axId val="219132424"/>
      </c:lineChart>
      <c:dateAx>
        <c:axId val="219132032"/>
        <c:scaling>
          <c:orientation val="minMax"/>
        </c:scaling>
        <c:delete val="1"/>
        <c:axPos val="b"/>
        <c:numFmt formatCode="ge" sourceLinked="1"/>
        <c:majorTickMark val="none"/>
        <c:minorTickMark val="none"/>
        <c:tickLblPos val="none"/>
        <c:crossAx val="219132424"/>
        <c:crosses val="autoZero"/>
        <c:auto val="1"/>
        <c:lblOffset val="100"/>
        <c:baseTimeUnit val="years"/>
      </c:dateAx>
      <c:valAx>
        <c:axId val="219132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13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79.19</c:v>
                </c:pt>
                <c:pt idx="1">
                  <c:v>80.17</c:v>
                </c:pt>
                <c:pt idx="2">
                  <c:v>77.88</c:v>
                </c:pt>
                <c:pt idx="3">
                  <c:v>75.349999999999994</c:v>
                </c:pt>
                <c:pt idx="4">
                  <c:v>75.959999999999994</c:v>
                </c:pt>
              </c:numCache>
            </c:numRef>
          </c:val>
        </c:ser>
        <c:dLbls>
          <c:showLegendKey val="0"/>
          <c:showVal val="0"/>
          <c:showCatName val="0"/>
          <c:showSerName val="0"/>
          <c:showPercent val="0"/>
          <c:showBubbleSize val="0"/>
        </c:dLbls>
        <c:gapWidth val="150"/>
        <c:axId val="294599936"/>
        <c:axId val="294600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294599936"/>
        <c:axId val="294600328"/>
      </c:lineChart>
      <c:dateAx>
        <c:axId val="294599936"/>
        <c:scaling>
          <c:orientation val="minMax"/>
        </c:scaling>
        <c:delete val="1"/>
        <c:axPos val="b"/>
        <c:numFmt formatCode="ge" sourceLinked="1"/>
        <c:majorTickMark val="none"/>
        <c:minorTickMark val="none"/>
        <c:tickLblPos val="none"/>
        <c:crossAx val="294600328"/>
        <c:crosses val="autoZero"/>
        <c:auto val="1"/>
        <c:lblOffset val="100"/>
        <c:baseTimeUnit val="years"/>
      </c:dateAx>
      <c:valAx>
        <c:axId val="294600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59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88.53</c:v>
                </c:pt>
                <c:pt idx="1">
                  <c:v>88.51</c:v>
                </c:pt>
                <c:pt idx="2">
                  <c:v>91.79</c:v>
                </c:pt>
                <c:pt idx="3">
                  <c:v>92.57</c:v>
                </c:pt>
                <c:pt idx="4">
                  <c:v>92.74</c:v>
                </c:pt>
              </c:numCache>
            </c:numRef>
          </c:val>
        </c:ser>
        <c:dLbls>
          <c:showLegendKey val="0"/>
          <c:showVal val="0"/>
          <c:showCatName val="0"/>
          <c:showSerName val="0"/>
          <c:showPercent val="0"/>
          <c:showBubbleSize val="0"/>
        </c:dLbls>
        <c:gapWidth val="150"/>
        <c:axId val="219585384"/>
        <c:axId val="21958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219585384"/>
        <c:axId val="219585776"/>
      </c:lineChart>
      <c:dateAx>
        <c:axId val="219585384"/>
        <c:scaling>
          <c:orientation val="minMax"/>
        </c:scaling>
        <c:delete val="1"/>
        <c:axPos val="b"/>
        <c:numFmt formatCode="ge" sourceLinked="1"/>
        <c:majorTickMark val="none"/>
        <c:minorTickMark val="none"/>
        <c:tickLblPos val="none"/>
        <c:crossAx val="219585776"/>
        <c:crosses val="autoZero"/>
        <c:auto val="1"/>
        <c:lblOffset val="100"/>
        <c:baseTimeUnit val="years"/>
      </c:dateAx>
      <c:valAx>
        <c:axId val="21958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585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108.92</c:v>
                </c:pt>
                <c:pt idx="1">
                  <c:v>102.68</c:v>
                </c:pt>
                <c:pt idx="2">
                  <c:v>104.32</c:v>
                </c:pt>
                <c:pt idx="3">
                  <c:v>98.27</c:v>
                </c:pt>
                <c:pt idx="4">
                  <c:v>101.16</c:v>
                </c:pt>
              </c:numCache>
            </c:numRef>
          </c:val>
        </c:ser>
        <c:dLbls>
          <c:showLegendKey val="0"/>
          <c:showVal val="0"/>
          <c:showCatName val="0"/>
          <c:showSerName val="0"/>
          <c:showPercent val="0"/>
          <c:showBubbleSize val="0"/>
        </c:dLbls>
        <c:gapWidth val="150"/>
        <c:axId val="219133600"/>
        <c:axId val="219133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219133600"/>
        <c:axId val="219133992"/>
      </c:lineChart>
      <c:dateAx>
        <c:axId val="219133600"/>
        <c:scaling>
          <c:orientation val="minMax"/>
        </c:scaling>
        <c:delete val="1"/>
        <c:axPos val="b"/>
        <c:numFmt formatCode="ge" sourceLinked="1"/>
        <c:majorTickMark val="none"/>
        <c:minorTickMark val="none"/>
        <c:tickLblPos val="none"/>
        <c:crossAx val="219133992"/>
        <c:crosses val="autoZero"/>
        <c:auto val="1"/>
        <c:lblOffset val="100"/>
        <c:baseTimeUnit val="years"/>
      </c:dateAx>
      <c:valAx>
        <c:axId val="219133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913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25.2</c:v>
                </c:pt>
                <c:pt idx="1">
                  <c:v>24.81</c:v>
                </c:pt>
                <c:pt idx="2">
                  <c:v>25.34</c:v>
                </c:pt>
                <c:pt idx="3">
                  <c:v>41.75</c:v>
                </c:pt>
                <c:pt idx="4">
                  <c:v>42.81</c:v>
                </c:pt>
              </c:numCache>
            </c:numRef>
          </c:val>
        </c:ser>
        <c:dLbls>
          <c:showLegendKey val="0"/>
          <c:showVal val="0"/>
          <c:showCatName val="0"/>
          <c:showSerName val="0"/>
          <c:showPercent val="0"/>
          <c:showBubbleSize val="0"/>
        </c:dLbls>
        <c:gapWidth val="150"/>
        <c:axId val="219135168"/>
        <c:axId val="219135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219135168"/>
        <c:axId val="219135560"/>
      </c:lineChart>
      <c:dateAx>
        <c:axId val="219135168"/>
        <c:scaling>
          <c:orientation val="minMax"/>
        </c:scaling>
        <c:delete val="1"/>
        <c:axPos val="b"/>
        <c:numFmt formatCode="ge" sourceLinked="1"/>
        <c:majorTickMark val="none"/>
        <c:minorTickMark val="none"/>
        <c:tickLblPos val="none"/>
        <c:crossAx val="219135560"/>
        <c:crosses val="autoZero"/>
        <c:auto val="1"/>
        <c:lblOffset val="100"/>
        <c:baseTimeUnit val="years"/>
      </c:dateAx>
      <c:valAx>
        <c:axId val="219135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13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5.05</c:v>
                </c:pt>
                <c:pt idx="1">
                  <c:v>5.67</c:v>
                </c:pt>
                <c:pt idx="2">
                  <c:v>5.28</c:v>
                </c:pt>
                <c:pt idx="3">
                  <c:v>5.74</c:v>
                </c:pt>
                <c:pt idx="4">
                  <c:v>7.64</c:v>
                </c:pt>
              </c:numCache>
            </c:numRef>
          </c:val>
        </c:ser>
        <c:dLbls>
          <c:showLegendKey val="0"/>
          <c:showVal val="0"/>
          <c:showCatName val="0"/>
          <c:showSerName val="0"/>
          <c:showPercent val="0"/>
          <c:showBubbleSize val="0"/>
        </c:dLbls>
        <c:gapWidth val="150"/>
        <c:axId val="443413776"/>
        <c:axId val="443414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443413776"/>
        <c:axId val="443414168"/>
      </c:lineChart>
      <c:dateAx>
        <c:axId val="443413776"/>
        <c:scaling>
          <c:orientation val="minMax"/>
        </c:scaling>
        <c:delete val="1"/>
        <c:axPos val="b"/>
        <c:numFmt formatCode="ge" sourceLinked="1"/>
        <c:majorTickMark val="none"/>
        <c:minorTickMark val="none"/>
        <c:tickLblPos val="none"/>
        <c:crossAx val="443414168"/>
        <c:crosses val="autoZero"/>
        <c:auto val="1"/>
        <c:lblOffset val="100"/>
        <c:baseTimeUnit val="years"/>
      </c:dateAx>
      <c:valAx>
        <c:axId val="443414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41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43415344"/>
        <c:axId val="443415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443415344"/>
        <c:axId val="443415736"/>
      </c:lineChart>
      <c:dateAx>
        <c:axId val="443415344"/>
        <c:scaling>
          <c:orientation val="minMax"/>
        </c:scaling>
        <c:delete val="1"/>
        <c:axPos val="b"/>
        <c:numFmt formatCode="ge" sourceLinked="1"/>
        <c:majorTickMark val="none"/>
        <c:minorTickMark val="none"/>
        <c:tickLblPos val="none"/>
        <c:crossAx val="443415736"/>
        <c:crosses val="autoZero"/>
        <c:auto val="1"/>
        <c:lblOffset val="100"/>
        <c:baseTimeUnit val="years"/>
      </c:dateAx>
      <c:valAx>
        <c:axId val="4434157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341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695.91</c:v>
                </c:pt>
                <c:pt idx="1">
                  <c:v>465.57</c:v>
                </c:pt>
                <c:pt idx="2">
                  <c:v>710.51</c:v>
                </c:pt>
                <c:pt idx="3">
                  <c:v>389.16</c:v>
                </c:pt>
                <c:pt idx="4">
                  <c:v>376.92</c:v>
                </c:pt>
              </c:numCache>
            </c:numRef>
          </c:val>
        </c:ser>
        <c:dLbls>
          <c:showLegendKey val="0"/>
          <c:showVal val="0"/>
          <c:showCatName val="0"/>
          <c:showSerName val="0"/>
          <c:showPercent val="0"/>
          <c:showBubbleSize val="0"/>
        </c:dLbls>
        <c:gapWidth val="150"/>
        <c:axId val="446411320"/>
        <c:axId val="44641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446411320"/>
        <c:axId val="446411712"/>
      </c:lineChart>
      <c:dateAx>
        <c:axId val="446411320"/>
        <c:scaling>
          <c:orientation val="minMax"/>
        </c:scaling>
        <c:delete val="1"/>
        <c:axPos val="b"/>
        <c:numFmt formatCode="ge" sourceLinked="1"/>
        <c:majorTickMark val="none"/>
        <c:minorTickMark val="none"/>
        <c:tickLblPos val="none"/>
        <c:crossAx val="446411712"/>
        <c:crosses val="autoZero"/>
        <c:auto val="1"/>
        <c:lblOffset val="100"/>
        <c:baseTimeUnit val="years"/>
      </c:dateAx>
      <c:valAx>
        <c:axId val="446411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6411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141.58000000000001</c:v>
                </c:pt>
                <c:pt idx="1">
                  <c:v>155.86000000000001</c:v>
                </c:pt>
                <c:pt idx="2">
                  <c:v>160.19999999999999</c:v>
                </c:pt>
                <c:pt idx="3">
                  <c:v>181.77</c:v>
                </c:pt>
                <c:pt idx="4">
                  <c:v>183.24</c:v>
                </c:pt>
              </c:numCache>
            </c:numRef>
          </c:val>
        </c:ser>
        <c:dLbls>
          <c:showLegendKey val="0"/>
          <c:showVal val="0"/>
          <c:showCatName val="0"/>
          <c:showSerName val="0"/>
          <c:showPercent val="0"/>
          <c:showBubbleSize val="0"/>
        </c:dLbls>
        <c:gapWidth val="150"/>
        <c:axId val="446412888"/>
        <c:axId val="44641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446412888"/>
        <c:axId val="446413280"/>
      </c:lineChart>
      <c:dateAx>
        <c:axId val="446412888"/>
        <c:scaling>
          <c:orientation val="minMax"/>
        </c:scaling>
        <c:delete val="1"/>
        <c:axPos val="b"/>
        <c:numFmt formatCode="ge" sourceLinked="1"/>
        <c:majorTickMark val="none"/>
        <c:minorTickMark val="none"/>
        <c:tickLblPos val="none"/>
        <c:crossAx val="446413280"/>
        <c:crosses val="autoZero"/>
        <c:auto val="1"/>
        <c:lblOffset val="100"/>
        <c:baseTimeUnit val="years"/>
      </c:dateAx>
      <c:valAx>
        <c:axId val="446413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6412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104.56</c:v>
                </c:pt>
                <c:pt idx="1">
                  <c:v>98.89</c:v>
                </c:pt>
                <c:pt idx="2">
                  <c:v>98.36</c:v>
                </c:pt>
                <c:pt idx="3">
                  <c:v>93.07</c:v>
                </c:pt>
                <c:pt idx="4">
                  <c:v>95.05</c:v>
                </c:pt>
              </c:numCache>
            </c:numRef>
          </c:val>
        </c:ser>
        <c:dLbls>
          <c:showLegendKey val="0"/>
          <c:showVal val="0"/>
          <c:showCatName val="0"/>
          <c:showSerName val="0"/>
          <c:showPercent val="0"/>
          <c:showBubbleSize val="0"/>
        </c:dLbls>
        <c:gapWidth val="150"/>
        <c:axId val="446414456"/>
        <c:axId val="44641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446414456"/>
        <c:axId val="446414848"/>
      </c:lineChart>
      <c:dateAx>
        <c:axId val="446414456"/>
        <c:scaling>
          <c:orientation val="minMax"/>
        </c:scaling>
        <c:delete val="1"/>
        <c:axPos val="b"/>
        <c:numFmt formatCode="ge" sourceLinked="1"/>
        <c:majorTickMark val="none"/>
        <c:minorTickMark val="none"/>
        <c:tickLblPos val="none"/>
        <c:crossAx val="446414848"/>
        <c:crosses val="autoZero"/>
        <c:auto val="1"/>
        <c:lblOffset val="100"/>
        <c:baseTimeUnit val="years"/>
      </c:dateAx>
      <c:valAx>
        <c:axId val="44641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41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230.19</c:v>
                </c:pt>
                <c:pt idx="1">
                  <c:v>221.47</c:v>
                </c:pt>
                <c:pt idx="2">
                  <c:v>219.62</c:v>
                </c:pt>
                <c:pt idx="3">
                  <c:v>213.24</c:v>
                </c:pt>
                <c:pt idx="4">
                  <c:v>208.9</c:v>
                </c:pt>
              </c:numCache>
            </c:numRef>
          </c:val>
        </c:ser>
        <c:dLbls>
          <c:showLegendKey val="0"/>
          <c:showVal val="0"/>
          <c:showCatName val="0"/>
          <c:showSerName val="0"/>
          <c:showPercent val="0"/>
          <c:showBubbleSize val="0"/>
        </c:dLbls>
        <c:gapWidth val="150"/>
        <c:axId val="294598368"/>
        <c:axId val="294598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294598368"/>
        <c:axId val="294598760"/>
      </c:lineChart>
      <c:dateAx>
        <c:axId val="294598368"/>
        <c:scaling>
          <c:orientation val="minMax"/>
        </c:scaling>
        <c:delete val="1"/>
        <c:axPos val="b"/>
        <c:numFmt formatCode="ge" sourceLinked="1"/>
        <c:majorTickMark val="none"/>
        <c:minorTickMark val="none"/>
        <c:tickLblPos val="none"/>
        <c:crossAx val="294598760"/>
        <c:crosses val="autoZero"/>
        <c:auto val="1"/>
        <c:lblOffset val="100"/>
        <c:baseTimeUnit val="years"/>
      </c:dateAx>
      <c:valAx>
        <c:axId val="294598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59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W1" zoomScale="75" zoomScaleNormal="75" workbookViewId="0">
      <selection activeCell="AU30" sqref="AU3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兵庫県　加西市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45345</v>
      </c>
      <c r="AJ8" s="75"/>
      <c r="AK8" s="75"/>
      <c r="AL8" s="75"/>
      <c r="AM8" s="75"/>
      <c r="AN8" s="75"/>
      <c r="AO8" s="75"/>
      <c r="AP8" s="76"/>
      <c r="AQ8" s="57">
        <f>データ!R6</f>
        <v>150.97999999999999</v>
      </c>
      <c r="AR8" s="57"/>
      <c r="AS8" s="57"/>
      <c r="AT8" s="57"/>
      <c r="AU8" s="57"/>
      <c r="AV8" s="57"/>
      <c r="AW8" s="57"/>
      <c r="AX8" s="57"/>
      <c r="AY8" s="57">
        <f>データ!S6</f>
        <v>300.33999999999997</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81.53</v>
      </c>
      <c r="K10" s="57"/>
      <c r="L10" s="57"/>
      <c r="M10" s="57"/>
      <c r="N10" s="57"/>
      <c r="O10" s="57"/>
      <c r="P10" s="57"/>
      <c r="Q10" s="57"/>
      <c r="R10" s="57">
        <f>データ!O6</f>
        <v>98.4</v>
      </c>
      <c r="S10" s="57"/>
      <c r="T10" s="57"/>
      <c r="U10" s="57"/>
      <c r="V10" s="57"/>
      <c r="W10" s="57"/>
      <c r="X10" s="57"/>
      <c r="Y10" s="57"/>
      <c r="Z10" s="65">
        <f>データ!P6</f>
        <v>3340</v>
      </c>
      <c r="AA10" s="65"/>
      <c r="AB10" s="65"/>
      <c r="AC10" s="65"/>
      <c r="AD10" s="65"/>
      <c r="AE10" s="65"/>
      <c r="AF10" s="65"/>
      <c r="AG10" s="65"/>
      <c r="AH10" s="2"/>
      <c r="AI10" s="65">
        <f>データ!T6</f>
        <v>44450</v>
      </c>
      <c r="AJ10" s="65"/>
      <c r="AK10" s="65"/>
      <c r="AL10" s="65"/>
      <c r="AM10" s="65"/>
      <c r="AN10" s="65"/>
      <c r="AO10" s="65"/>
      <c r="AP10" s="65"/>
      <c r="AQ10" s="57">
        <f>データ!U6</f>
        <v>109.05</v>
      </c>
      <c r="AR10" s="57"/>
      <c r="AS10" s="57"/>
      <c r="AT10" s="57"/>
      <c r="AU10" s="57"/>
      <c r="AV10" s="57"/>
      <c r="AW10" s="57"/>
      <c r="AX10" s="57"/>
      <c r="AY10" s="57">
        <f>データ!V6</f>
        <v>407.61</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282201</v>
      </c>
      <c r="D6" s="31">
        <f t="shared" si="3"/>
        <v>46</v>
      </c>
      <c r="E6" s="31">
        <f t="shared" si="3"/>
        <v>1</v>
      </c>
      <c r="F6" s="31">
        <f t="shared" si="3"/>
        <v>0</v>
      </c>
      <c r="G6" s="31">
        <f t="shared" si="3"/>
        <v>1</v>
      </c>
      <c r="H6" s="31" t="str">
        <f t="shared" si="3"/>
        <v>兵庫県　加西市</v>
      </c>
      <c r="I6" s="31" t="str">
        <f t="shared" si="3"/>
        <v>法適用</v>
      </c>
      <c r="J6" s="31" t="str">
        <f t="shared" si="3"/>
        <v>水道事業</v>
      </c>
      <c r="K6" s="31" t="str">
        <f t="shared" si="3"/>
        <v>末端給水事業</v>
      </c>
      <c r="L6" s="31" t="str">
        <f t="shared" si="3"/>
        <v>A5</v>
      </c>
      <c r="M6" s="32" t="str">
        <f t="shared" si="3"/>
        <v>-</v>
      </c>
      <c r="N6" s="32">
        <f t="shared" si="3"/>
        <v>81.53</v>
      </c>
      <c r="O6" s="32">
        <f t="shared" si="3"/>
        <v>98.4</v>
      </c>
      <c r="P6" s="32">
        <f t="shared" si="3"/>
        <v>3340</v>
      </c>
      <c r="Q6" s="32">
        <f t="shared" si="3"/>
        <v>45345</v>
      </c>
      <c r="R6" s="32">
        <f t="shared" si="3"/>
        <v>150.97999999999999</v>
      </c>
      <c r="S6" s="32">
        <f t="shared" si="3"/>
        <v>300.33999999999997</v>
      </c>
      <c r="T6" s="32">
        <f t="shared" si="3"/>
        <v>44450</v>
      </c>
      <c r="U6" s="32">
        <f t="shared" si="3"/>
        <v>109.05</v>
      </c>
      <c r="V6" s="32">
        <f t="shared" si="3"/>
        <v>407.61</v>
      </c>
      <c r="W6" s="33">
        <f>IF(W7="",NA(),W7)</f>
        <v>108.92</v>
      </c>
      <c r="X6" s="33">
        <f t="shared" ref="X6:AF6" si="4">IF(X7="",NA(),X7)</f>
        <v>102.68</v>
      </c>
      <c r="Y6" s="33">
        <f t="shared" si="4"/>
        <v>104.32</v>
      </c>
      <c r="Z6" s="33">
        <f t="shared" si="4"/>
        <v>98.27</v>
      </c>
      <c r="AA6" s="33">
        <f t="shared" si="4"/>
        <v>101.16</v>
      </c>
      <c r="AB6" s="33">
        <f t="shared" si="4"/>
        <v>105.61</v>
      </c>
      <c r="AC6" s="33">
        <f t="shared" si="4"/>
        <v>106.41</v>
      </c>
      <c r="AD6" s="33">
        <f t="shared" si="4"/>
        <v>106.89</v>
      </c>
      <c r="AE6" s="33">
        <f t="shared" si="4"/>
        <v>109.04</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695.91</v>
      </c>
      <c r="AT6" s="33">
        <f t="shared" ref="AT6:BB6" si="6">IF(AT7="",NA(),AT7)</f>
        <v>465.57</v>
      </c>
      <c r="AU6" s="33">
        <f t="shared" si="6"/>
        <v>710.51</v>
      </c>
      <c r="AV6" s="33">
        <f t="shared" si="6"/>
        <v>389.16</v>
      </c>
      <c r="AW6" s="33">
        <f t="shared" si="6"/>
        <v>376.92</v>
      </c>
      <c r="AX6" s="33">
        <f t="shared" si="6"/>
        <v>832.37</v>
      </c>
      <c r="AY6" s="33">
        <f t="shared" si="6"/>
        <v>852.01</v>
      </c>
      <c r="AZ6" s="33">
        <f t="shared" si="6"/>
        <v>909.68</v>
      </c>
      <c r="BA6" s="33">
        <f t="shared" si="6"/>
        <v>382.09</v>
      </c>
      <c r="BB6" s="33">
        <f t="shared" si="6"/>
        <v>371.31</v>
      </c>
      <c r="BC6" s="32" t="str">
        <f>IF(BC7="","",IF(BC7="-","【-】","【"&amp;SUBSTITUTE(TEXT(BC7,"#,##0.00"),"-","△")&amp;"】"))</f>
        <v>【262.74】</v>
      </c>
      <c r="BD6" s="33">
        <f>IF(BD7="",NA(),BD7)</f>
        <v>141.58000000000001</v>
      </c>
      <c r="BE6" s="33">
        <f t="shared" ref="BE6:BM6" si="7">IF(BE7="",NA(),BE7)</f>
        <v>155.86000000000001</v>
      </c>
      <c r="BF6" s="33">
        <f t="shared" si="7"/>
        <v>160.19999999999999</v>
      </c>
      <c r="BG6" s="33">
        <f t="shared" si="7"/>
        <v>181.77</v>
      </c>
      <c r="BH6" s="33">
        <f t="shared" si="7"/>
        <v>183.24</v>
      </c>
      <c r="BI6" s="33">
        <f t="shared" si="7"/>
        <v>403.15</v>
      </c>
      <c r="BJ6" s="33">
        <f t="shared" si="7"/>
        <v>391.4</v>
      </c>
      <c r="BK6" s="33">
        <f t="shared" si="7"/>
        <v>382.65</v>
      </c>
      <c r="BL6" s="33">
        <f t="shared" si="7"/>
        <v>385.06</v>
      </c>
      <c r="BM6" s="33">
        <f t="shared" si="7"/>
        <v>373.09</v>
      </c>
      <c r="BN6" s="32" t="str">
        <f>IF(BN7="","",IF(BN7="-","【-】","【"&amp;SUBSTITUTE(TEXT(BN7,"#,##0.00"),"-","△")&amp;"】"))</f>
        <v>【276.38】</v>
      </c>
      <c r="BO6" s="33">
        <f>IF(BO7="",NA(),BO7)</f>
        <v>104.56</v>
      </c>
      <c r="BP6" s="33">
        <f t="shared" ref="BP6:BX6" si="8">IF(BP7="",NA(),BP7)</f>
        <v>98.89</v>
      </c>
      <c r="BQ6" s="33">
        <f t="shared" si="8"/>
        <v>98.36</v>
      </c>
      <c r="BR6" s="33">
        <f t="shared" si="8"/>
        <v>93.07</v>
      </c>
      <c r="BS6" s="33">
        <f t="shared" si="8"/>
        <v>95.05</v>
      </c>
      <c r="BT6" s="33">
        <f t="shared" si="8"/>
        <v>94.86</v>
      </c>
      <c r="BU6" s="33">
        <f t="shared" si="8"/>
        <v>95.91</v>
      </c>
      <c r="BV6" s="33">
        <f t="shared" si="8"/>
        <v>96.1</v>
      </c>
      <c r="BW6" s="33">
        <f t="shared" si="8"/>
        <v>99.07</v>
      </c>
      <c r="BX6" s="33">
        <f t="shared" si="8"/>
        <v>99.99</v>
      </c>
      <c r="BY6" s="32" t="str">
        <f>IF(BY7="","",IF(BY7="-","【-】","【"&amp;SUBSTITUTE(TEXT(BY7,"#,##0.00"),"-","△")&amp;"】"))</f>
        <v>【104.99】</v>
      </c>
      <c r="BZ6" s="33">
        <f>IF(BZ7="",NA(),BZ7)</f>
        <v>230.19</v>
      </c>
      <c r="CA6" s="33">
        <f t="shared" ref="CA6:CI6" si="9">IF(CA7="",NA(),CA7)</f>
        <v>221.47</v>
      </c>
      <c r="CB6" s="33">
        <f t="shared" si="9"/>
        <v>219.62</v>
      </c>
      <c r="CC6" s="33">
        <f t="shared" si="9"/>
        <v>213.24</v>
      </c>
      <c r="CD6" s="33">
        <f t="shared" si="9"/>
        <v>208.9</v>
      </c>
      <c r="CE6" s="33">
        <f t="shared" si="9"/>
        <v>179.14</v>
      </c>
      <c r="CF6" s="33">
        <f t="shared" si="9"/>
        <v>179.29</v>
      </c>
      <c r="CG6" s="33">
        <f t="shared" si="9"/>
        <v>178.39</v>
      </c>
      <c r="CH6" s="33">
        <f t="shared" si="9"/>
        <v>173.03</v>
      </c>
      <c r="CI6" s="33">
        <f t="shared" si="9"/>
        <v>171.15</v>
      </c>
      <c r="CJ6" s="32" t="str">
        <f>IF(CJ7="","",IF(CJ7="-","【-】","【"&amp;SUBSTITUTE(TEXT(CJ7,"#,##0.00"),"-","△")&amp;"】"))</f>
        <v>【163.72】</v>
      </c>
      <c r="CK6" s="33">
        <f>IF(CK7="",NA(),CK7)</f>
        <v>79.19</v>
      </c>
      <c r="CL6" s="33">
        <f t="shared" ref="CL6:CT6" si="10">IF(CL7="",NA(),CL7)</f>
        <v>80.17</v>
      </c>
      <c r="CM6" s="33">
        <f t="shared" si="10"/>
        <v>77.88</v>
      </c>
      <c r="CN6" s="33">
        <f t="shared" si="10"/>
        <v>75.349999999999994</v>
      </c>
      <c r="CO6" s="33">
        <f t="shared" si="10"/>
        <v>75.959999999999994</v>
      </c>
      <c r="CP6" s="33">
        <f t="shared" si="10"/>
        <v>58.76</v>
      </c>
      <c r="CQ6" s="33">
        <f t="shared" si="10"/>
        <v>59.09</v>
      </c>
      <c r="CR6" s="33">
        <f t="shared" si="10"/>
        <v>59.23</v>
      </c>
      <c r="CS6" s="33">
        <f t="shared" si="10"/>
        <v>58.58</v>
      </c>
      <c r="CT6" s="33">
        <f t="shared" si="10"/>
        <v>58.53</v>
      </c>
      <c r="CU6" s="32" t="str">
        <f>IF(CU7="","",IF(CU7="-","【-】","【"&amp;SUBSTITUTE(TEXT(CU7,"#,##0.00"),"-","△")&amp;"】"))</f>
        <v>【59.76】</v>
      </c>
      <c r="CV6" s="33">
        <f>IF(CV7="",NA(),CV7)</f>
        <v>88.53</v>
      </c>
      <c r="CW6" s="33">
        <f t="shared" ref="CW6:DE6" si="11">IF(CW7="",NA(),CW7)</f>
        <v>88.51</v>
      </c>
      <c r="CX6" s="33">
        <f t="shared" si="11"/>
        <v>91.79</v>
      </c>
      <c r="CY6" s="33">
        <f t="shared" si="11"/>
        <v>92.57</v>
      </c>
      <c r="CZ6" s="33">
        <f t="shared" si="11"/>
        <v>92.74</v>
      </c>
      <c r="DA6" s="33">
        <f t="shared" si="11"/>
        <v>84.87</v>
      </c>
      <c r="DB6" s="33">
        <f t="shared" si="11"/>
        <v>85.4</v>
      </c>
      <c r="DC6" s="33">
        <f t="shared" si="11"/>
        <v>85.53</v>
      </c>
      <c r="DD6" s="33">
        <f t="shared" si="11"/>
        <v>85.23</v>
      </c>
      <c r="DE6" s="33">
        <f t="shared" si="11"/>
        <v>85.26</v>
      </c>
      <c r="DF6" s="32" t="str">
        <f>IF(DF7="","",IF(DF7="-","【-】","【"&amp;SUBSTITUTE(TEXT(DF7,"#,##0.00"),"-","△")&amp;"】"))</f>
        <v>【89.95】</v>
      </c>
      <c r="DG6" s="33">
        <f>IF(DG7="",NA(),DG7)</f>
        <v>25.2</v>
      </c>
      <c r="DH6" s="33">
        <f t="shared" ref="DH6:DP6" si="12">IF(DH7="",NA(),DH7)</f>
        <v>24.81</v>
      </c>
      <c r="DI6" s="33">
        <f t="shared" si="12"/>
        <v>25.34</v>
      </c>
      <c r="DJ6" s="33">
        <f t="shared" si="12"/>
        <v>41.75</v>
      </c>
      <c r="DK6" s="33">
        <f t="shared" si="12"/>
        <v>42.81</v>
      </c>
      <c r="DL6" s="33">
        <f t="shared" si="12"/>
        <v>35.53</v>
      </c>
      <c r="DM6" s="33">
        <f t="shared" si="12"/>
        <v>36.36</v>
      </c>
      <c r="DN6" s="33">
        <f t="shared" si="12"/>
        <v>37.340000000000003</v>
      </c>
      <c r="DO6" s="33">
        <f t="shared" si="12"/>
        <v>44.31</v>
      </c>
      <c r="DP6" s="33">
        <f t="shared" si="12"/>
        <v>45.75</v>
      </c>
      <c r="DQ6" s="32" t="str">
        <f>IF(DQ7="","",IF(DQ7="-","【-】","【"&amp;SUBSTITUTE(TEXT(DQ7,"#,##0.00"),"-","△")&amp;"】"))</f>
        <v>【47.18】</v>
      </c>
      <c r="DR6" s="33">
        <f>IF(DR7="",NA(),DR7)</f>
        <v>5.05</v>
      </c>
      <c r="DS6" s="33">
        <f t="shared" ref="DS6:EA6" si="13">IF(DS7="",NA(),DS7)</f>
        <v>5.67</v>
      </c>
      <c r="DT6" s="33">
        <f t="shared" si="13"/>
        <v>5.28</v>
      </c>
      <c r="DU6" s="33">
        <f t="shared" si="13"/>
        <v>5.74</v>
      </c>
      <c r="DV6" s="33">
        <f t="shared" si="13"/>
        <v>7.64</v>
      </c>
      <c r="DW6" s="33">
        <f t="shared" si="13"/>
        <v>6.47</v>
      </c>
      <c r="DX6" s="33">
        <f t="shared" si="13"/>
        <v>7.8</v>
      </c>
      <c r="DY6" s="33">
        <f t="shared" si="13"/>
        <v>8.39</v>
      </c>
      <c r="DZ6" s="33">
        <f t="shared" si="13"/>
        <v>10.09</v>
      </c>
      <c r="EA6" s="33">
        <f t="shared" si="13"/>
        <v>10.54</v>
      </c>
      <c r="EB6" s="32" t="str">
        <f>IF(EB7="","",IF(EB7="-","【-】","【"&amp;SUBSTITUTE(TEXT(EB7,"#,##0.00"),"-","△")&amp;"】"))</f>
        <v>【13.18】</v>
      </c>
      <c r="EC6" s="33">
        <f>IF(EC7="",NA(),EC7)</f>
        <v>0.6</v>
      </c>
      <c r="ED6" s="33">
        <f t="shared" ref="ED6:EL6" si="14">IF(ED7="",NA(),ED7)</f>
        <v>0.41</v>
      </c>
      <c r="EE6" s="33">
        <f t="shared" si="14"/>
        <v>0.57999999999999996</v>
      </c>
      <c r="EF6" s="33">
        <f t="shared" si="14"/>
        <v>0.28999999999999998</v>
      </c>
      <c r="EG6" s="33">
        <f t="shared" si="14"/>
        <v>0.68</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282201</v>
      </c>
      <c r="D7" s="35">
        <v>46</v>
      </c>
      <c r="E7" s="35">
        <v>1</v>
      </c>
      <c r="F7" s="35">
        <v>0</v>
      </c>
      <c r="G7" s="35">
        <v>1</v>
      </c>
      <c r="H7" s="35" t="s">
        <v>93</v>
      </c>
      <c r="I7" s="35" t="s">
        <v>94</v>
      </c>
      <c r="J7" s="35" t="s">
        <v>95</v>
      </c>
      <c r="K7" s="35" t="s">
        <v>96</v>
      </c>
      <c r="L7" s="35" t="s">
        <v>97</v>
      </c>
      <c r="M7" s="36" t="s">
        <v>98</v>
      </c>
      <c r="N7" s="36">
        <v>81.53</v>
      </c>
      <c r="O7" s="36">
        <v>98.4</v>
      </c>
      <c r="P7" s="36">
        <v>3340</v>
      </c>
      <c r="Q7" s="36">
        <v>45345</v>
      </c>
      <c r="R7" s="36">
        <v>150.97999999999999</v>
      </c>
      <c r="S7" s="36">
        <v>300.33999999999997</v>
      </c>
      <c r="T7" s="36">
        <v>44450</v>
      </c>
      <c r="U7" s="36">
        <v>109.05</v>
      </c>
      <c r="V7" s="36">
        <v>407.61</v>
      </c>
      <c r="W7" s="36">
        <v>108.92</v>
      </c>
      <c r="X7" s="36">
        <v>102.68</v>
      </c>
      <c r="Y7" s="36">
        <v>104.32</v>
      </c>
      <c r="Z7" s="36">
        <v>98.27</v>
      </c>
      <c r="AA7" s="36">
        <v>101.16</v>
      </c>
      <c r="AB7" s="36">
        <v>105.61</v>
      </c>
      <c r="AC7" s="36">
        <v>106.41</v>
      </c>
      <c r="AD7" s="36">
        <v>106.89</v>
      </c>
      <c r="AE7" s="36">
        <v>109.04</v>
      </c>
      <c r="AF7" s="36">
        <v>109.64</v>
      </c>
      <c r="AG7" s="36">
        <v>113.56</v>
      </c>
      <c r="AH7" s="36">
        <v>0</v>
      </c>
      <c r="AI7" s="36">
        <v>0</v>
      </c>
      <c r="AJ7" s="36">
        <v>0</v>
      </c>
      <c r="AK7" s="36">
        <v>0</v>
      </c>
      <c r="AL7" s="36">
        <v>0</v>
      </c>
      <c r="AM7" s="36">
        <v>6.79</v>
      </c>
      <c r="AN7" s="36">
        <v>6.33</v>
      </c>
      <c r="AO7" s="36">
        <v>7.76</v>
      </c>
      <c r="AP7" s="36">
        <v>3.77</v>
      </c>
      <c r="AQ7" s="36">
        <v>3.62</v>
      </c>
      <c r="AR7" s="36">
        <v>0.87</v>
      </c>
      <c r="AS7" s="36">
        <v>695.91</v>
      </c>
      <c r="AT7" s="36">
        <v>465.57</v>
      </c>
      <c r="AU7" s="36">
        <v>710.51</v>
      </c>
      <c r="AV7" s="36">
        <v>389.16</v>
      </c>
      <c r="AW7" s="36">
        <v>376.92</v>
      </c>
      <c r="AX7" s="36">
        <v>832.37</v>
      </c>
      <c r="AY7" s="36">
        <v>852.01</v>
      </c>
      <c r="AZ7" s="36">
        <v>909.68</v>
      </c>
      <c r="BA7" s="36">
        <v>382.09</v>
      </c>
      <c r="BB7" s="36">
        <v>371.31</v>
      </c>
      <c r="BC7" s="36">
        <v>262.74</v>
      </c>
      <c r="BD7" s="36">
        <v>141.58000000000001</v>
      </c>
      <c r="BE7" s="36">
        <v>155.86000000000001</v>
      </c>
      <c r="BF7" s="36">
        <v>160.19999999999999</v>
      </c>
      <c r="BG7" s="36">
        <v>181.77</v>
      </c>
      <c r="BH7" s="36">
        <v>183.24</v>
      </c>
      <c r="BI7" s="36">
        <v>403.15</v>
      </c>
      <c r="BJ7" s="36">
        <v>391.4</v>
      </c>
      <c r="BK7" s="36">
        <v>382.65</v>
      </c>
      <c r="BL7" s="36">
        <v>385.06</v>
      </c>
      <c r="BM7" s="36">
        <v>373.09</v>
      </c>
      <c r="BN7" s="36">
        <v>276.38</v>
      </c>
      <c r="BO7" s="36">
        <v>104.56</v>
      </c>
      <c r="BP7" s="36">
        <v>98.89</v>
      </c>
      <c r="BQ7" s="36">
        <v>98.36</v>
      </c>
      <c r="BR7" s="36">
        <v>93.07</v>
      </c>
      <c r="BS7" s="36">
        <v>95.05</v>
      </c>
      <c r="BT7" s="36">
        <v>94.86</v>
      </c>
      <c r="BU7" s="36">
        <v>95.91</v>
      </c>
      <c r="BV7" s="36">
        <v>96.1</v>
      </c>
      <c r="BW7" s="36">
        <v>99.07</v>
      </c>
      <c r="BX7" s="36">
        <v>99.99</v>
      </c>
      <c r="BY7" s="36">
        <v>104.99</v>
      </c>
      <c r="BZ7" s="36">
        <v>230.19</v>
      </c>
      <c r="CA7" s="36">
        <v>221.47</v>
      </c>
      <c r="CB7" s="36">
        <v>219.62</v>
      </c>
      <c r="CC7" s="36">
        <v>213.24</v>
      </c>
      <c r="CD7" s="36">
        <v>208.9</v>
      </c>
      <c r="CE7" s="36">
        <v>179.14</v>
      </c>
      <c r="CF7" s="36">
        <v>179.29</v>
      </c>
      <c r="CG7" s="36">
        <v>178.39</v>
      </c>
      <c r="CH7" s="36">
        <v>173.03</v>
      </c>
      <c r="CI7" s="36">
        <v>171.15</v>
      </c>
      <c r="CJ7" s="36">
        <v>163.72</v>
      </c>
      <c r="CK7" s="36">
        <v>79.19</v>
      </c>
      <c r="CL7" s="36">
        <v>80.17</v>
      </c>
      <c r="CM7" s="36">
        <v>77.88</v>
      </c>
      <c r="CN7" s="36">
        <v>75.349999999999994</v>
      </c>
      <c r="CO7" s="36">
        <v>75.959999999999994</v>
      </c>
      <c r="CP7" s="36">
        <v>58.76</v>
      </c>
      <c r="CQ7" s="36">
        <v>59.09</v>
      </c>
      <c r="CR7" s="36">
        <v>59.23</v>
      </c>
      <c r="CS7" s="36">
        <v>58.58</v>
      </c>
      <c r="CT7" s="36">
        <v>58.53</v>
      </c>
      <c r="CU7" s="36">
        <v>59.76</v>
      </c>
      <c r="CV7" s="36">
        <v>88.53</v>
      </c>
      <c r="CW7" s="36">
        <v>88.51</v>
      </c>
      <c r="CX7" s="36">
        <v>91.79</v>
      </c>
      <c r="CY7" s="36">
        <v>92.57</v>
      </c>
      <c r="CZ7" s="36">
        <v>92.74</v>
      </c>
      <c r="DA7" s="36">
        <v>84.87</v>
      </c>
      <c r="DB7" s="36">
        <v>85.4</v>
      </c>
      <c r="DC7" s="36">
        <v>85.53</v>
      </c>
      <c r="DD7" s="36">
        <v>85.23</v>
      </c>
      <c r="DE7" s="36">
        <v>85.26</v>
      </c>
      <c r="DF7" s="36">
        <v>89.95</v>
      </c>
      <c r="DG7" s="36">
        <v>25.2</v>
      </c>
      <c r="DH7" s="36">
        <v>24.81</v>
      </c>
      <c r="DI7" s="36">
        <v>25.34</v>
      </c>
      <c r="DJ7" s="36">
        <v>41.75</v>
      </c>
      <c r="DK7" s="36">
        <v>42.81</v>
      </c>
      <c r="DL7" s="36">
        <v>35.53</v>
      </c>
      <c r="DM7" s="36">
        <v>36.36</v>
      </c>
      <c r="DN7" s="36">
        <v>37.340000000000003</v>
      </c>
      <c r="DO7" s="36">
        <v>44.31</v>
      </c>
      <c r="DP7" s="36">
        <v>45.75</v>
      </c>
      <c r="DQ7" s="36">
        <v>47.18</v>
      </c>
      <c r="DR7" s="36">
        <v>5.05</v>
      </c>
      <c r="DS7" s="36">
        <v>5.67</v>
      </c>
      <c r="DT7" s="36">
        <v>5.28</v>
      </c>
      <c r="DU7" s="36">
        <v>5.74</v>
      </c>
      <c r="DV7" s="36">
        <v>7.64</v>
      </c>
      <c r="DW7" s="36">
        <v>6.47</v>
      </c>
      <c r="DX7" s="36">
        <v>7.8</v>
      </c>
      <c r="DY7" s="36">
        <v>8.39</v>
      </c>
      <c r="DZ7" s="36">
        <v>10.09</v>
      </c>
      <c r="EA7" s="36">
        <v>10.54</v>
      </c>
      <c r="EB7" s="36">
        <v>13.18</v>
      </c>
      <c r="EC7" s="36">
        <v>0.6</v>
      </c>
      <c r="ED7" s="36">
        <v>0.41</v>
      </c>
      <c r="EE7" s="36">
        <v>0.57999999999999996</v>
      </c>
      <c r="EF7" s="36">
        <v>0.28999999999999998</v>
      </c>
      <c r="EG7" s="36">
        <v>0.68</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岩本 顕</cp:lastModifiedBy>
  <cp:lastPrinted>2017-02-06T00:19:24Z</cp:lastPrinted>
  <dcterms:created xsi:type="dcterms:W3CDTF">2017-02-01T08:45:21Z</dcterms:created>
  <dcterms:modified xsi:type="dcterms:W3CDTF">2017-02-06T00:31:11Z</dcterms:modified>
  <cp:category/>
</cp:coreProperties>
</file>