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水道部\02　管理G\＜下水＞42.経営比較分析表\ｈ27決算に係るもの\03差替えに係る再提出一式\"/>
    </mc:Choice>
  </mc:AlternateContent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AL8" i="4" s="1"/>
  <c r="Q6" i="5"/>
  <c r="AD10" i="4" s="1"/>
  <c r="P6" i="5"/>
  <c r="O6" i="5"/>
  <c r="N6" i="5"/>
  <c r="I10" i="4" s="1"/>
  <c r="M6" i="5"/>
  <c r="B10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W10" i="4"/>
  <c r="P10" i="4"/>
  <c r="BB8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<sst xmlns="http://schemas.openxmlformats.org/spreadsheetml/2006/main" count="220" uniqueCount="110">
  <si>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</si>
  <si>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</si>
  <si>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</si>
  <si>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</si>
  <si>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</si>
  <si>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</si>
  <si>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</si>
  <si>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</si>
  <si>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</si>
  <si>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</si>
  <si>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</si>
  <si>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</si>
  <si>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</si>
  <si>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</si>
  <si>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</si>
  <si>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</si>
  <si>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</si>
  <si>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</si>
  <si>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</si>
  <si>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</si>
  <si>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</si>
  <si>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</si>
  <si>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</si>
  <si>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</si>
  <si>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</si>
  <si>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</si>
  <si>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</si>
  <si>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</si>
  <si>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</si>
  <si>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</si>
  <si>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</si>
  <si>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</si>
  <si>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</si>
  <si>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</si>
  <si>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</si>
  <si>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</si>
  <si>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</si>
  <si>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</si>
  <si>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</si>
  <si>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</si>
  <si>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</si>
  <si>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</si>
  <si>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</si>
  <si>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</si>
  <si>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</si>
  <si>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</si>
  <si>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</si>
  <si>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</si>
  <si>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</si>
  <si>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</si>
  <si>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</si>
  <si>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</si>
  <si>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</si>
  <si>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</si>
  <si>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</si>
  <si>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</si>
  <si>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</si>
  <si>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</si>
  <si>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</si>
  <si>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</si>
  <si>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</si>
  <si>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</si>
  <si>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</si>
  <si>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</si>
  <si>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</si>
  <si>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</si>
  <si>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</si>
  <si>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</si>
  <si>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</si>
  <si>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</si>
  <si>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</si>
  <si>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</si>
  <si>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</si>
  <si>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</si>
  <si>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</si>
  <si>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</si>
  <si>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</si>
  <si>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</si>
  <si>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</si>
  <si>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</si>
  <si>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</si>
  <si>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</si>
  <si>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</si>
  <si>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</si>
  <si>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</si>
  <si>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</si>
  <si>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</si>
  <si>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</si>
  <si>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</si>
  <si>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</si>
  <si>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</si>
  <si>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</si>
  <si>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</si>
  <si>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</si>
  <si>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</si>
  <si>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</si>
  <si>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小野市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</si>
  <si>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</si>
  <si>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</si>
  <si>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</si>
  <si>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</si>
  <si>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</si>
  <si>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</si>
  <si>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</si>
  <si>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</si>
  <si>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</si>
  <si>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</si>
  <si>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①経常収支比率
経営改善に向かいつつあるものの、指標は平均値を下回っている。経費の削減や使用料改定等で、更なる経営改善を図る必要がある。
②累積欠損金比率
平均値を上回っている。経費の削減や使用料改定等により経営改善を図る必要がある。
③流動比率
会計制度の見直しにより、当年度償還金が流動負債に分類されたため、数値が小さくなっている。
④企業債残高対事業規模比率
平均値を上回っている。これは使用料収益が投資額に対して少ないためである。今後の投資については必要性を十分に検討し、計画的に実施していく。
⑤経費回収率
平均値を下回っている。これは使用料収益が少なく、かつ汚水処理費が多いためである。経費の削減や使用料改定等により、経営の改善を図る必要がある。
⑥汚水処理原価
平均値を上回っており、維持経費の削減に努める必要がある。
⑦施設利用率
平均値を上回っているものの、更なる改善を図る必要がある。
⑧水洗化率
平均値を上回っており、公共用水域の水質保全が保たれている。更なる向上を図るため100％を目指した取り組みを推進していく。
</t>
    <rPh sb="38" eb="40">
      <t>ケイヒ</t>
    </rPh>
    <rPh sb="41" eb="43">
      <t>サクゲン</t>
    </rPh>
    <rPh sb="44" eb="47">
      <t>シヨウリョウ</t>
    </rPh>
    <rPh sb="47" eb="49">
      <t>カイテイ</t>
    </rPh>
    <rPh sb="82" eb="83">
      <t>ウエ</t>
    </rPh>
    <rPh sb="89" eb="91">
      <t>ケイヒ</t>
    </rPh>
    <rPh sb="92" eb="94">
      <t>サクゲン</t>
    </rPh>
    <rPh sb="95" eb="98">
      <t>シヨウリョウ</t>
    </rPh>
    <rPh sb="98" eb="100">
      <t>カイテイ</t>
    </rPh>
    <rPh sb="100" eb="101">
      <t>トウ</t>
    </rPh>
    <rPh sb="121" eb="123">
      <t>ヒリツ</t>
    </rPh>
    <rPh sb="219" eb="221">
      <t>コンゴ</t>
    </rPh>
    <rPh sb="299" eb="301">
      <t>ケイヒ</t>
    </rPh>
    <rPh sb="302" eb="304">
      <t>サクゲン</t>
    </rPh>
    <rPh sb="305" eb="308">
      <t>シヨウリョウ</t>
    </rPh>
    <rPh sb="308" eb="310">
      <t>カイテイ</t>
    </rPh>
    <rPh sb="310" eb="311">
      <t>トウ</t>
    </rPh>
    <phoneticPr fontId="4"/>
  </si>
  <si>
    <t xml:space="preserve">①有形固定資産減価償却率
農業集落排水施設の整備から日が浅く、減価償却は進んでいない。
②管渠老朽化率
管渠は耐用年数を経過していない。
③管渠改善率
管渠の改善（更新・改良・維持）は行っていない。管渠の改善については必要性を十分に検討し、計画的に進めていく。
</t>
    <rPh sb="13" eb="15">
      <t>ノウギョウ</t>
    </rPh>
    <rPh sb="15" eb="17">
      <t>シュウラク</t>
    </rPh>
    <rPh sb="17" eb="19">
      <t>ハイスイ</t>
    </rPh>
    <rPh sb="19" eb="21">
      <t>シセツ</t>
    </rPh>
    <rPh sb="52" eb="54">
      <t>カンキョ</t>
    </rPh>
    <rPh sb="55" eb="57">
      <t>タイヨウ</t>
    </rPh>
    <rPh sb="57" eb="59">
      <t>ネンスウ</t>
    </rPh>
    <rPh sb="60" eb="62">
      <t>ケイカ</t>
    </rPh>
    <phoneticPr fontId="4"/>
  </si>
  <si>
    <t xml:space="preserve">経常収支比率、累積欠損金比率とも、適正とは言えず、経費の削減や使用料改定等で経営の改善を図る必要がある。
管渠については耐用年数を経過しておらず、更新投資を急ぐ必要はないものの、長寿命化を含めた各種の投資については、費用対効果等を含めて総合的に判断しながら計画的に進めていく。
</t>
    <rPh sb="31" eb="34">
      <t>シヨウリョウ</t>
    </rPh>
    <rPh sb="34" eb="36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</si>
</sst>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53432"/>
        <c:axId val="20228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53432"/>
        <c:axId val="202286576"/>
      </c:lineChart>
      <c:dateAx>
        <c:axId val="202153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86576"/>
        <c:crosses val="autoZero"/>
        <c:auto val="1"/>
        <c:lblOffset val="100"/>
        <c:baseTimeUnit val="years"/>
      </c:dateAx>
      <c:valAx>
        <c:axId val="20228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153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77.319999999999993</c:v>
                </c:pt>
                <c:pt idx="1">
                  <c:v>75.48</c:v>
                </c:pt>
                <c:pt idx="2">
                  <c:v>75.069999999999993</c:v>
                </c:pt>
                <c:pt idx="3">
                  <c:v>72.14</c:v>
                </c:pt>
                <c:pt idx="4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37408"/>
        <c:axId val="203437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37408"/>
        <c:axId val="203437800"/>
      </c:lineChart>
      <c:dateAx>
        <c:axId val="20343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437800"/>
        <c:crosses val="autoZero"/>
        <c:auto val="1"/>
        <c:lblOffset val="100"/>
        <c:baseTimeUnit val="years"/>
      </c:dateAx>
      <c:valAx>
        <c:axId val="203437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43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87.87</c:v>
                </c:pt>
                <c:pt idx="1">
                  <c:v>87.97</c:v>
                </c:pt>
                <c:pt idx="2">
                  <c:v>88.12</c:v>
                </c:pt>
                <c:pt idx="3">
                  <c:v>89.44</c:v>
                </c:pt>
                <c:pt idx="4">
                  <c:v>89.79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38976"/>
        <c:axId val="203439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38976"/>
        <c:axId val="203439368"/>
      </c:lineChart>
      <c:dateAx>
        <c:axId val="203438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439368"/>
        <c:crosses val="autoZero"/>
        <c:auto val="1"/>
        <c:lblOffset val="100"/>
        <c:baseTimeUnit val="years"/>
      </c:dateAx>
      <c:valAx>
        <c:axId val="203439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438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68.72</c:v>
                </c:pt>
                <c:pt idx="1">
                  <c:v>50.24</c:v>
                </c:pt>
                <c:pt idx="2">
                  <c:v>48.64</c:v>
                </c:pt>
                <c:pt idx="3">
                  <c:v>67.19</c:v>
                </c:pt>
                <c:pt idx="4">
                  <c:v>70.849999999999994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2760"/>
        <c:axId val="203016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81.31</c:v>
                </c:pt>
                <c:pt idx="1">
                  <c:v>92.74</c:v>
                </c:pt>
                <c:pt idx="2">
                  <c:v>93.62</c:v>
                </c:pt>
                <c:pt idx="3">
                  <c:v>97.53</c:v>
                </c:pt>
                <c:pt idx="4">
                  <c:v>99.64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62760"/>
        <c:axId val="203016680"/>
      </c:lineChart>
      <c:dateAx>
        <c:axId val="202362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016680"/>
        <c:crosses val="autoZero"/>
        <c:auto val="1"/>
        <c:lblOffset val="100"/>
        <c:baseTimeUnit val="years"/>
      </c:dateAx>
      <c:valAx>
        <c:axId val="203016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62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14.03</c:v>
                </c:pt>
                <c:pt idx="1">
                  <c:v>15.93</c:v>
                </c:pt>
                <c:pt idx="2">
                  <c:v>14.99</c:v>
                </c:pt>
                <c:pt idx="3">
                  <c:v>24.6</c:v>
                </c:pt>
                <c:pt idx="4">
                  <c:v>28.57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51280"/>
        <c:axId val="20305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8.3000000000000007</c:v>
                </c:pt>
                <c:pt idx="1">
                  <c:v>9</c:v>
                </c:pt>
                <c:pt idx="2">
                  <c:v>10.11</c:v>
                </c:pt>
                <c:pt idx="3">
                  <c:v>20.68</c:v>
                </c:pt>
                <c:pt idx="4">
                  <c:v>22.41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51280"/>
        <c:axId val="203051664"/>
      </c:lineChart>
      <c:dateAx>
        <c:axId val="20305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051664"/>
        <c:crosses val="autoZero"/>
        <c:auto val="1"/>
        <c:lblOffset val="100"/>
        <c:baseTimeUnit val="years"/>
      </c:dateAx>
      <c:valAx>
        <c:axId val="20305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05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77888"/>
        <c:axId val="20302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77888"/>
        <c:axId val="203024496"/>
      </c:lineChart>
      <c:dateAx>
        <c:axId val="20297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024496"/>
        <c:crosses val="autoZero"/>
        <c:auto val="1"/>
        <c:lblOffset val="100"/>
        <c:baseTimeUnit val="years"/>
      </c:dateAx>
      <c:valAx>
        <c:axId val="20302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97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1101.99</c:v>
                </c:pt>
                <c:pt idx="1">
                  <c:v>1233.23</c:v>
                </c:pt>
                <c:pt idx="2">
                  <c:v>1493.99</c:v>
                </c:pt>
                <c:pt idx="3">
                  <c:v>1856.12</c:v>
                </c:pt>
                <c:pt idx="4">
                  <c:v>1969.13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27240"/>
        <c:axId val="20302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461.69</c:v>
                </c:pt>
                <c:pt idx="1">
                  <c:v>243.13</c:v>
                </c:pt>
                <c:pt idx="2">
                  <c:v>280.08</c:v>
                </c:pt>
                <c:pt idx="3">
                  <c:v>223.09</c:v>
                </c:pt>
                <c:pt idx="4">
                  <c:v>214.61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7240"/>
        <c:axId val="203027632"/>
      </c:lineChart>
      <c:dateAx>
        <c:axId val="203027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027632"/>
        <c:crosses val="autoZero"/>
        <c:auto val="1"/>
        <c:lblOffset val="100"/>
        <c:baseTimeUnit val="years"/>
      </c:dateAx>
      <c:valAx>
        <c:axId val="20302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027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177.54</c:v>
                </c:pt>
                <c:pt idx="1">
                  <c:v>100.12</c:v>
                </c:pt>
                <c:pt idx="2">
                  <c:v>148.61000000000001</c:v>
                </c:pt>
                <c:pt idx="3">
                  <c:v>52.33</c:v>
                </c:pt>
                <c:pt idx="4">
                  <c:v>46.57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91864"/>
        <c:axId val="20349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173.77</c:v>
                </c:pt>
                <c:pt idx="1">
                  <c:v>162.52000000000001</c:v>
                </c:pt>
                <c:pt idx="2">
                  <c:v>124.2</c:v>
                </c:pt>
                <c:pt idx="3">
                  <c:v>33.03</c:v>
                </c:pt>
                <c:pt idx="4">
                  <c:v>29.45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91864"/>
        <c:axId val="203492256"/>
      </c:lineChart>
      <c:dateAx>
        <c:axId val="203491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492256"/>
        <c:crosses val="autoZero"/>
        <c:auto val="1"/>
        <c:lblOffset val="100"/>
        <c:baseTimeUnit val="years"/>
      </c:dateAx>
      <c:valAx>
        <c:axId val="20349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491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2760.8</c:v>
                </c:pt>
                <c:pt idx="1">
                  <c:v>2376.9499999999998</c:v>
                </c:pt>
                <c:pt idx="2">
                  <c:v>2333.77</c:v>
                </c:pt>
                <c:pt idx="3">
                  <c:v>2374.44</c:v>
                </c:pt>
                <c:pt idx="4">
                  <c:v>2257.3200000000002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26848"/>
        <c:axId val="203026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6848"/>
        <c:axId val="203026456"/>
      </c:lineChart>
      <c:dateAx>
        <c:axId val="20302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026456"/>
        <c:crosses val="autoZero"/>
        <c:auto val="1"/>
        <c:lblOffset val="100"/>
        <c:baseTimeUnit val="years"/>
      </c:dateAx>
      <c:valAx>
        <c:axId val="203026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026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31.08</c:v>
                </c:pt>
                <c:pt idx="2">
                  <c:v>30.68</c:v>
                </c:pt>
                <c:pt idx="3">
                  <c:v>30.6</c:v>
                </c:pt>
                <c:pt idx="4">
                  <c:v>26.15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24104"/>
        <c:axId val="203493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4104"/>
        <c:axId val="203493432"/>
      </c:lineChart>
      <c:dateAx>
        <c:axId val="203024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493432"/>
        <c:crosses val="autoZero"/>
        <c:auto val="1"/>
        <c:lblOffset val="100"/>
        <c:baseTimeUnit val="years"/>
      </c:dateAx>
      <c:valAx>
        <c:axId val="203493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024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391.32</c:v>
                </c:pt>
                <c:pt idx="1">
                  <c:v>421.81</c:v>
                </c:pt>
                <c:pt idx="2">
                  <c:v>424.84</c:v>
                </c:pt>
                <c:pt idx="3">
                  <c:v>419.22</c:v>
                </c:pt>
                <c:pt idx="4">
                  <c:v>490.75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35840"/>
        <c:axId val="203436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35840"/>
        <c:axId val="203436232"/>
      </c:lineChart>
      <c:dateAx>
        <c:axId val="20343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436232"/>
        <c:crosses val="autoZero"/>
        <c:auto val="1"/>
        <c:lblOffset val="100"/>
        <c:baseTimeUnit val="years"/>
      </c:dateAx>
      <c:valAx>
        <c:axId val="203436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43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【203.67】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19" zoomScale="70" zoomScaleNormal="7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小野市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49319</v>
      </c>
      <c r="AM8" s="64"/>
      <c r="AN8" s="64"/>
      <c r="AO8" s="64"/>
      <c r="AP8" s="64"/>
      <c r="AQ8" s="64"/>
      <c r="AR8" s="64"/>
      <c r="AS8" s="64"/>
      <c r="AT8" s="63">
        <f>データ!S6</f>
        <v>92.94</v>
      </c>
      <c r="AU8" s="63"/>
      <c r="AV8" s="63"/>
      <c r="AW8" s="63"/>
      <c r="AX8" s="63"/>
      <c r="AY8" s="63"/>
      <c r="AZ8" s="63"/>
      <c r="BA8" s="63"/>
      <c r="BB8" s="63">
        <f>データ!T6</f>
        <v>530.65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35.619999999999997</v>
      </c>
      <c r="J10" s="63"/>
      <c r="K10" s="63"/>
      <c r="L10" s="63"/>
      <c r="M10" s="63"/>
      <c r="N10" s="63"/>
      <c r="O10" s="63"/>
      <c r="P10" s="63">
        <f>データ!O6</f>
        <v>7.99</v>
      </c>
      <c r="Q10" s="63"/>
      <c r="R10" s="63"/>
      <c r="S10" s="63"/>
      <c r="T10" s="63"/>
      <c r="U10" s="63"/>
      <c r="V10" s="63"/>
      <c r="W10" s="63">
        <f>データ!P6</f>
        <v>92.95</v>
      </c>
      <c r="X10" s="63"/>
      <c r="Y10" s="63"/>
      <c r="Z10" s="63"/>
      <c r="AA10" s="63"/>
      <c r="AB10" s="63"/>
      <c r="AC10" s="63"/>
      <c r="AD10" s="64">
        <f>データ!Q6</f>
        <v>2376</v>
      </c>
      <c r="AE10" s="64"/>
      <c r="AF10" s="64"/>
      <c r="AG10" s="64"/>
      <c r="AH10" s="64"/>
      <c r="AI10" s="64"/>
      <c r="AJ10" s="64"/>
      <c r="AK10" s="2"/>
      <c r="AL10" s="64">
        <f>データ!U6</f>
        <v>3926</v>
      </c>
      <c r="AM10" s="64"/>
      <c r="AN10" s="64"/>
      <c r="AO10" s="64"/>
      <c r="AP10" s="64"/>
      <c r="AQ10" s="64"/>
      <c r="AR10" s="64"/>
      <c r="AS10" s="64"/>
      <c r="AT10" s="63">
        <f>データ!V6</f>
        <v>1.1000000000000001</v>
      </c>
      <c r="AU10" s="63"/>
      <c r="AV10" s="63"/>
      <c r="AW10" s="63"/>
      <c r="AX10" s="63"/>
      <c r="AY10" s="63"/>
      <c r="AZ10" s="63"/>
      <c r="BA10" s="63"/>
      <c r="BB10" s="63">
        <f>データ!W6</f>
        <v>3569.09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107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282189</v>
      </c>
      <c r="D6" s="31">
        <f t="shared" si="3"/>
        <v>46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兵庫県　小野市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>
        <f t="shared" si="3"/>
        <v>35.619999999999997</v>
      </c>
      <c r="O6" s="32">
        <f t="shared" si="3"/>
        <v>7.99</v>
      </c>
      <c r="P6" s="32">
        <f t="shared" si="3"/>
        <v>92.95</v>
      </c>
      <c r="Q6" s="32">
        <f t="shared" si="3"/>
        <v>2376</v>
      </c>
      <c r="R6" s="32">
        <f t="shared" si="3"/>
        <v>49319</v>
      </c>
      <c r="S6" s="32">
        <f t="shared" si="3"/>
        <v>92.94</v>
      </c>
      <c r="T6" s="32">
        <f t="shared" si="3"/>
        <v>530.65</v>
      </c>
      <c r="U6" s="32">
        <f t="shared" si="3"/>
        <v>3926</v>
      </c>
      <c r="V6" s="32">
        <f t="shared" si="3"/>
        <v>1.1000000000000001</v>
      </c>
      <c r="W6" s="32">
        <f t="shared" si="3"/>
        <v>3569.09</v>
      </c>
      <c r="X6" s="33">
        <f>IF(X7="",NA(),X7)</f>
        <v>68.72</v>
      </c>
      <c r="Y6" s="33">
        <f t="shared" ref="Y6:AG6" si="4">IF(Y7="",NA(),Y7)</f>
        <v>50.24</v>
      </c>
      <c r="Z6" s="33">
        <f t="shared" si="4"/>
        <v>48.64</v>
      </c>
      <c r="AA6" s="33">
        <f t="shared" si="4"/>
        <v>67.19</v>
      </c>
      <c r="AB6" s="33">
        <f t="shared" si="4"/>
        <v>70.849999999999994</v>
      </c>
      <c r="AC6" s="33">
        <f t="shared" si="4"/>
        <v>81.31</v>
      </c>
      <c r="AD6" s="33">
        <f t="shared" si="4"/>
        <v>92.74</v>
      </c>
      <c r="AE6" s="33">
        <f t="shared" si="4"/>
        <v>93.62</v>
      </c>
      <c r="AF6" s="33">
        <f t="shared" si="4"/>
        <v>97.53</v>
      </c>
      <c r="AG6" s="33">
        <f t="shared" si="4"/>
        <v>99.64</v>
      </c>
      <c r="AH6" s="32" t="str">
        <f>IF(AH7="","",IF(AH7="-","【-】","【"&amp;SUBSTITUTE(TEXT(AH7,"#,##0.00"),"-","△")&amp;"】"))</f>
        <v>【99.88】</v>
      </c>
      <c r="AI6" s="33">
        <f>IF(AI7="",NA(),AI7)</f>
        <v>1101.99</v>
      </c>
      <c r="AJ6" s="33">
        <f t="shared" ref="AJ6:AR6" si="5">IF(AJ7="",NA(),AJ7)</f>
        <v>1233.23</v>
      </c>
      <c r="AK6" s="33">
        <f t="shared" si="5"/>
        <v>1493.99</v>
      </c>
      <c r="AL6" s="33">
        <f t="shared" si="5"/>
        <v>1856.12</v>
      </c>
      <c r="AM6" s="33">
        <f t="shared" si="5"/>
        <v>1969.13</v>
      </c>
      <c r="AN6" s="33">
        <f t="shared" si="5"/>
        <v>461.69</v>
      </c>
      <c r="AO6" s="33">
        <f t="shared" si="5"/>
        <v>243.13</v>
      </c>
      <c r="AP6" s="33">
        <f t="shared" si="5"/>
        <v>280.08</v>
      </c>
      <c r="AQ6" s="33">
        <f t="shared" si="5"/>
        <v>223.09</v>
      </c>
      <c r="AR6" s="33">
        <f t="shared" si="5"/>
        <v>214.61</v>
      </c>
      <c r="AS6" s="32" t="str">
        <f>IF(AS7="","",IF(AS7="-","【-】","【"&amp;SUBSTITUTE(TEXT(AS7,"#,##0.00"),"-","△")&amp;"】"))</f>
        <v>【203.67】</v>
      </c>
      <c r="AT6" s="33">
        <f>IF(AT7="",NA(),AT7)</f>
        <v>177.54</v>
      </c>
      <c r="AU6" s="33">
        <f t="shared" ref="AU6:BC6" si="6">IF(AU7="",NA(),AU7)</f>
        <v>100.12</v>
      </c>
      <c r="AV6" s="33">
        <f t="shared" si="6"/>
        <v>148.61000000000001</v>
      </c>
      <c r="AW6" s="33">
        <f t="shared" si="6"/>
        <v>52.33</v>
      </c>
      <c r="AX6" s="33">
        <f t="shared" si="6"/>
        <v>46.57</v>
      </c>
      <c r="AY6" s="33">
        <f t="shared" si="6"/>
        <v>173.77</v>
      </c>
      <c r="AZ6" s="33">
        <f t="shared" si="6"/>
        <v>162.52000000000001</v>
      </c>
      <c r="BA6" s="33">
        <f t="shared" si="6"/>
        <v>124.2</v>
      </c>
      <c r="BB6" s="33">
        <f t="shared" si="6"/>
        <v>33.03</v>
      </c>
      <c r="BC6" s="33">
        <f t="shared" si="6"/>
        <v>29.45</v>
      </c>
      <c r="BD6" s="32" t="str">
        <f>IF(BD7="","",IF(BD7="-","【-】","【"&amp;SUBSTITUTE(TEXT(BD7,"#,##0.00"),"-","△")&amp;"】"))</f>
        <v>【34.01】</v>
      </c>
      <c r="BE6" s="33">
        <f>IF(BE7="",NA(),BE7)</f>
        <v>2760.8</v>
      </c>
      <c r="BF6" s="33">
        <f t="shared" ref="BF6:BN6" si="7">IF(BF7="",NA(),BF7)</f>
        <v>2376.9499999999998</v>
      </c>
      <c r="BG6" s="33">
        <f t="shared" si="7"/>
        <v>2333.77</v>
      </c>
      <c r="BH6" s="33">
        <f t="shared" si="7"/>
        <v>2374.44</v>
      </c>
      <c r="BI6" s="33">
        <f t="shared" si="7"/>
        <v>2257.3200000000002</v>
      </c>
      <c r="BJ6" s="33">
        <f t="shared" si="7"/>
        <v>1224.75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29.24</v>
      </c>
      <c r="BQ6" s="33">
        <f t="shared" ref="BQ6:BY6" si="8">IF(BQ7="",NA(),BQ7)</f>
        <v>31.08</v>
      </c>
      <c r="BR6" s="33">
        <f t="shared" si="8"/>
        <v>30.68</v>
      </c>
      <c r="BS6" s="33">
        <f t="shared" si="8"/>
        <v>30.6</v>
      </c>
      <c r="BT6" s="33">
        <f t="shared" si="8"/>
        <v>26.15</v>
      </c>
      <c r="BU6" s="33">
        <f t="shared" si="8"/>
        <v>42.13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391.32</v>
      </c>
      <c r="CB6" s="33">
        <f t="shared" ref="CB6:CJ6" si="9">IF(CB7="",NA(),CB7)</f>
        <v>421.81</v>
      </c>
      <c r="CC6" s="33">
        <f t="shared" si="9"/>
        <v>424.84</v>
      </c>
      <c r="CD6" s="33">
        <f t="shared" si="9"/>
        <v>419.22</v>
      </c>
      <c r="CE6" s="33">
        <f t="shared" si="9"/>
        <v>490.75</v>
      </c>
      <c r="CF6" s="33">
        <f t="shared" si="9"/>
        <v>348.41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77.319999999999993</v>
      </c>
      <c r="CM6" s="33">
        <f t="shared" ref="CM6:CU6" si="10">IF(CM7="",NA(),CM7)</f>
        <v>75.48</v>
      </c>
      <c r="CN6" s="33">
        <f t="shared" si="10"/>
        <v>75.069999999999993</v>
      </c>
      <c r="CO6" s="33">
        <f t="shared" si="10"/>
        <v>72.14</v>
      </c>
      <c r="CP6" s="33">
        <f t="shared" si="10"/>
        <v>75</v>
      </c>
      <c r="CQ6" s="33">
        <f t="shared" si="10"/>
        <v>46.85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87.87</v>
      </c>
      <c r="CX6" s="33">
        <f t="shared" ref="CX6:DF6" si="11">IF(CX7="",NA(),CX7)</f>
        <v>87.97</v>
      </c>
      <c r="CY6" s="33">
        <f t="shared" si="11"/>
        <v>88.12</v>
      </c>
      <c r="CZ6" s="33">
        <f t="shared" si="11"/>
        <v>89.44</v>
      </c>
      <c r="DA6" s="33">
        <f t="shared" si="11"/>
        <v>89.79</v>
      </c>
      <c r="DB6" s="33">
        <f t="shared" si="11"/>
        <v>73.78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3">
        <f>IF(DH7="",NA(),DH7)</f>
        <v>14.03</v>
      </c>
      <c r="DI6" s="33">
        <f t="shared" ref="DI6:DQ6" si="12">IF(DI7="",NA(),DI7)</f>
        <v>15.93</v>
      </c>
      <c r="DJ6" s="33">
        <f t="shared" si="12"/>
        <v>14.99</v>
      </c>
      <c r="DK6" s="33">
        <f t="shared" si="12"/>
        <v>24.6</v>
      </c>
      <c r="DL6" s="33">
        <f t="shared" si="12"/>
        <v>28.57</v>
      </c>
      <c r="DM6" s="33">
        <f t="shared" si="12"/>
        <v>8.3000000000000007</v>
      </c>
      <c r="DN6" s="33">
        <f t="shared" si="12"/>
        <v>9</v>
      </c>
      <c r="DO6" s="33">
        <f t="shared" si="12"/>
        <v>10.11</v>
      </c>
      <c r="DP6" s="33">
        <f t="shared" si="12"/>
        <v>20.68</v>
      </c>
      <c r="DQ6" s="33">
        <f t="shared" si="12"/>
        <v>22.41</v>
      </c>
      <c r="DR6" s="32" t="str">
        <f>IF(DR7="","",IF(DR7="-","【-】","【"&amp;SUBSTITUTE(TEXT(DR7,"#,##0.00"),"-","△")&amp;"】"))</f>
        <v>【21.94】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3">
        <f t="shared" si="13"/>
        <v>0.09</v>
      </c>
      <c r="DZ6" s="33">
        <f t="shared" si="13"/>
        <v>0.08</v>
      </c>
      <c r="EA6" s="33">
        <f t="shared" si="13"/>
        <v>0.08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7" s="34" customFormat="1">
      <c r="A7" s="26"/>
      <c r="B7" s="35">
        <v>2015</v>
      </c>
      <c r="C7" s="35">
        <v>282189</v>
      </c>
      <c r="D7" s="35">
        <v>46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35.619999999999997</v>
      </c>
      <c r="O7" s="36">
        <v>7.99</v>
      </c>
      <c r="P7" s="36">
        <v>92.95</v>
      </c>
      <c r="Q7" s="36">
        <v>2376</v>
      </c>
      <c r="R7" s="36">
        <v>49319</v>
      </c>
      <c r="S7" s="36">
        <v>92.94</v>
      </c>
      <c r="T7" s="36">
        <v>530.65</v>
      </c>
      <c r="U7" s="36">
        <v>3926</v>
      </c>
      <c r="V7" s="36">
        <v>1.1000000000000001</v>
      </c>
      <c r="W7" s="36">
        <v>3569.09</v>
      </c>
      <c r="X7" s="36">
        <v>68.72</v>
      </c>
      <c r="Y7" s="36">
        <v>50.24</v>
      </c>
      <c r="Z7" s="36">
        <v>48.64</v>
      </c>
      <c r="AA7" s="36">
        <v>67.19</v>
      </c>
      <c r="AB7" s="36">
        <v>70.849999999999994</v>
      </c>
      <c r="AC7" s="36">
        <v>81.31</v>
      </c>
      <c r="AD7" s="36">
        <v>92.74</v>
      </c>
      <c r="AE7" s="36">
        <v>93.62</v>
      </c>
      <c r="AF7" s="36">
        <v>97.53</v>
      </c>
      <c r="AG7" s="36">
        <v>99.64</v>
      </c>
      <c r="AH7" s="36">
        <v>99.88</v>
      </c>
      <c r="AI7" s="36">
        <v>1101.99</v>
      </c>
      <c r="AJ7" s="36">
        <v>1233.23</v>
      </c>
      <c r="AK7" s="36">
        <v>1493.99</v>
      </c>
      <c r="AL7" s="36">
        <v>1856.12</v>
      </c>
      <c r="AM7" s="36">
        <v>1969.13</v>
      </c>
      <c r="AN7" s="36">
        <v>461.69</v>
      </c>
      <c r="AO7" s="36">
        <v>243.13</v>
      </c>
      <c r="AP7" s="36">
        <v>280.08</v>
      </c>
      <c r="AQ7" s="36">
        <v>223.09</v>
      </c>
      <c r="AR7" s="36">
        <v>214.61</v>
      </c>
      <c r="AS7" s="36">
        <v>203.67</v>
      </c>
      <c r="AT7" s="36">
        <v>177.54</v>
      </c>
      <c r="AU7" s="36">
        <v>100.12</v>
      </c>
      <c r="AV7" s="36">
        <v>148.61000000000001</v>
      </c>
      <c r="AW7" s="36">
        <v>52.33</v>
      </c>
      <c r="AX7" s="36">
        <v>46.57</v>
      </c>
      <c r="AY7" s="36">
        <v>173.77</v>
      </c>
      <c r="AZ7" s="36">
        <v>162.52000000000001</v>
      </c>
      <c r="BA7" s="36">
        <v>124.2</v>
      </c>
      <c r="BB7" s="36">
        <v>33.03</v>
      </c>
      <c r="BC7" s="36">
        <v>29.45</v>
      </c>
      <c r="BD7" s="36">
        <v>34.01</v>
      </c>
      <c r="BE7" s="36">
        <v>2760.8</v>
      </c>
      <c r="BF7" s="36">
        <v>2376.9499999999998</v>
      </c>
      <c r="BG7" s="36">
        <v>2333.77</v>
      </c>
      <c r="BH7" s="36">
        <v>2374.44</v>
      </c>
      <c r="BI7" s="36">
        <v>2257.3200000000002</v>
      </c>
      <c r="BJ7" s="36">
        <v>1224.75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29.24</v>
      </c>
      <c r="BQ7" s="36">
        <v>31.08</v>
      </c>
      <c r="BR7" s="36">
        <v>30.68</v>
      </c>
      <c r="BS7" s="36">
        <v>30.6</v>
      </c>
      <c r="BT7" s="36">
        <v>26.15</v>
      </c>
      <c r="BU7" s="36">
        <v>42.13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391.32</v>
      </c>
      <c r="CB7" s="36">
        <v>421.81</v>
      </c>
      <c r="CC7" s="36">
        <v>424.84</v>
      </c>
      <c r="CD7" s="36">
        <v>419.22</v>
      </c>
      <c r="CE7" s="36">
        <v>490.75</v>
      </c>
      <c r="CF7" s="36">
        <v>348.41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77.319999999999993</v>
      </c>
      <c r="CM7" s="36">
        <v>75.48</v>
      </c>
      <c r="CN7" s="36">
        <v>75.069999999999993</v>
      </c>
      <c r="CO7" s="36">
        <v>72.14</v>
      </c>
      <c r="CP7" s="36">
        <v>75</v>
      </c>
      <c r="CQ7" s="36">
        <v>46.85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87.87</v>
      </c>
      <c r="CX7" s="36">
        <v>87.97</v>
      </c>
      <c r="CY7" s="36">
        <v>88.12</v>
      </c>
      <c r="CZ7" s="36">
        <v>89.44</v>
      </c>
      <c r="DA7" s="36">
        <v>89.79</v>
      </c>
      <c r="DB7" s="36">
        <v>73.78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>
        <v>14.03</v>
      </c>
      <c r="DI7" s="36">
        <v>15.93</v>
      </c>
      <c r="DJ7" s="36">
        <v>14.99</v>
      </c>
      <c r="DK7" s="36">
        <v>24.6</v>
      </c>
      <c r="DL7" s="36">
        <v>28.57</v>
      </c>
      <c r="DM7" s="36">
        <v>8.3000000000000007</v>
      </c>
      <c r="DN7" s="36">
        <v>9</v>
      </c>
      <c r="DO7" s="36">
        <v>10.11</v>
      </c>
      <c r="DP7" s="36">
        <v>20.68</v>
      </c>
      <c r="DQ7" s="36">
        <v>22.41</v>
      </c>
      <c r="DR7" s="36">
        <v>21.94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0.09</v>
      </c>
      <c r="DZ7" s="36">
        <v>0.08</v>
      </c>
      <c r="EA7" s="36">
        <v>0.08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Yoshioka</cp:lastModifiedBy>
  <dcterms:created xsi:type="dcterms:W3CDTF">2017-02-08T02:41:21Z</dcterms:created>
  <dcterms:modified xsi:type="dcterms:W3CDTF">2017-02-14T00:04:52Z</dcterms:modified>
  <cp:category/>
</cp:coreProperties>
</file>