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水道部\02　管理G\＜下水＞42.経営比較分析表\ｈ27決算に係るもの\03差替えに係る再提出一式\"/>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<sst xmlns="http://schemas.openxmlformats.org/spreadsheetml/2006/main" count="225" uniqueCount="110">
  <si>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</si>
  <si>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</si>
  <si>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</si>
  <si>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</si>
  <si>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</si>
  <si>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</si>
  <si>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</si>
  <si>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</si>
  <si>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</si>
  <si>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</si>
  <si>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</si>
  <si>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</si>
  <si>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</si>
  <si>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</si>
  <si>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</si>
  <si>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</si>
  <si>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</si>
  <si>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</si>
  <si>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</si>
  <si>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</si>
  <si>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</si>
  <si>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</si>
  <si>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</si>
  <si>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</si>
  <si>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</si>
  <si>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</si>
  <si>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</si>
  <si>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</si>
  <si>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</si>
  <si>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</si>
  <si>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</si>
  <si>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</si>
  <si>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</si>
  <si>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</si>
  <si>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</si>
  <si>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</si>
  <si>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</si>
  <si>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</si>
  <si>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</si>
  <si>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</si>
  <si>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</si>
  <si>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</si>
  <si>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</si>
  <si>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</si>
  <si>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</si>
  <si>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</si>
  <si>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</si>
  <si>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</si>
  <si>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</si>
  <si>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</si>
  <si>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</si>
  <si>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</si>
  <si>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</si>
  <si>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</si>
  <si>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</si>
  <si>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</si>
  <si>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</si>
  <si>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</si>
  <si>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</si>
  <si>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</si>
  <si>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</si>
  <si>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</si>
  <si>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</si>
  <si>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</si>
  <si>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</si>
  <si>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</si>
  <si>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</si>
  <si>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</si>
  <si>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</si>
  <si>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</si>
  <si>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</si>
  <si>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</si>
  <si>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</si>
  <si>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</si>
  <si>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</si>
  <si>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</si>
  <si>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</si>
  <si>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</si>
  <si>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</si>
  <si>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</si>
  <si>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</si>
  <si>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</si>
  <si>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</si>
  <si>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</si>
  <si>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</si>
  <si>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</si>
  <si>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</si>
  <si>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</si>
  <si>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</si>
  <si>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</si>
  <si>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</si>
  <si>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</si>
  <si>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</si>
  <si>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</si>
  <si>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</si>
  <si>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</si>
  <si>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</si>
  <si>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</si>
  <si>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</si>
  <si>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</si>
  <si>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</si>
  <si>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</si>
  <si>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</si>
  <si>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</si>
  <si>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</si>
  <si>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</si>
  <si>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</si>
  <si>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
指標は平均値を下回っている。使用料の改定等で、更なる経営改善を図る必要がある。
②累積欠損金比率
平均値を上回っている。維持管理費は増加傾向にあり、使用料の改定等で経営の改善を図る必要がある。
③流動比率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100%をやや下回っている。汚水処理費については増加傾向にあるため、使用料の改定を行う必要がある。
⑥汚水処理原価
平均値を下回っているものの、指標は増加傾向にあり、維持経費の削減に努める必要がある。
⑦施設利用率
処理施設を保有していない。
⑧水洗化率
平均値を大きく上回っており、公共用水域の水質保全が保たれている。更なる向上を図るため100％を目指した取り組みを推進していく。
</t>
    <rPh sb="61" eb="62">
      <t>ウエ</t>
    </rPh>
    <rPh sb="108" eb="110">
      <t>ヒリツ</t>
    </rPh>
    <phoneticPr fontId="4"/>
  </si>
  <si>
    <t xml:space="preserve">①有形固定資産減価償却率
下水道整備から日が浅く、減価償却は進んでいない。
②管渠老朽化率
管渠は耐用年数を経過していない。
③管渠改善率
管渠の改善（更新・改良・維持）は行っていない。管渠の改善については必要性を十分に検討し、計画的に進めていく。
</t>
    <phoneticPr fontId="4"/>
  </si>
  <si>
    <t xml:space="preserve">経常収支比率、累積欠損金比率とも、適正とは言えず、経費の削減及び使用料の改定等で経営の改善を図る必要がある。
管渠については耐用年数を経過しておらず、更新投資を急ぐ必要はないものの、長寿命化を含めた各種の投資については、費用対効果等を含めて総合的に判断しながら計画的に進めていく。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</si>
</sst>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7131008"/>
        <c:axId val="19713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97131008"/>
        <c:axId val="197131400"/>
      </c:lineChart>
      <c:dateAx>
        <c:axId val="197131008"/>
        <c:scaling>
          <c:orientation val="minMax"/>
        </c:scaling>
        <c:delete val="1"/>
        <c:axPos val="b"/>
        <c:numFmt formatCode="ge" sourceLinked="1"/>
        <c:majorTickMark val="none"/>
        <c:minorTickMark val="none"/>
        <c:tickLblPos val="none"/>
        <c:crossAx val="197131400"/>
        <c:crosses val="autoZero"/>
        <c:auto val="1"/>
        <c:lblOffset val="100"/>
        <c:baseTimeUnit val="years"/>
      </c:dateAx>
      <c:valAx>
        <c:axId val="19713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050936"/>
        <c:axId val="1990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99050936"/>
        <c:axId val="199051328"/>
      </c:lineChart>
      <c:dateAx>
        <c:axId val="199050936"/>
        <c:scaling>
          <c:orientation val="minMax"/>
        </c:scaling>
        <c:delete val="1"/>
        <c:axPos val="b"/>
        <c:numFmt formatCode="ge" sourceLinked="1"/>
        <c:majorTickMark val="none"/>
        <c:minorTickMark val="none"/>
        <c:tickLblPos val="none"/>
        <c:crossAx val="199051328"/>
        <c:crosses val="autoZero"/>
        <c:auto val="1"/>
        <c:lblOffset val="100"/>
        <c:baseTimeUnit val="years"/>
      </c:dateAx>
      <c:valAx>
        <c:axId val="1990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5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92.08</c:v>
                </c:pt>
                <c:pt idx="1">
                  <c:v>93.01</c:v>
                </c:pt>
                <c:pt idx="2">
                  <c:v>93.69</c:v>
                </c:pt>
                <c:pt idx="3">
                  <c:v>93.78</c:v>
                </c:pt>
                <c:pt idx="4">
                  <c:v>93.93</c:v>
                </c:pt>
              </c:numCache>
            </c:numRef>
          </c:val>
        </c:ser>
        <c:dLbls>
          <c:showLegendKey val="0"/>
          <c:showVal val="0"/>
          <c:showCatName val="0"/>
          <c:showSerName val="0"/>
          <c:showPercent val="0"/>
          <c:showBubbleSize val="0"/>
        </c:dLbls>
        <c:gapWidth val="150"/>
        <c:axId val="198912968"/>
        <c:axId val="1989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98912968"/>
        <c:axId val="198912576"/>
      </c:lineChart>
      <c:dateAx>
        <c:axId val="198912968"/>
        <c:scaling>
          <c:orientation val="minMax"/>
        </c:scaling>
        <c:delete val="1"/>
        <c:axPos val="b"/>
        <c:numFmt formatCode="ge" sourceLinked="1"/>
        <c:majorTickMark val="none"/>
        <c:minorTickMark val="none"/>
        <c:tickLblPos val="none"/>
        <c:crossAx val="198912576"/>
        <c:crosses val="autoZero"/>
        <c:auto val="1"/>
        <c:lblOffset val="100"/>
        <c:baseTimeUnit val="years"/>
      </c:dateAx>
      <c:valAx>
        <c:axId val="1989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1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78.44</c:v>
                </c:pt>
                <c:pt idx="1">
                  <c:v>96.93</c:v>
                </c:pt>
                <c:pt idx="2">
                  <c:v>99.09</c:v>
                </c:pt>
                <c:pt idx="3">
                  <c:v>96.81</c:v>
                </c:pt>
                <c:pt idx="4">
                  <c:v>90.45</c:v>
                </c:pt>
              </c:numCache>
            </c:numRef>
          </c:val>
        </c:ser>
        <c:dLbls>
          <c:showLegendKey val="0"/>
          <c:showVal val="0"/>
          <c:showCatName val="0"/>
          <c:showSerName val="0"/>
          <c:showPercent val="0"/>
          <c:showBubbleSize val="0"/>
        </c:dLbls>
        <c:gapWidth val="150"/>
        <c:axId val="197132576"/>
        <c:axId val="1988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97132576"/>
        <c:axId val="198814592"/>
      </c:lineChart>
      <c:dateAx>
        <c:axId val="197132576"/>
        <c:scaling>
          <c:orientation val="minMax"/>
        </c:scaling>
        <c:delete val="1"/>
        <c:axPos val="b"/>
        <c:numFmt formatCode="ge" sourceLinked="1"/>
        <c:majorTickMark val="none"/>
        <c:minorTickMark val="none"/>
        <c:tickLblPos val="none"/>
        <c:crossAx val="198814592"/>
        <c:crosses val="autoZero"/>
        <c:auto val="1"/>
        <c:lblOffset val="100"/>
        <c:baseTimeUnit val="years"/>
      </c:dateAx>
      <c:valAx>
        <c:axId val="1988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11.92</c:v>
                </c:pt>
                <c:pt idx="1">
                  <c:v>13.49</c:v>
                </c:pt>
                <c:pt idx="2">
                  <c:v>13.21</c:v>
                </c:pt>
                <c:pt idx="3">
                  <c:v>21.7</c:v>
                </c:pt>
                <c:pt idx="4">
                  <c:v>23.61</c:v>
                </c:pt>
              </c:numCache>
            </c:numRef>
          </c:val>
        </c:ser>
        <c:dLbls>
          <c:showLegendKey val="0"/>
          <c:showVal val="0"/>
          <c:showCatName val="0"/>
          <c:showSerName val="0"/>
          <c:showPercent val="0"/>
          <c:showBubbleSize val="0"/>
        </c:dLbls>
        <c:gapWidth val="150"/>
        <c:axId val="198815768"/>
        <c:axId val="1988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98815768"/>
        <c:axId val="198816160"/>
      </c:lineChart>
      <c:dateAx>
        <c:axId val="198815768"/>
        <c:scaling>
          <c:orientation val="minMax"/>
        </c:scaling>
        <c:delete val="1"/>
        <c:axPos val="b"/>
        <c:numFmt formatCode="ge" sourceLinked="1"/>
        <c:majorTickMark val="none"/>
        <c:minorTickMark val="none"/>
        <c:tickLblPos val="none"/>
        <c:crossAx val="198816160"/>
        <c:crosses val="autoZero"/>
        <c:auto val="1"/>
        <c:lblOffset val="100"/>
        <c:baseTimeUnit val="years"/>
      </c:dateAx>
      <c:valAx>
        <c:axId val="1988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1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817336"/>
        <c:axId val="1988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98817336"/>
        <c:axId val="198817728"/>
      </c:lineChart>
      <c:dateAx>
        <c:axId val="198817336"/>
        <c:scaling>
          <c:orientation val="minMax"/>
        </c:scaling>
        <c:delete val="1"/>
        <c:axPos val="b"/>
        <c:numFmt formatCode="ge" sourceLinked="1"/>
        <c:majorTickMark val="none"/>
        <c:minorTickMark val="none"/>
        <c:tickLblPos val="none"/>
        <c:crossAx val="198817728"/>
        <c:crosses val="autoZero"/>
        <c:auto val="1"/>
        <c:lblOffset val="100"/>
        <c:baseTimeUnit val="years"/>
      </c:dateAx>
      <c:valAx>
        <c:axId val="1988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173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524.66999999999996</c:v>
                </c:pt>
                <c:pt idx="1">
                  <c:v>455.81</c:v>
                </c:pt>
                <c:pt idx="2">
                  <c:v>445.99</c:v>
                </c:pt>
                <c:pt idx="3">
                  <c:v>445</c:v>
                </c:pt>
                <c:pt idx="4">
                  <c:v>471.65</c:v>
                </c:pt>
              </c:numCache>
            </c:numRef>
          </c:val>
        </c:ser>
        <c:dLbls>
          <c:showLegendKey val="0"/>
          <c:showVal val="0"/>
          <c:showCatName val="0"/>
          <c:showSerName val="0"/>
          <c:showPercent val="0"/>
          <c:showBubbleSize val="0"/>
        </c:dLbls>
        <c:gapWidth val="150"/>
        <c:axId val="198910224"/>
        <c:axId val="19891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98910224"/>
        <c:axId val="198910616"/>
      </c:lineChart>
      <c:dateAx>
        <c:axId val="198910224"/>
        <c:scaling>
          <c:orientation val="minMax"/>
        </c:scaling>
        <c:delete val="1"/>
        <c:axPos val="b"/>
        <c:numFmt formatCode="ge" sourceLinked="1"/>
        <c:majorTickMark val="none"/>
        <c:minorTickMark val="none"/>
        <c:tickLblPos val="none"/>
        <c:crossAx val="198910616"/>
        <c:crosses val="autoZero"/>
        <c:auto val="1"/>
        <c:lblOffset val="100"/>
        <c:baseTimeUnit val="years"/>
      </c:dateAx>
      <c:valAx>
        <c:axId val="19891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1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115.3</c:v>
                </c:pt>
                <c:pt idx="1">
                  <c:v>132.04</c:v>
                </c:pt>
                <c:pt idx="2">
                  <c:v>101.43</c:v>
                </c:pt>
                <c:pt idx="3">
                  <c:v>10.07</c:v>
                </c:pt>
                <c:pt idx="4">
                  <c:v>8.82</c:v>
                </c:pt>
              </c:numCache>
            </c:numRef>
          </c:val>
        </c:ser>
        <c:dLbls>
          <c:showLegendKey val="0"/>
          <c:showVal val="0"/>
          <c:showCatName val="0"/>
          <c:showSerName val="0"/>
          <c:showPercent val="0"/>
          <c:showBubbleSize val="0"/>
        </c:dLbls>
        <c:gapWidth val="150"/>
        <c:axId val="199315288"/>
        <c:axId val="1993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99315288"/>
        <c:axId val="199315680"/>
      </c:lineChart>
      <c:dateAx>
        <c:axId val="199315288"/>
        <c:scaling>
          <c:orientation val="minMax"/>
        </c:scaling>
        <c:delete val="1"/>
        <c:axPos val="b"/>
        <c:numFmt formatCode="ge" sourceLinked="1"/>
        <c:majorTickMark val="none"/>
        <c:minorTickMark val="none"/>
        <c:tickLblPos val="none"/>
        <c:crossAx val="199315680"/>
        <c:crosses val="autoZero"/>
        <c:auto val="1"/>
        <c:lblOffset val="100"/>
        <c:baseTimeUnit val="years"/>
      </c:dateAx>
      <c:valAx>
        <c:axId val="1993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31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1230.33</c:v>
                </c:pt>
                <c:pt idx="1">
                  <c:v>1020.41</c:v>
                </c:pt>
                <c:pt idx="2">
                  <c:v>940.1</c:v>
                </c:pt>
                <c:pt idx="3">
                  <c:v>865.73</c:v>
                </c:pt>
                <c:pt idx="4">
                  <c:v>843.58</c:v>
                </c:pt>
              </c:numCache>
            </c:numRef>
          </c:val>
        </c:ser>
        <c:dLbls>
          <c:showLegendKey val="0"/>
          <c:showVal val="0"/>
          <c:showCatName val="0"/>
          <c:showSerName val="0"/>
          <c:showPercent val="0"/>
          <c:showBubbleSize val="0"/>
        </c:dLbls>
        <c:gapWidth val="150"/>
        <c:axId val="199316856"/>
        <c:axId val="1993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99316856"/>
        <c:axId val="199317248"/>
      </c:lineChart>
      <c:dateAx>
        <c:axId val="199316856"/>
        <c:scaling>
          <c:orientation val="minMax"/>
        </c:scaling>
        <c:delete val="1"/>
        <c:axPos val="b"/>
        <c:numFmt formatCode="ge" sourceLinked="1"/>
        <c:majorTickMark val="none"/>
        <c:minorTickMark val="none"/>
        <c:tickLblPos val="none"/>
        <c:crossAx val="199317248"/>
        <c:crosses val="autoZero"/>
        <c:auto val="1"/>
        <c:lblOffset val="100"/>
        <c:baseTimeUnit val="years"/>
      </c:dateAx>
      <c:valAx>
        <c:axId val="1993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31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68.41</c:v>
                </c:pt>
                <c:pt idx="1">
                  <c:v>89</c:v>
                </c:pt>
                <c:pt idx="2">
                  <c:v>90.44</c:v>
                </c:pt>
                <c:pt idx="3">
                  <c:v>78.14</c:v>
                </c:pt>
                <c:pt idx="4">
                  <c:v>71.55</c:v>
                </c:pt>
              </c:numCache>
            </c:numRef>
          </c:val>
        </c:ser>
        <c:dLbls>
          <c:showLegendKey val="0"/>
          <c:showVal val="0"/>
          <c:showCatName val="0"/>
          <c:showSerName val="0"/>
          <c:showPercent val="0"/>
          <c:showBubbleSize val="0"/>
        </c:dLbls>
        <c:gapWidth val="150"/>
        <c:axId val="199318424"/>
        <c:axId val="1993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99318424"/>
        <c:axId val="199318816"/>
      </c:lineChart>
      <c:dateAx>
        <c:axId val="199318424"/>
        <c:scaling>
          <c:orientation val="minMax"/>
        </c:scaling>
        <c:delete val="1"/>
        <c:axPos val="b"/>
        <c:numFmt formatCode="ge" sourceLinked="1"/>
        <c:majorTickMark val="none"/>
        <c:minorTickMark val="none"/>
        <c:tickLblPos val="none"/>
        <c:crossAx val="199318816"/>
        <c:crosses val="autoZero"/>
        <c:auto val="1"/>
        <c:lblOffset val="100"/>
        <c:baseTimeUnit val="years"/>
      </c:dateAx>
      <c:valAx>
        <c:axId val="1993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31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199.67</c:v>
                </c:pt>
                <c:pt idx="1">
                  <c:v>179.61</c:v>
                </c:pt>
                <c:pt idx="2">
                  <c:v>178.42</c:v>
                </c:pt>
                <c:pt idx="3">
                  <c:v>208.95</c:v>
                </c:pt>
                <c:pt idx="4">
                  <c:v>230.82</c:v>
                </c:pt>
              </c:numCache>
            </c:numRef>
          </c:val>
        </c:ser>
        <c:dLbls>
          <c:showLegendKey val="0"/>
          <c:showVal val="0"/>
          <c:showCatName val="0"/>
          <c:showSerName val="0"/>
          <c:showPercent val="0"/>
          <c:showBubbleSize val="0"/>
        </c:dLbls>
        <c:gapWidth val="150"/>
        <c:axId val="198909832"/>
        <c:axId val="1990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98909832"/>
        <c:axId val="199049760"/>
      </c:lineChart>
      <c:dateAx>
        <c:axId val="198909832"/>
        <c:scaling>
          <c:orientation val="minMax"/>
        </c:scaling>
        <c:delete val="1"/>
        <c:axPos val="b"/>
        <c:numFmt formatCode="ge" sourceLinked="1"/>
        <c:majorTickMark val="none"/>
        <c:minorTickMark val="none"/>
        <c:tickLblPos val="none"/>
        <c:crossAx val="199049760"/>
        <c:crosses val="autoZero"/>
        <c:auto val="1"/>
        <c:lblOffset val="100"/>
        <c:baseTimeUnit val="years"/>
      </c:dateAx>
      <c:valAx>
        <c:axId val="1990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0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22"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小野市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49319</v>
      </c>
      <c r="AM8" s="64"/>
      <c r="AN8" s="64"/>
      <c r="AO8" s="64"/>
      <c r="AP8" s="64"/>
      <c r="AQ8" s="64"/>
      <c r="AR8" s="64"/>
      <c r="AS8" s="64"/>
      <c r="AT8" s="63">
        <f>データ!S6</f>
        <v>92.94</v>
      </c>
      <c r="AU8" s="63"/>
      <c r="AV8" s="63"/>
      <c r="AW8" s="63"/>
      <c r="AX8" s="63"/>
      <c r="AY8" s="63"/>
      <c r="AZ8" s="63"/>
      <c r="BA8" s="63"/>
      <c r="BB8" s="63">
        <f>データ!T6</f>
        <v>530.65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42.93</v>
      </c>
      <c r="J10" s="63"/>
      <c r="K10" s="63"/>
      <c r="L10" s="63"/>
      <c r="M10" s="63"/>
      <c r="N10" s="63"/>
      <c r="O10" s="63"/>
      <c r="P10" s="63">
        <f>データ!O6</f>
        <v>53.1</v>
      </c>
      <c r="Q10" s="63"/>
      <c r="R10" s="63"/>
      <c r="S10" s="63"/>
      <c r="T10" s="63"/>
      <c r="U10" s="63"/>
      <c r="V10" s="63"/>
      <c r="W10" s="63">
        <f>データ!P6</f>
        <v>81.67</v>
      </c>
      <c r="X10" s="63"/>
      <c r="Y10" s="63"/>
      <c r="Z10" s="63"/>
      <c r="AA10" s="63"/>
      <c r="AB10" s="63"/>
      <c r="AC10" s="63"/>
      <c r="AD10" s="64">
        <f>データ!Q6</f>
        <v>2376</v>
      </c>
      <c r="AE10" s="64"/>
      <c r="AF10" s="64"/>
      <c r="AG10" s="64"/>
      <c r="AH10" s="64"/>
      <c r="AI10" s="64"/>
      <c r="AJ10" s="64"/>
      <c r="AK10" s="2"/>
      <c r="AL10" s="64">
        <f>データ!U6</f>
        <v>26107</v>
      </c>
      <c r="AM10" s="64"/>
      <c r="AN10" s="64"/>
      <c r="AO10" s="64"/>
      <c r="AP10" s="64"/>
      <c r="AQ10" s="64"/>
      <c r="AR10" s="64"/>
      <c r="AS10" s="64"/>
      <c r="AT10" s="63">
        <f>データ!V6</f>
        <v>10.76</v>
      </c>
      <c r="AU10" s="63"/>
      <c r="AV10" s="63"/>
      <c r="AW10" s="63"/>
      <c r="AX10" s="63"/>
      <c r="AY10" s="63"/>
      <c r="AZ10" s="63"/>
      <c r="BA10" s="63"/>
      <c r="BB10" s="63">
        <f>データ!W6</f>
        <v>2426.3000000000002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282189</v>
      </c>
      <c r="D6" s="31">
        <f t="shared" si="3"/>
        <v>46</v>
      </c>
      <c r="E6" s="31">
        <f t="shared" si="3"/>
        <v>17</v>
      </c>
      <c r="F6" s="31">
        <f t="shared" si="3"/>
        <v>4</v>
      </c>
      <c r="G6" s="31">
        <f t="shared" si="3"/>
        <v>0</v>
      </c>
      <c r="H6" s="31" t="str">
        <f t="shared" si="3"/>
        <v>兵庫県　小野市</v>
      </c>
      <c r="I6" s="31" t="str">
        <f t="shared" si="3"/>
        <v>法適用</v>
      </c>
      <c r="J6" s="31" t="str">
        <f t="shared" si="3"/>
        <v>下水道事業</v>
      </c>
      <c r="K6" s="31" t="str">
        <f t="shared" si="3"/>
        <v>特定環境保全公共下水道</v>
      </c>
      <c r="L6" s="31" t="str">
        <f t="shared" si="3"/>
        <v>D2</v>
      </c>
      <c r="M6" s="32" t="str">
        <f t="shared" si="3"/>
        <v>-</v>
      </c>
      <c r="N6" s="32">
        <f t="shared" si="3"/>
        <v>42.93</v>
      </c>
      <c r="O6" s="32">
        <f t="shared" si="3"/>
        <v>53.1</v>
      </c>
      <c r="P6" s="32">
        <f t="shared" si="3"/>
        <v>81.67</v>
      </c>
      <c r="Q6" s="32">
        <f t="shared" si="3"/>
        <v>2376</v>
      </c>
      <c r="R6" s="32">
        <f t="shared" si="3"/>
        <v>49319</v>
      </c>
      <c r="S6" s="32">
        <f t="shared" si="3"/>
        <v>92.94</v>
      </c>
      <c r="T6" s="32">
        <f t="shared" si="3"/>
        <v>530.65</v>
      </c>
      <c r="U6" s="32">
        <f t="shared" si="3"/>
        <v>26107</v>
      </c>
      <c r="V6" s="32">
        <f t="shared" si="3"/>
        <v>10.76</v>
      </c>
      <c r="W6" s="32">
        <f t="shared" si="3"/>
        <v>2426.3000000000002</v>
      </c>
      <c r="X6" s="33">
        <f>IF(X7="",NA(),X7)</f>
        <v>78.44</v>
      </c>
      <c r="Y6" s="33">
        <f t="shared" ref="Y6:AG6" si="4">IF(Y7="",NA(),Y7)</f>
        <v>96.93</v>
      </c>
      <c r="Z6" s="33">
        <f t="shared" si="4"/>
        <v>99.09</v>
      </c>
      <c r="AA6" s="33">
        <f t="shared" si="4"/>
        <v>96.81</v>
      </c>
      <c r="AB6" s="33">
        <f t="shared" si="4"/>
        <v>90.45</v>
      </c>
      <c r="AC6" s="33">
        <f t="shared" si="4"/>
        <v>91.52</v>
      </c>
      <c r="AD6" s="33">
        <f t="shared" si="4"/>
        <v>94.73</v>
      </c>
      <c r="AE6" s="33">
        <f t="shared" si="4"/>
        <v>96.59</v>
      </c>
      <c r="AF6" s="33">
        <f t="shared" si="4"/>
        <v>101.24</v>
      </c>
      <c r="AG6" s="33">
        <f t="shared" si="4"/>
        <v>100.94</v>
      </c>
      <c r="AH6" s="32" t="str">
        <f>IF(AH7="","",IF(AH7="-","【-】","【"&amp;SUBSTITUTE(TEXT(AH7,"#,##0.00"),"-","△")&amp;"】"))</f>
        <v>【100.36】</v>
      </c>
      <c r="AI6" s="33">
        <f>IF(AI7="",NA(),AI7)</f>
        <v>524.66999999999996</v>
      </c>
      <c r="AJ6" s="33">
        <f t="shared" ref="AJ6:AR6" si="5">IF(AJ7="",NA(),AJ7)</f>
        <v>455.81</v>
      </c>
      <c r="AK6" s="33">
        <f t="shared" si="5"/>
        <v>445.99</v>
      </c>
      <c r="AL6" s="33">
        <f t="shared" si="5"/>
        <v>445</v>
      </c>
      <c r="AM6" s="33">
        <f t="shared" si="5"/>
        <v>471.65</v>
      </c>
      <c r="AN6" s="33">
        <f t="shared" si="5"/>
        <v>243.86</v>
      </c>
      <c r="AO6" s="33">
        <f t="shared" si="5"/>
        <v>236.15</v>
      </c>
      <c r="AP6" s="33">
        <f t="shared" si="5"/>
        <v>232.81</v>
      </c>
      <c r="AQ6" s="33">
        <f t="shared" si="5"/>
        <v>184.13</v>
      </c>
      <c r="AR6" s="33">
        <f t="shared" si="5"/>
        <v>101.85</v>
      </c>
      <c r="AS6" s="32" t="str">
        <f>IF(AS7="","",IF(AS7="-","【-】","【"&amp;SUBSTITUTE(TEXT(AS7,"#,##0.00"),"-","△")&amp;"】"))</f>
        <v>【98.78】</v>
      </c>
      <c r="AT6" s="33">
        <f>IF(AT7="",NA(),AT7)</f>
        <v>115.3</v>
      </c>
      <c r="AU6" s="33">
        <f t="shared" ref="AU6:BC6" si="6">IF(AU7="",NA(),AU7)</f>
        <v>132.04</v>
      </c>
      <c r="AV6" s="33">
        <f t="shared" si="6"/>
        <v>101.43</v>
      </c>
      <c r="AW6" s="33">
        <f t="shared" si="6"/>
        <v>10.07</v>
      </c>
      <c r="AX6" s="33">
        <f t="shared" si="6"/>
        <v>8.82</v>
      </c>
      <c r="AY6" s="33">
        <f t="shared" si="6"/>
        <v>341.28</v>
      </c>
      <c r="AZ6" s="33">
        <f t="shared" si="6"/>
        <v>243.58</v>
      </c>
      <c r="BA6" s="33">
        <f t="shared" si="6"/>
        <v>290.19</v>
      </c>
      <c r="BB6" s="33">
        <f t="shared" si="6"/>
        <v>63.22</v>
      </c>
      <c r="BC6" s="33">
        <f t="shared" si="6"/>
        <v>49.07</v>
      </c>
      <c r="BD6" s="32" t="str">
        <f>IF(BD7="","",IF(BD7="-","【-】","【"&amp;SUBSTITUTE(TEXT(BD7,"#,##0.00"),"-","△")&amp;"】"))</f>
        <v>【58.70】</v>
      </c>
      <c r="BE6" s="33">
        <f>IF(BE7="",NA(),BE7)</f>
        <v>1230.33</v>
      </c>
      <c r="BF6" s="33">
        <f t="shared" ref="BF6:BN6" si="7">IF(BF7="",NA(),BF7)</f>
        <v>1020.41</v>
      </c>
      <c r="BG6" s="33">
        <f t="shared" si="7"/>
        <v>940.1</v>
      </c>
      <c r="BH6" s="33">
        <f t="shared" si="7"/>
        <v>865.73</v>
      </c>
      <c r="BI6" s="33">
        <f t="shared" si="7"/>
        <v>843.58</v>
      </c>
      <c r="BJ6" s="33">
        <f t="shared" si="7"/>
        <v>1764.87</v>
      </c>
      <c r="BK6" s="33">
        <f t="shared" si="7"/>
        <v>1622.51</v>
      </c>
      <c r="BL6" s="33">
        <f t="shared" si="7"/>
        <v>1569.13</v>
      </c>
      <c r="BM6" s="33">
        <f t="shared" si="7"/>
        <v>1436</v>
      </c>
      <c r="BN6" s="33">
        <f t="shared" si="7"/>
        <v>1434.89</v>
      </c>
      <c r="BO6" s="32" t="str">
        <f>IF(BO7="","",IF(BO7="-","【-】","【"&amp;SUBSTITUTE(TEXT(BO7,"#,##0.00"),"-","△")&amp;"】"))</f>
        <v>【1,457.06】</v>
      </c>
      <c r="BP6" s="33">
        <f>IF(BP7="",NA(),BP7)</f>
        <v>68.41</v>
      </c>
      <c r="BQ6" s="33">
        <f t="shared" ref="BQ6:BY6" si="8">IF(BQ7="",NA(),BQ7)</f>
        <v>89</v>
      </c>
      <c r="BR6" s="33">
        <f t="shared" si="8"/>
        <v>90.44</v>
      </c>
      <c r="BS6" s="33">
        <f t="shared" si="8"/>
        <v>78.14</v>
      </c>
      <c r="BT6" s="33">
        <f t="shared" si="8"/>
        <v>71.55</v>
      </c>
      <c r="BU6" s="33">
        <f t="shared" si="8"/>
        <v>60.75</v>
      </c>
      <c r="BV6" s="33">
        <f t="shared" si="8"/>
        <v>62.83</v>
      </c>
      <c r="BW6" s="33">
        <f t="shared" si="8"/>
        <v>64.63</v>
      </c>
      <c r="BX6" s="33">
        <f t="shared" si="8"/>
        <v>66.56</v>
      </c>
      <c r="BY6" s="33">
        <f t="shared" si="8"/>
        <v>66.22</v>
      </c>
      <c r="BZ6" s="32" t="str">
        <f>IF(BZ7="","",IF(BZ7="-","【-】","【"&amp;SUBSTITUTE(TEXT(BZ7,"#,##0.00"),"-","△")&amp;"】"))</f>
        <v>【64.73】</v>
      </c>
      <c r="CA6" s="33">
        <f>IF(CA7="",NA(),CA7)</f>
        <v>199.67</v>
      </c>
      <c r="CB6" s="33">
        <f t="shared" ref="CB6:CJ6" si="9">IF(CB7="",NA(),CB7)</f>
        <v>179.61</v>
      </c>
      <c r="CC6" s="33">
        <f t="shared" si="9"/>
        <v>178.42</v>
      </c>
      <c r="CD6" s="33">
        <f t="shared" si="9"/>
        <v>208.95</v>
      </c>
      <c r="CE6" s="33">
        <f t="shared" si="9"/>
        <v>230.82</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92.08</v>
      </c>
      <c r="CX6" s="33">
        <f t="shared" ref="CX6:DF6" si="11">IF(CX7="",NA(),CX7)</f>
        <v>93.01</v>
      </c>
      <c r="CY6" s="33">
        <f t="shared" si="11"/>
        <v>93.69</v>
      </c>
      <c r="CZ6" s="33">
        <f t="shared" si="11"/>
        <v>93.78</v>
      </c>
      <c r="DA6" s="33">
        <f t="shared" si="11"/>
        <v>93.93</v>
      </c>
      <c r="DB6" s="33">
        <f t="shared" si="11"/>
        <v>80.47</v>
      </c>
      <c r="DC6" s="33">
        <f t="shared" si="11"/>
        <v>81.3</v>
      </c>
      <c r="DD6" s="33">
        <f t="shared" si="11"/>
        <v>82.2</v>
      </c>
      <c r="DE6" s="33">
        <f t="shared" si="11"/>
        <v>82.35</v>
      </c>
      <c r="DF6" s="33">
        <f t="shared" si="11"/>
        <v>82.9</v>
      </c>
      <c r="DG6" s="32" t="str">
        <f>IF(DG7="","",IF(DG7="-","【-】","【"&amp;SUBSTITUTE(TEXT(DG7,"#,##0.00"),"-","△")&amp;"】"))</f>
        <v>【81.28】</v>
      </c>
      <c r="DH6" s="33">
        <f>IF(DH7="",NA(),DH7)</f>
        <v>11.92</v>
      </c>
      <c r="DI6" s="33">
        <f t="shared" ref="DI6:DQ6" si="12">IF(DI7="",NA(),DI7)</f>
        <v>13.49</v>
      </c>
      <c r="DJ6" s="33">
        <f t="shared" si="12"/>
        <v>13.21</v>
      </c>
      <c r="DK6" s="33">
        <f t="shared" si="12"/>
        <v>21.7</v>
      </c>
      <c r="DL6" s="33">
        <f t="shared" si="12"/>
        <v>23.61</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282189</v>
      </c>
      <c r="D7" s="35">
        <v>46</v>
      </c>
      <c r="E7" s="35">
        <v>17</v>
      </c>
      <c r="F7" s="35">
        <v>4</v>
      </c>
      <c r="G7" s="35">
        <v>0</v>
      </c>
      <c r="H7" s="35" t="s">
        <v>96</v>
      </c>
      <c r="I7" s="35" t="s">
        <v>97</v>
      </c>
      <c r="J7" s="35" t="s">
        <v>98</v>
      </c>
      <c r="K7" s="35" t="s">
        <v>99</v>
      </c>
      <c r="L7" s="35" t="s">
        <v>100</v>
      </c>
      <c r="M7" s="36" t="s">
        <v>101</v>
      </c>
      <c r="N7" s="36">
        <v>42.93</v>
      </c>
      <c r="O7" s="36">
        <v>53.1</v>
      </c>
      <c r="P7" s="36">
        <v>81.67</v>
      </c>
      <c r="Q7" s="36">
        <v>2376</v>
      </c>
      <c r="R7" s="36">
        <v>49319</v>
      </c>
      <c r="S7" s="36">
        <v>92.94</v>
      </c>
      <c r="T7" s="36">
        <v>530.65</v>
      </c>
      <c r="U7" s="36">
        <v>26107</v>
      </c>
      <c r="V7" s="36">
        <v>10.76</v>
      </c>
      <c r="W7" s="36">
        <v>2426.3000000000002</v>
      </c>
      <c r="X7" s="36">
        <v>78.44</v>
      </c>
      <c r="Y7" s="36">
        <v>96.93</v>
      </c>
      <c r="Z7" s="36">
        <v>99.09</v>
      </c>
      <c r="AA7" s="36">
        <v>96.81</v>
      </c>
      <c r="AB7" s="36">
        <v>90.45</v>
      </c>
      <c r="AC7" s="36">
        <v>91.52</v>
      </c>
      <c r="AD7" s="36">
        <v>94.73</v>
      </c>
      <c r="AE7" s="36">
        <v>96.59</v>
      </c>
      <c r="AF7" s="36">
        <v>101.24</v>
      </c>
      <c r="AG7" s="36">
        <v>100.94</v>
      </c>
      <c r="AH7" s="36">
        <v>100.36</v>
      </c>
      <c r="AI7" s="36">
        <v>524.66999999999996</v>
      </c>
      <c r="AJ7" s="36">
        <v>455.81</v>
      </c>
      <c r="AK7" s="36">
        <v>445.99</v>
      </c>
      <c r="AL7" s="36">
        <v>445</v>
      </c>
      <c r="AM7" s="36">
        <v>471.65</v>
      </c>
      <c r="AN7" s="36">
        <v>243.86</v>
      </c>
      <c r="AO7" s="36">
        <v>236.15</v>
      </c>
      <c r="AP7" s="36">
        <v>232.81</v>
      </c>
      <c r="AQ7" s="36">
        <v>184.13</v>
      </c>
      <c r="AR7" s="36">
        <v>101.85</v>
      </c>
      <c r="AS7" s="36">
        <v>98.78</v>
      </c>
      <c r="AT7" s="36">
        <v>115.3</v>
      </c>
      <c r="AU7" s="36">
        <v>132.04</v>
      </c>
      <c r="AV7" s="36">
        <v>101.43</v>
      </c>
      <c r="AW7" s="36">
        <v>10.07</v>
      </c>
      <c r="AX7" s="36">
        <v>8.82</v>
      </c>
      <c r="AY7" s="36">
        <v>341.28</v>
      </c>
      <c r="AZ7" s="36">
        <v>243.58</v>
      </c>
      <c r="BA7" s="36">
        <v>290.19</v>
      </c>
      <c r="BB7" s="36">
        <v>63.22</v>
      </c>
      <c r="BC7" s="36">
        <v>49.07</v>
      </c>
      <c r="BD7" s="36">
        <v>58.7</v>
      </c>
      <c r="BE7" s="36">
        <v>1230.33</v>
      </c>
      <c r="BF7" s="36">
        <v>1020.41</v>
      </c>
      <c r="BG7" s="36">
        <v>940.1</v>
      </c>
      <c r="BH7" s="36">
        <v>865.73</v>
      </c>
      <c r="BI7" s="36">
        <v>843.58</v>
      </c>
      <c r="BJ7" s="36">
        <v>1764.87</v>
      </c>
      <c r="BK7" s="36">
        <v>1622.51</v>
      </c>
      <c r="BL7" s="36">
        <v>1569.13</v>
      </c>
      <c r="BM7" s="36">
        <v>1436</v>
      </c>
      <c r="BN7" s="36">
        <v>1434.89</v>
      </c>
      <c r="BO7" s="36">
        <v>1457.06</v>
      </c>
      <c r="BP7" s="36">
        <v>68.41</v>
      </c>
      <c r="BQ7" s="36">
        <v>89</v>
      </c>
      <c r="BR7" s="36">
        <v>90.44</v>
      </c>
      <c r="BS7" s="36">
        <v>78.14</v>
      </c>
      <c r="BT7" s="36">
        <v>71.55</v>
      </c>
      <c r="BU7" s="36">
        <v>60.75</v>
      </c>
      <c r="BV7" s="36">
        <v>62.83</v>
      </c>
      <c r="BW7" s="36">
        <v>64.63</v>
      </c>
      <c r="BX7" s="36">
        <v>66.56</v>
      </c>
      <c r="BY7" s="36">
        <v>66.22</v>
      </c>
      <c r="BZ7" s="36">
        <v>64.73</v>
      </c>
      <c r="CA7" s="36">
        <v>199.67</v>
      </c>
      <c r="CB7" s="36">
        <v>179.61</v>
      </c>
      <c r="CC7" s="36">
        <v>178.42</v>
      </c>
      <c r="CD7" s="36">
        <v>208.95</v>
      </c>
      <c r="CE7" s="36">
        <v>230.82</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92.08</v>
      </c>
      <c r="CX7" s="36">
        <v>93.01</v>
      </c>
      <c r="CY7" s="36">
        <v>93.69</v>
      </c>
      <c r="CZ7" s="36">
        <v>93.78</v>
      </c>
      <c r="DA7" s="36">
        <v>93.93</v>
      </c>
      <c r="DB7" s="36">
        <v>80.47</v>
      </c>
      <c r="DC7" s="36">
        <v>81.3</v>
      </c>
      <c r="DD7" s="36">
        <v>82.2</v>
      </c>
      <c r="DE7" s="36">
        <v>82.35</v>
      </c>
      <c r="DF7" s="36">
        <v>82.9</v>
      </c>
      <c r="DG7" s="36">
        <v>81.28</v>
      </c>
      <c r="DH7" s="36">
        <v>11.92</v>
      </c>
      <c r="DI7" s="36">
        <v>13.49</v>
      </c>
      <c r="DJ7" s="36">
        <v>13.21</v>
      </c>
      <c r="DK7" s="36">
        <v>21.7</v>
      </c>
      <c r="DL7" s="36">
        <v>23.61</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Yoshioka</cp:lastModifiedBy>
  <dcterms:created xsi:type="dcterms:W3CDTF">2017-02-08T02:39:37Z</dcterms:created>
  <dcterms:modified xsi:type="dcterms:W3CDTF">2017-02-14T00:04:15Z</dcterms:modified>
  <cp:category/>
</cp:coreProperties>
</file>