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649" lockStructure="1"/>
  <bookViews>
    <workbookView xWindow="9585" yWindow="-15" windowWidth="9630" windowHeight="11940"/>
  </bookViews>
  <sheets>
    <sheet name="法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T10" i="4" s="1"/>
  <c r="U6" i="5"/>
  <c r="T6" i="5"/>
  <c r="BB8" i="4" s="1"/>
  <c r="S6" i="5"/>
  <c r="R6" i="5"/>
  <c r="AL8" i="4" s="1"/>
  <c r="Q6" i="5"/>
  <c r="P6" i="5"/>
  <c r="W10" i="4" s="1"/>
  <c r="O6" i="5"/>
  <c r="N6" i="5"/>
  <c r="I10" i="4" s="1"/>
  <c r="M6" i="5"/>
  <c r="L6" i="5"/>
  <c r="K6" i="5"/>
  <c r="J6" i="5"/>
  <c r="I8" i="4" s="1"/>
  <c r="I6" i="5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BB10" i="4"/>
  <c r="AL10" i="4"/>
  <c r="AD10" i="4"/>
  <c r="P10" i="4"/>
  <c r="B10" i="4"/>
  <c r="AT8" i="4"/>
  <c r="W8" i="4"/>
  <c r="P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<sst xmlns="http://schemas.openxmlformats.org/spreadsheetml/2006/main" count="247" uniqueCount="110">
  <si>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</si>
  <si>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</si>
  <si>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</si>
  <si>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</si>
  <si>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</si>
  <si>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</si>
  <si>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</si>
  <si>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</si>
  <si>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</si>
  <si>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</si>
  <si>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</si>
  <si>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</si>
  <si>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</si>
  <si>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</si>
  <si>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</si>
  <si>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</si>
  <si>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</si>
  <si>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</si>
  <si>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</si>
  <si>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</si>
  <si>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</si>
  <si>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</si>
  <si>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</si>
  <si>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</si>
  <si>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</si>
  <si>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</si>
  <si>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</si>
  <si>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</si>
  <si>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</si>
  <si>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</si>
  <si>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</si>
  <si>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</si>
  <si>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</si>
  <si>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</si>
  <si>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</si>
  <si>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</si>
  <si>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</si>
  <si>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</si>
  <si>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</si>
  <si>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</si>
  <si>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</si>
  <si>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※　平成23年度から平成25年度における各指標の類似団体平均値は、当時の事業数を基に算出していますが、企業債残高対事業規模比率、管渠老朽化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83" eb="85">
      <t>ヘイセイ</t>
    </rPh>
    <rPh sb="87" eb="89">
      <t>ネンド</t>
    </rPh>
    <rPh sb="90" eb="92">
      <t>ジギョウ</t>
    </rPh>
    <rPh sb="92" eb="93">
      <t>スウ</t>
    </rPh>
    <rPh sb="94" eb="95">
      <t>モト</t>
    </rPh>
    <rPh sb="96" eb="98">
      <t>ルイジ</t>
    </rPh>
    <rPh sb="98" eb="100">
      <t>ダンタイ</t>
    </rPh>
    <rPh sb="100" eb="102">
      <t>ヘイキン</t>
    </rPh>
    <rPh sb="102" eb="103">
      <t>アタイ</t>
    </rPh>
    <rPh sb="104" eb="106">
      <t>サンシュツ</t>
    </rPh>
    <phoneticPr fontId="4"/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</si>
  <si>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</si>
  <si>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</si>
  <si>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</si>
  <si>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</si>
  <si>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</si>
  <si>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</si>
  <si>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</si>
  <si>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</si>
  <si>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</si>
  <si>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</si>
  <si>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</si>
  <si>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</si>
  <si>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</si>
  <si>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</si>
  <si>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</si>
  <si>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</si>
  <si>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</si>
  <si>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</si>
  <si>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</si>
  <si>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</si>
  <si>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</si>
  <si>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</si>
  <si>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</si>
  <si>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</si>
  <si>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</si>
  <si>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</si>
  <si>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</si>
  <si>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</si>
  <si>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</si>
  <si>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</si>
  <si>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</si>
  <si>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</si>
  <si>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</si>
  <si>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</si>
  <si>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</si>
  <si>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</si>
  <si>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</si>
  <si>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</si>
  <si>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</si>
  <si>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</si>
  <si>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</si>
  <si>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</si>
  <si>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</si>
  <si>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</si>
  <si>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</si>
  <si>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</si>
  <si>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</si>
  <si>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</si>
  <si>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</si>
  <si>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</si>
  <si>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</si>
  <si>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</si>
  <si>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</si>
  <si>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</si>
  <si>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兵庫県　豊岡市</t>
  </si>
  <si>
    <t>法適用</t>
  </si>
  <si>
    <t>下水道事業</t>
  </si>
  <si>
    <t>個別排水処理</t>
  </si>
  <si>
    <t>L2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</si>
  <si>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</si>
  <si>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</si>
  <si>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</si>
  <si>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</si>
  <si>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</si>
  <si>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</si>
  <si>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類似団体よりも償却率が高く、施設の老朽化が着実に進んでいる。
　今後は、将来の運営状況を考慮しつつ、合理的な投資をしていかなかればならない。</t>
    <rPh sb="1" eb="3">
      <t>ルイジ</t>
    </rPh>
    <rPh sb="3" eb="5">
      <t>ダンタイ</t>
    </rPh>
    <rPh sb="8" eb="10">
      <t>ショウキャク</t>
    </rPh>
    <rPh sb="10" eb="11">
      <t>リツ</t>
    </rPh>
    <rPh sb="12" eb="13">
      <t>タカ</t>
    </rPh>
    <rPh sb="15" eb="17">
      <t>シセツ</t>
    </rPh>
    <rPh sb="18" eb="21">
      <t>ロウキュウカ</t>
    </rPh>
    <rPh sb="22" eb="24">
      <t>チャクジツ</t>
    </rPh>
    <rPh sb="25" eb="26">
      <t>スス</t>
    </rPh>
    <rPh sb="33" eb="35">
      <t>コンゴ</t>
    </rPh>
    <rPh sb="37" eb="39">
      <t>ショウライ</t>
    </rPh>
    <rPh sb="40" eb="42">
      <t>ウンエイ</t>
    </rPh>
    <rPh sb="42" eb="44">
      <t>ジョウキョウ</t>
    </rPh>
    <rPh sb="45" eb="47">
      <t>コウリョ</t>
    </rPh>
    <rPh sb="51" eb="54">
      <t>ゴウリテキ</t>
    </rPh>
    <rPh sb="55" eb="57">
      <t>トウシ</t>
    </rPh>
    <phoneticPr fontId="4"/>
  </si>
  <si>
    <t>　下水道使用料の収入だけでは経費を賄うことができておらず、依然として一般会計からの繰入金に依存しており、独立採算による経営ができていない。
　水需要の減少により有収水量の増加も厳しい状況であるが、さらなる経費削減を図るため、業務の合理化、効率化に努める。</t>
    <rPh sb="1" eb="4">
      <t>ゲスイドウ</t>
    </rPh>
    <rPh sb="4" eb="7">
      <t>シヨウリョウ</t>
    </rPh>
    <rPh sb="8" eb="10">
      <t>シュウニュウ</t>
    </rPh>
    <rPh sb="14" eb="16">
      <t>ケイヒ</t>
    </rPh>
    <rPh sb="17" eb="18">
      <t>マカナ</t>
    </rPh>
    <rPh sb="34" eb="36">
      <t>イッパン</t>
    </rPh>
    <rPh sb="36" eb="38">
      <t>カイケイ</t>
    </rPh>
    <rPh sb="41" eb="43">
      <t>クリイレ</t>
    </rPh>
    <rPh sb="43" eb="44">
      <t>キン</t>
    </rPh>
    <rPh sb="45" eb="47">
      <t>イゾン</t>
    </rPh>
    <rPh sb="52" eb="54">
      <t>ドクリツ</t>
    </rPh>
    <rPh sb="54" eb="56">
      <t>サイサン</t>
    </rPh>
    <rPh sb="59" eb="61">
      <t>ケイエイ</t>
    </rPh>
    <phoneticPr fontId="4"/>
  </si>
  <si>
    <t xml:space="preserve"> 経常収支において単年度では赤字ではないものの、下水道使用料だけでは経費を賄うことができておらず、一般会計からの繰入金に依存している状態である。
　類似団体平均及び他事業と比べ、供用地域のほとんどが山間地域であるため、汚水処理原価が高く、下水道使用料収入では経費を賄うことができていない。また、近年の使用料収入の減少や支払利息の影響から、累積欠損金比率が高くなっている。
　さらに、流動比率についても100％を下回っている上、類似団体平均と比べて低いため、短期的な支払能力を高めなくてはならない。
　上記のことを解消するために、平成28年度から下水道使用料を改定し、汚水処理原価を抑えるとともに、経費回収率を高めていきたい。
　また、水洗化を促進し、有収水量の確保に努めていく必要がある。
　さらに、累積欠損比率を低くするために、経営改善によって費用削減を行い、利益剰余金を積み上げ、資本増加を図っていきたい。
　その上、企業債残高を少なくするべく起債の償還を着実に行い、残高を少なくしていかなければならない。</t>
    <rPh sb="1" eb="3">
      <t>ケイジョウ</t>
    </rPh>
    <rPh sb="3" eb="5">
      <t>シュウシ</t>
    </rPh>
    <rPh sb="9" eb="12">
      <t>タンネンド</t>
    </rPh>
    <rPh sb="14" eb="16">
      <t>アカジ</t>
    </rPh>
    <rPh sb="24" eb="27">
      <t>ゲスイドウ</t>
    </rPh>
    <rPh sb="27" eb="30">
      <t>シヨウリョウ</t>
    </rPh>
    <rPh sb="34" eb="36">
      <t>ケイヒ</t>
    </rPh>
    <rPh sb="37" eb="38">
      <t>マカナ</t>
    </rPh>
    <rPh sb="49" eb="51">
      <t>イッパン</t>
    </rPh>
    <rPh sb="51" eb="53">
      <t>カイケイ</t>
    </rPh>
    <rPh sb="56" eb="58">
      <t>クリイレ</t>
    </rPh>
    <rPh sb="58" eb="59">
      <t>キン</t>
    </rPh>
    <rPh sb="60" eb="62">
      <t>イゾン</t>
    </rPh>
    <rPh sb="66" eb="68">
      <t>ジョウタイ</t>
    </rPh>
    <rPh sb="74" eb="76">
      <t>ルイジ</t>
    </rPh>
    <rPh sb="76" eb="78">
      <t>ダンタイ</t>
    </rPh>
    <rPh sb="78" eb="80">
      <t>ヘイキン</t>
    </rPh>
    <rPh sb="80" eb="81">
      <t>オヨ</t>
    </rPh>
    <rPh sb="82" eb="83">
      <t>タ</t>
    </rPh>
    <rPh sb="83" eb="85">
      <t>ジギョウ</t>
    </rPh>
    <rPh sb="86" eb="87">
      <t>クラ</t>
    </rPh>
    <rPh sb="89" eb="91">
      <t>キョウヨウ</t>
    </rPh>
    <rPh sb="91" eb="93">
      <t>チイキ</t>
    </rPh>
    <rPh sb="99" eb="101">
      <t>サンカン</t>
    </rPh>
    <rPh sb="101" eb="103">
      <t>チイキ</t>
    </rPh>
    <rPh sb="109" eb="111">
      <t>オスイ</t>
    </rPh>
    <rPh sb="111" eb="113">
      <t>ショリ</t>
    </rPh>
    <rPh sb="113" eb="115">
      <t>ゲンカ</t>
    </rPh>
    <rPh sb="116" eb="117">
      <t>タカ</t>
    </rPh>
    <rPh sb="119" eb="122">
      <t>ゲスイドウ</t>
    </rPh>
    <rPh sb="122" eb="125">
      <t>シヨウリョウ</t>
    </rPh>
    <rPh sb="125" eb="127">
      <t>シュウニュウ</t>
    </rPh>
    <rPh sb="129" eb="131">
      <t>ケイヒ</t>
    </rPh>
    <rPh sb="132" eb="133">
      <t>マカナ</t>
    </rPh>
    <rPh sb="250" eb="252">
      <t>ジョウキ</t>
    </rPh>
    <rPh sb="256" eb="258">
      <t>カイショウ</t>
    </rPh>
    <rPh sb="264" eb="266">
      <t>ヘイセイ</t>
    </rPh>
    <rPh sb="268" eb="270">
      <t>ネンド</t>
    </rPh>
    <rPh sb="272" eb="275">
      <t>ゲスイドウ</t>
    </rPh>
    <rPh sb="275" eb="278">
      <t>シヨウリョウ</t>
    </rPh>
    <rPh sb="279" eb="281">
      <t>カイテイ</t>
    </rPh>
    <rPh sb="283" eb="285">
      <t>オスイ</t>
    </rPh>
    <rPh sb="285" eb="287">
      <t>ショリ</t>
    </rPh>
    <rPh sb="287" eb="289">
      <t>ゲンカ</t>
    </rPh>
    <rPh sb="290" eb="291">
      <t>オサ</t>
    </rPh>
    <rPh sb="298" eb="300">
      <t>ケイヒ</t>
    </rPh>
    <rPh sb="300" eb="302">
      <t>カイシュウ</t>
    </rPh>
    <rPh sb="302" eb="303">
      <t>リツ</t>
    </rPh>
    <rPh sb="304" eb="305">
      <t>タカ</t>
    </rPh>
    <rPh sb="317" eb="320">
      <t>スイセンカ</t>
    </rPh>
    <rPh sb="321" eb="323">
      <t>ソクシン</t>
    </rPh>
    <rPh sb="325" eb="327">
      <t>ユウシュウ</t>
    </rPh>
    <rPh sb="327" eb="329">
      <t>スイリョウ</t>
    </rPh>
    <rPh sb="330" eb="332">
      <t>カクホ</t>
    </rPh>
    <rPh sb="333" eb="334">
      <t>ツト</t>
    </rPh>
    <rPh sb="338" eb="340">
      <t>ヒツヨウ</t>
    </rPh>
    <rPh sb="409" eb="410">
      <t>ウエ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</si>
</sst>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7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18" fillId="0" borderId="6" xfId="0" applyFont="1" applyBorder="1" applyAlignment="1" applyProtection="1">
      <alignment horizontal="left" vertical="top" wrapText="1"/>
      <protection locked="0"/>
    </xf>
    <xf numFmtId="0" fontId="18" fillId="0" borderId="0" xfId="0" applyFont="1" applyBorder="1" applyAlignment="1" applyProtection="1">
      <alignment horizontal="left" vertical="top" wrapText="1"/>
      <protection locked="0"/>
    </xf>
    <xf numFmtId="0" fontId="18" fillId="0" borderId="7" xfId="0" applyFont="1" applyBorder="1" applyAlignment="1" applyProtection="1">
      <alignment horizontal="left" vertical="top" wrapText="1"/>
      <protection locked="0"/>
    </xf>
    <xf numFmtId="0" fontId="18" fillId="0" borderId="8" xfId="0" applyFont="1" applyBorder="1" applyAlignment="1" applyProtection="1">
      <alignment horizontal="left" vertical="top" wrapText="1"/>
      <protection locked="0"/>
    </xf>
    <xf numFmtId="0" fontId="18" fillId="0" borderId="1" xfId="0" applyFont="1" applyBorder="1" applyAlignment="1" applyProtection="1">
      <alignment horizontal="left" vertical="top" wrapText="1"/>
      <protection locked="0"/>
    </xf>
    <xf numFmtId="0" fontId="18" fillId="0" borderId="9" xfId="0" applyFont="1" applyBorder="1" applyAlignment="1" applyProtection="1">
      <alignment horizontal="left" vertical="top" wrapText="1"/>
      <protection locked="0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904384"/>
        <c:axId val="419188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04384"/>
        <c:axId val="41918848"/>
      </c:lineChart>
      <c:dateAx>
        <c:axId val="419043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1918848"/>
        <c:crosses val="autoZero"/>
        <c:auto val="1"/>
        <c:lblOffset val="100"/>
        <c:baseTimeUnit val="years"/>
      </c:dateAx>
      <c:valAx>
        <c:axId val="419188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1904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155648"/>
        <c:axId val="9025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55.42</c:v>
                </c:pt>
                <c:pt idx="1">
                  <c:v>58.58</c:v>
                </c:pt>
                <c:pt idx="2">
                  <c:v>48.69</c:v>
                </c:pt>
                <c:pt idx="3">
                  <c:v>52.52</c:v>
                </c:pt>
                <c:pt idx="4">
                  <c:v>54.14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55648"/>
        <c:axId val="90252032"/>
      </c:lineChart>
      <c:dateAx>
        <c:axId val="901556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252032"/>
        <c:crosses val="autoZero"/>
        <c:auto val="1"/>
        <c:lblOffset val="100"/>
        <c:baseTimeUnit val="years"/>
      </c:dateAx>
      <c:valAx>
        <c:axId val="9025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1556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82.77</c:v>
                </c:pt>
                <c:pt idx="1">
                  <c:v>83.48</c:v>
                </c:pt>
                <c:pt idx="2">
                  <c:v>85.27</c:v>
                </c:pt>
                <c:pt idx="3">
                  <c:v>87.72</c:v>
                </c:pt>
                <c:pt idx="4">
                  <c:v>87.96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269952"/>
        <c:axId val="90280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74.290000000000006</c:v>
                </c:pt>
                <c:pt idx="1">
                  <c:v>72.31</c:v>
                </c:pt>
                <c:pt idx="2">
                  <c:v>87.42</c:v>
                </c:pt>
                <c:pt idx="3">
                  <c:v>84.94</c:v>
                </c:pt>
                <c:pt idx="4">
                  <c:v>84.69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269952"/>
        <c:axId val="90280320"/>
      </c:lineChart>
      <c:dateAx>
        <c:axId val="902699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280320"/>
        <c:crosses val="autoZero"/>
        <c:auto val="1"/>
        <c:lblOffset val="100"/>
        <c:baseTimeUnit val="years"/>
      </c:dateAx>
      <c:valAx>
        <c:axId val="90280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2699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100.22</c:v>
                </c:pt>
                <c:pt idx="2">
                  <c:v>100</c:v>
                </c:pt>
                <c:pt idx="3">
                  <c:v>100.46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350464"/>
        <c:axId val="423608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100.53</c:v>
                </c:pt>
                <c:pt idx="1">
                  <c:v>96.73</c:v>
                </c:pt>
                <c:pt idx="2">
                  <c:v>94.73</c:v>
                </c:pt>
                <c:pt idx="3">
                  <c:v>93.93</c:v>
                </c:pt>
                <c:pt idx="4">
                  <c:v>93.17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50464"/>
        <c:axId val="42360832"/>
      </c:lineChart>
      <c:dateAx>
        <c:axId val="423504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2360832"/>
        <c:crosses val="autoZero"/>
        <c:auto val="1"/>
        <c:lblOffset val="100"/>
        <c:baseTimeUnit val="years"/>
      </c:dateAx>
      <c:valAx>
        <c:axId val="423608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23504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24.66</c:v>
                </c:pt>
                <c:pt idx="1">
                  <c:v>28.08</c:v>
                </c:pt>
                <c:pt idx="2">
                  <c:v>31.64</c:v>
                </c:pt>
                <c:pt idx="3">
                  <c:v>36.82</c:v>
                </c:pt>
                <c:pt idx="4">
                  <c:v>40.54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382848"/>
        <c:axId val="423847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19.98</c:v>
                </c:pt>
                <c:pt idx="1">
                  <c:v>20.309999999999999</c:v>
                </c:pt>
                <c:pt idx="2">
                  <c:v>34.69</c:v>
                </c:pt>
                <c:pt idx="3">
                  <c:v>40.35</c:v>
                </c:pt>
                <c:pt idx="4">
                  <c:v>38.32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82848"/>
        <c:axId val="42384768"/>
      </c:lineChart>
      <c:dateAx>
        <c:axId val="423828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2384768"/>
        <c:crosses val="autoZero"/>
        <c:auto val="1"/>
        <c:lblOffset val="100"/>
        <c:baseTimeUnit val="years"/>
      </c:dateAx>
      <c:valAx>
        <c:axId val="423847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23828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1616"/>
        <c:axId val="42433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31616"/>
        <c:axId val="42433536"/>
      </c:lineChart>
      <c:dateAx>
        <c:axId val="424316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2433536"/>
        <c:crosses val="autoZero"/>
        <c:auto val="1"/>
        <c:lblOffset val="100"/>
        <c:baseTimeUnit val="years"/>
      </c:dateAx>
      <c:valAx>
        <c:axId val="42433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24316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#,##0.00;"△"#,##0.00;"-"</c:formatCode>
                <c:ptCount val="5"/>
                <c:pt idx="0">
                  <c:v>762.89</c:v>
                </c:pt>
                <c:pt idx="1">
                  <c:v>868.71</c:v>
                </c:pt>
                <c:pt idx="2">
                  <c:v>1087.81</c:v>
                </c:pt>
                <c:pt idx="3">
                  <c:v>1381.23</c:v>
                </c:pt>
                <c:pt idx="4">
                  <c:v>1400.07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315776"/>
        <c:axId val="90317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195.58</c:v>
                </c:pt>
                <c:pt idx="1">
                  <c:v>274.44</c:v>
                </c:pt>
                <c:pt idx="2">
                  <c:v>180.41</c:v>
                </c:pt>
                <c:pt idx="3">
                  <c:v>244.76</c:v>
                </c:pt>
                <c:pt idx="4">
                  <c:v>244.23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315776"/>
        <c:axId val="90317952"/>
      </c:lineChart>
      <c:dateAx>
        <c:axId val="903157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317952"/>
        <c:crosses val="autoZero"/>
        <c:auto val="1"/>
        <c:lblOffset val="100"/>
        <c:baseTimeUnit val="years"/>
      </c:dateAx>
      <c:valAx>
        <c:axId val="90317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3157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169.35</c:v>
                </c:pt>
                <c:pt idx="1">
                  <c:v>133.87</c:v>
                </c:pt>
                <c:pt idx="2">
                  <c:v>198.35</c:v>
                </c:pt>
                <c:pt idx="3">
                  <c:v>30.34</c:v>
                </c:pt>
                <c:pt idx="4">
                  <c:v>35.380000000000003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352256"/>
        <c:axId val="903585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242.94</c:v>
                </c:pt>
                <c:pt idx="1">
                  <c:v>327.42</c:v>
                </c:pt>
                <c:pt idx="2">
                  <c:v>749.23</c:v>
                </c:pt>
                <c:pt idx="3">
                  <c:v>418.55</c:v>
                </c:pt>
                <c:pt idx="4">
                  <c:v>381.4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352256"/>
        <c:axId val="90358528"/>
      </c:lineChart>
      <c:dateAx>
        <c:axId val="903522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358528"/>
        <c:crosses val="autoZero"/>
        <c:auto val="1"/>
        <c:lblOffset val="100"/>
        <c:baseTimeUnit val="years"/>
      </c:dateAx>
      <c:valAx>
        <c:axId val="903585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3522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3158.11</c:v>
                </c:pt>
                <c:pt idx="1">
                  <c:v>2954.35</c:v>
                </c:pt>
                <c:pt idx="2">
                  <c:v>1436.12</c:v>
                </c:pt>
                <c:pt idx="3" formatCode="#,##0.00;&quot;△&quot;#,##0.00">
                  <c:v>0</c:v>
                </c:pt>
                <c:pt idx="4">
                  <c:v>1272.9000000000001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047232"/>
        <c:axId val="900491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844.96</c:v>
                </c:pt>
                <c:pt idx="1">
                  <c:v>862.78</c:v>
                </c:pt>
                <c:pt idx="2">
                  <c:v>799.41</c:v>
                </c:pt>
                <c:pt idx="3">
                  <c:v>701.33</c:v>
                </c:pt>
                <c:pt idx="4">
                  <c:v>663.76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047232"/>
        <c:axId val="90049152"/>
      </c:lineChart>
      <c:dateAx>
        <c:axId val="900472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049152"/>
        <c:crosses val="autoZero"/>
        <c:auto val="1"/>
        <c:lblOffset val="100"/>
        <c:baseTimeUnit val="years"/>
      </c:dateAx>
      <c:valAx>
        <c:axId val="900491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0472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35.44</c:v>
                </c:pt>
                <c:pt idx="1">
                  <c:v>33.840000000000003</c:v>
                </c:pt>
                <c:pt idx="2">
                  <c:v>33.47</c:v>
                </c:pt>
                <c:pt idx="3">
                  <c:v>25.04</c:v>
                </c:pt>
                <c:pt idx="4">
                  <c:v>30.19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112384"/>
        <c:axId val="9011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51.86</c:v>
                </c:pt>
                <c:pt idx="1">
                  <c:v>54.55</c:v>
                </c:pt>
                <c:pt idx="2">
                  <c:v>51.57</c:v>
                </c:pt>
                <c:pt idx="3">
                  <c:v>53.48</c:v>
                </c:pt>
                <c:pt idx="4">
                  <c:v>53.76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12384"/>
        <c:axId val="90114304"/>
      </c:lineChart>
      <c:dateAx>
        <c:axId val="901123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114304"/>
        <c:crosses val="autoZero"/>
        <c:auto val="1"/>
        <c:lblOffset val="100"/>
        <c:baseTimeUnit val="years"/>
      </c:dateAx>
      <c:valAx>
        <c:axId val="9011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112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413.55</c:v>
                </c:pt>
                <c:pt idx="1">
                  <c:v>439.59</c:v>
                </c:pt>
                <c:pt idx="2">
                  <c:v>440.76</c:v>
                </c:pt>
                <c:pt idx="3">
                  <c:v>590.79</c:v>
                </c:pt>
                <c:pt idx="4">
                  <c:v>491.09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135552"/>
        <c:axId val="90141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297.51</c:v>
                </c:pt>
                <c:pt idx="1">
                  <c:v>275.64999999999998</c:v>
                </c:pt>
                <c:pt idx="2">
                  <c:v>282.5</c:v>
                </c:pt>
                <c:pt idx="3">
                  <c:v>277.29000000000002</c:v>
                </c:pt>
                <c:pt idx="4">
                  <c:v>275.25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35552"/>
        <c:axId val="90141824"/>
      </c:lineChart>
      <c:dateAx>
        <c:axId val="901355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141824"/>
        <c:crosses val="autoZero"/>
        <c:auto val="1"/>
        <c:lblOffset val="100"/>
        <c:baseTimeUnit val="years"/>
      </c:dateAx>
      <c:valAx>
        <c:axId val="90141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1355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6AC4B88-3192-4615-AEF1-688FD600B4B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【95.17】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49887DF-759A-4853-BD07-EDACFC23EC7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【208.10】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1400753-5BBD-4A34-A4BD-DD1FAD8635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【378.62】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22C7805-F34A-4A16-88B9-25989004257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【623.71】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DD52B08-049D-4F3F-9C7B-3895AB23BAD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【80.35】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5CAA96B-1D78-4CBF-9F2F-4CB28931145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【51.98】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5039F6-8C6B-47BA-AD52-30D7266FDE9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【295.51】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010D295-24A3-4C3D-BD9A-E1301BC05C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【51.88】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E719AD0-3BFB-404E-BF6E-B64BB3D7290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【34.95】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B4B7D35-4287-4A8F-BD84-AC12A074069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CAC7F95-19C4-4068-B3EE-948FD252D0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R1" zoomScale="70" zoomScaleNormal="70" workbookViewId="0">
      <selection activeCell="BL16" sqref="BL16:BZ44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兵庫県　豊岡市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個別排水処理</v>
      </c>
      <c r="Q8" s="70"/>
      <c r="R8" s="70"/>
      <c r="S8" s="70"/>
      <c r="T8" s="70"/>
      <c r="U8" s="70"/>
      <c r="V8" s="70"/>
      <c r="W8" s="70" t="str">
        <f>データ!L6</f>
        <v>L2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84823</v>
      </c>
      <c r="AM8" s="64"/>
      <c r="AN8" s="64"/>
      <c r="AO8" s="64"/>
      <c r="AP8" s="64"/>
      <c r="AQ8" s="64"/>
      <c r="AR8" s="64"/>
      <c r="AS8" s="64"/>
      <c r="AT8" s="63">
        <f>データ!S6</f>
        <v>697.55</v>
      </c>
      <c r="AU8" s="63"/>
      <c r="AV8" s="63"/>
      <c r="AW8" s="63"/>
      <c r="AX8" s="63"/>
      <c r="AY8" s="63"/>
      <c r="AZ8" s="63"/>
      <c r="BA8" s="63"/>
      <c r="BB8" s="63">
        <f>データ!T6</f>
        <v>121.6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>
        <f>データ!N6</f>
        <v>-1.3</v>
      </c>
      <c r="J10" s="63"/>
      <c r="K10" s="63"/>
      <c r="L10" s="63"/>
      <c r="M10" s="63"/>
      <c r="N10" s="63"/>
      <c r="O10" s="63"/>
      <c r="P10" s="63">
        <f>データ!O6</f>
        <v>0.26</v>
      </c>
      <c r="Q10" s="63"/>
      <c r="R10" s="63"/>
      <c r="S10" s="63"/>
      <c r="T10" s="63"/>
      <c r="U10" s="63"/>
      <c r="V10" s="63"/>
      <c r="W10" s="63">
        <f>データ!P6</f>
        <v>100</v>
      </c>
      <c r="X10" s="63"/>
      <c r="Y10" s="63"/>
      <c r="Z10" s="63"/>
      <c r="AA10" s="63"/>
      <c r="AB10" s="63"/>
      <c r="AC10" s="63"/>
      <c r="AD10" s="64">
        <f>データ!Q6</f>
        <v>2970</v>
      </c>
      <c r="AE10" s="64"/>
      <c r="AF10" s="64"/>
      <c r="AG10" s="64"/>
      <c r="AH10" s="64"/>
      <c r="AI10" s="64"/>
      <c r="AJ10" s="64"/>
      <c r="AK10" s="2"/>
      <c r="AL10" s="64">
        <f>データ!U6</f>
        <v>216</v>
      </c>
      <c r="AM10" s="64"/>
      <c r="AN10" s="64"/>
      <c r="AO10" s="64"/>
      <c r="AP10" s="64"/>
      <c r="AQ10" s="64"/>
      <c r="AR10" s="64"/>
      <c r="AS10" s="64"/>
      <c r="AT10" s="63">
        <f>データ!V6</f>
        <v>0.18</v>
      </c>
      <c r="AU10" s="63"/>
      <c r="AV10" s="63"/>
      <c r="AW10" s="63"/>
      <c r="AX10" s="63"/>
      <c r="AY10" s="63"/>
      <c r="AZ10" s="63"/>
      <c r="BA10" s="63"/>
      <c r="BB10" s="63">
        <f>データ!W6</f>
        <v>1200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81" t="s">
        <v>109</v>
      </c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3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81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3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81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3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81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3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81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3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81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3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81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3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81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3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81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3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81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3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81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3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81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3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81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3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81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  <c r="BZ29" s="83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81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3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81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2"/>
      <c r="BZ31" s="83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81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  <c r="BY32" s="82"/>
      <c r="BZ32" s="83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81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  <c r="BZ33" s="83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81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  <c r="BZ34" s="83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81"/>
      <c r="BM35" s="82"/>
      <c r="BN35" s="82"/>
      <c r="BO35" s="82"/>
      <c r="BP35" s="82"/>
      <c r="BQ35" s="82"/>
      <c r="BR35" s="82"/>
      <c r="BS35" s="82"/>
      <c r="BT35" s="82"/>
      <c r="BU35" s="82"/>
      <c r="BV35" s="82"/>
      <c r="BW35" s="82"/>
      <c r="BX35" s="82"/>
      <c r="BY35" s="82"/>
      <c r="BZ35" s="83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81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  <c r="BZ36" s="83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81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3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81"/>
      <c r="BM38" s="82"/>
      <c r="BN38" s="82"/>
      <c r="BO38" s="82"/>
      <c r="BP38" s="82"/>
      <c r="BQ38" s="82"/>
      <c r="BR38" s="82"/>
      <c r="BS38" s="82"/>
      <c r="BT38" s="82"/>
      <c r="BU38" s="82"/>
      <c r="BV38" s="82"/>
      <c r="BW38" s="82"/>
      <c r="BX38" s="82"/>
      <c r="BY38" s="82"/>
      <c r="BZ38" s="83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81"/>
      <c r="BM39" s="82"/>
      <c r="BN39" s="82"/>
      <c r="BO39" s="82"/>
      <c r="BP39" s="82"/>
      <c r="BQ39" s="82"/>
      <c r="BR39" s="82"/>
      <c r="BS39" s="82"/>
      <c r="BT39" s="82"/>
      <c r="BU39" s="82"/>
      <c r="BV39" s="82"/>
      <c r="BW39" s="82"/>
      <c r="BX39" s="82"/>
      <c r="BY39" s="82"/>
      <c r="BZ39" s="83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81"/>
      <c r="BM40" s="82"/>
      <c r="BN40" s="82"/>
      <c r="BO40" s="82"/>
      <c r="BP40" s="82"/>
      <c r="BQ40" s="82"/>
      <c r="BR40" s="82"/>
      <c r="BS40" s="82"/>
      <c r="BT40" s="82"/>
      <c r="BU40" s="82"/>
      <c r="BV40" s="82"/>
      <c r="BW40" s="82"/>
      <c r="BX40" s="82"/>
      <c r="BY40" s="82"/>
      <c r="BZ40" s="83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81"/>
      <c r="BM41" s="82"/>
      <c r="BN41" s="82"/>
      <c r="BO41" s="82"/>
      <c r="BP41" s="82"/>
      <c r="BQ41" s="82"/>
      <c r="BR41" s="82"/>
      <c r="BS41" s="82"/>
      <c r="BT41" s="82"/>
      <c r="BU41" s="82"/>
      <c r="BV41" s="82"/>
      <c r="BW41" s="82"/>
      <c r="BX41" s="82"/>
      <c r="BY41" s="82"/>
      <c r="BZ41" s="83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81"/>
      <c r="BM42" s="82"/>
      <c r="BN42" s="82"/>
      <c r="BO42" s="82"/>
      <c r="BP42" s="82"/>
      <c r="BQ42" s="82"/>
      <c r="BR42" s="82"/>
      <c r="BS42" s="82"/>
      <c r="BT42" s="82"/>
      <c r="BU42" s="82"/>
      <c r="BV42" s="82"/>
      <c r="BW42" s="82"/>
      <c r="BX42" s="82"/>
      <c r="BY42" s="82"/>
      <c r="BZ42" s="83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81"/>
      <c r="BM43" s="82"/>
      <c r="BN43" s="82"/>
      <c r="BO43" s="82"/>
      <c r="BP43" s="82"/>
      <c r="BQ43" s="82"/>
      <c r="BR43" s="82"/>
      <c r="BS43" s="82"/>
      <c r="BT43" s="82"/>
      <c r="BU43" s="82"/>
      <c r="BV43" s="82"/>
      <c r="BW43" s="82"/>
      <c r="BX43" s="82"/>
      <c r="BY43" s="82"/>
      <c r="BZ43" s="83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84"/>
      <c r="BM44" s="85"/>
      <c r="BN44" s="85"/>
      <c r="BO44" s="85"/>
      <c r="BP44" s="85"/>
      <c r="BQ44" s="85"/>
      <c r="BR44" s="85"/>
      <c r="BS44" s="85"/>
      <c r="BT44" s="85"/>
      <c r="BU44" s="85"/>
      <c r="BV44" s="85"/>
      <c r="BW44" s="85"/>
      <c r="BX44" s="85"/>
      <c r="BY44" s="85"/>
      <c r="BZ44" s="86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107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108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Q10"/>
  <sheetViews>
    <sheetView showGridLines="0" workbookViewId="0"/>
  </sheetViews>
  <sheetFormatPr defaultRowHeight="13.5"/>
  <cols>
    <col min="2" max="143" width="11.875" customWidth="1"/>
  </cols>
  <sheetData>
    <row r="1" spans="1:147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7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7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7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7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7" s="34" customFormat="1">
      <c r="A6" s="26" t="s">
        <v>95</v>
      </c>
      <c r="B6" s="31">
        <f>B7</f>
        <v>2015</v>
      </c>
      <c r="C6" s="31">
        <f t="shared" ref="C6:W6" si="3">C7</f>
        <v>282090</v>
      </c>
      <c r="D6" s="31">
        <f t="shared" si="3"/>
        <v>46</v>
      </c>
      <c r="E6" s="31">
        <f t="shared" si="3"/>
        <v>18</v>
      </c>
      <c r="F6" s="31">
        <f t="shared" si="3"/>
        <v>1</v>
      </c>
      <c r="G6" s="31">
        <f t="shared" si="3"/>
        <v>0</v>
      </c>
      <c r="H6" s="31" t="str">
        <f t="shared" si="3"/>
        <v>兵庫県　豊岡市</v>
      </c>
      <c r="I6" s="31" t="str">
        <f t="shared" si="3"/>
        <v>法適用</v>
      </c>
      <c r="J6" s="31" t="str">
        <f t="shared" si="3"/>
        <v>下水道事業</v>
      </c>
      <c r="K6" s="31" t="str">
        <f t="shared" si="3"/>
        <v>個別排水処理</v>
      </c>
      <c r="L6" s="31" t="str">
        <f t="shared" si="3"/>
        <v>L2</v>
      </c>
      <c r="M6" s="32" t="str">
        <f t="shared" si="3"/>
        <v>-</v>
      </c>
      <c r="N6" s="32">
        <f t="shared" si="3"/>
        <v>-1.3</v>
      </c>
      <c r="O6" s="32">
        <f t="shared" si="3"/>
        <v>0.26</v>
      </c>
      <c r="P6" s="32">
        <f t="shared" si="3"/>
        <v>100</v>
      </c>
      <c r="Q6" s="32">
        <f t="shared" si="3"/>
        <v>2970</v>
      </c>
      <c r="R6" s="32">
        <f t="shared" si="3"/>
        <v>84823</v>
      </c>
      <c r="S6" s="32">
        <f t="shared" si="3"/>
        <v>697.55</v>
      </c>
      <c r="T6" s="32">
        <f t="shared" si="3"/>
        <v>121.6</v>
      </c>
      <c r="U6" s="32">
        <f t="shared" si="3"/>
        <v>216</v>
      </c>
      <c r="V6" s="32">
        <f t="shared" si="3"/>
        <v>0.18</v>
      </c>
      <c r="W6" s="32">
        <f t="shared" si="3"/>
        <v>1200</v>
      </c>
      <c r="X6" s="33">
        <f>IF(X7="",NA(),X7)</f>
        <v>100</v>
      </c>
      <c r="Y6" s="33">
        <f t="shared" ref="Y6:AG6" si="4">IF(Y7="",NA(),Y7)</f>
        <v>100.22</v>
      </c>
      <c r="Z6" s="33">
        <f t="shared" si="4"/>
        <v>100</v>
      </c>
      <c r="AA6" s="33">
        <f t="shared" si="4"/>
        <v>100.46</v>
      </c>
      <c r="AB6" s="33">
        <f t="shared" si="4"/>
        <v>100</v>
      </c>
      <c r="AC6" s="33">
        <f t="shared" si="4"/>
        <v>100.53</v>
      </c>
      <c r="AD6" s="33">
        <f t="shared" si="4"/>
        <v>96.73</v>
      </c>
      <c r="AE6" s="33">
        <f t="shared" si="4"/>
        <v>94.73</v>
      </c>
      <c r="AF6" s="33">
        <f t="shared" si="4"/>
        <v>93.93</v>
      </c>
      <c r="AG6" s="33">
        <f t="shared" si="4"/>
        <v>93.17</v>
      </c>
      <c r="AH6" s="32" t="str">
        <f>IF(AH7="","",IF(AH7="-","【-】","【"&amp;SUBSTITUTE(TEXT(AH7,"#,##0.00"),"-","△")&amp;"】"))</f>
        <v>【95.17】</v>
      </c>
      <c r="AI6" s="33">
        <f>IF(AI7="",NA(),AI7)</f>
        <v>762.89</v>
      </c>
      <c r="AJ6" s="33">
        <f t="shared" ref="AJ6:AR6" si="5">IF(AJ7="",NA(),AJ7)</f>
        <v>868.71</v>
      </c>
      <c r="AK6" s="33">
        <f t="shared" si="5"/>
        <v>1087.81</v>
      </c>
      <c r="AL6" s="33">
        <f t="shared" si="5"/>
        <v>1381.23</v>
      </c>
      <c r="AM6" s="33">
        <f t="shared" si="5"/>
        <v>1400.07</v>
      </c>
      <c r="AN6" s="33">
        <f t="shared" si="5"/>
        <v>195.58</v>
      </c>
      <c r="AO6" s="33">
        <f t="shared" si="5"/>
        <v>274.44</v>
      </c>
      <c r="AP6" s="33">
        <f t="shared" si="5"/>
        <v>180.41</v>
      </c>
      <c r="AQ6" s="33">
        <f t="shared" si="5"/>
        <v>244.76</v>
      </c>
      <c r="AR6" s="33">
        <f t="shared" si="5"/>
        <v>244.23</v>
      </c>
      <c r="AS6" s="32" t="str">
        <f>IF(AS7="","",IF(AS7="-","【-】","【"&amp;SUBSTITUTE(TEXT(AS7,"#,##0.00"),"-","△")&amp;"】"))</f>
        <v>【208.10】</v>
      </c>
      <c r="AT6" s="33">
        <f>IF(AT7="",NA(),AT7)</f>
        <v>169.35</v>
      </c>
      <c r="AU6" s="33">
        <f t="shared" ref="AU6:BC6" si="6">IF(AU7="",NA(),AU7)</f>
        <v>133.87</v>
      </c>
      <c r="AV6" s="33">
        <f t="shared" si="6"/>
        <v>198.35</v>
      </c>
      <c r="AW6" s="33">
        <f t="shared" si="6"/>
        <v>30.34</v>
      </c>
      <c r="AX6" s="33">
        <f t="shared" si="6"/>
        <v>35.380000000000003</v>
      </c>
      <c r="AY6" s="33">
        <f t="shared" si="6"/>
        <v>242.94</v>
      </c>
      <c r="AZ6" s="33">
        <f t="shared" si="6"/>
        <v>327.42</v>
      </c>
      <c r="BA6" s="33">
        <f t="shared" si="6"/>
        <v>749.23</v>
      </c>
      <c r="BB6" s="33">
        <f t="shared" si="6"/>
        <v>418.55</v>
      </c>
      <c r="BC6" s="33">
        <f t="shared" si="6"/>
        <v>381.4</v>
      </c>
      <c r="BD6" s="32" t="str">
        <f>IF(BD7="","",IF(BD7="-","【-】","【"&amp;SUBSTITUTE(TEXT(BD7,"#,##0.00"),"-","△")&amp;"】"))</f>
        <v>【378.62】</v>
      </c>
      <c r="BE6" s="33">
        <f>IF(BE7="",NA(),BE7)</f>
        <v>3158.11</v>
      </c>
      <c r="BF6" s="33">
        <f t="shared" ref="BF6:BN6" si="7">IF(BF7="",NA(),BF7)</f>
        <v>2954.35</v>
      </c>
      <c r="BG6" s="33">
        <f t="shared" si="7"/>
        <v>1436.12</v>
      </c>
      <c r="BH6" s="32">
        <f t="shared" si="7"/>
        <v>0</v>
      </c>
      <c r="BI6" s="33">
        <f t="shared" si="7"/>
        <v>1272.9000000000001</v>
      </c>
      <c r="BJ6" s="33">
        <f t="shared" si="7"/>
        <v>844.96</v>
      </c>
      <c r="BK6" s="33">
        <f t="shared" si="7"/>
        <v>862.78</v>
      </c>
      <c r="BL6" s="33">
        <f t="shared" si="7"/>
        <v>799.41</v>
      </c>
      <c r="BM6" s="33">
        <f t="shared" si="7"/>
        <v>701.33</v>
      </c>
      <c r="BN6" s="33">
        <f t="shared" si="7"/>
        <v>663.76</v>
      </c>
      <c r="BO6" s="32" t="str">
        <f>IF(BO7="","",IF(BO7="-","【-】","【"&amp;SUBSTITUTE(TEXT(BO7,"#,##0.00"),"-","△")&amp;"】"))</f>
        <v>【623.71】</v>
      </c>
      <c r="BP6" s="33">
        <f>IF(BP7="",NA(),BP7)</f>
        <v>35.44</v>
      </c>
      <c r="BQ6" s="33">
        <f t="shared" ref="BQ6:BY6" si="8">IF(BQ7="",NA(),BQ7)</f>
        <v>33.840000000000003</v>
      </c>
      <c r="BR6" s="33">
        <f t="shared" si="8"/>
        <v>33.47</v>
      </c>
      <c r="BS6" s="33">
        <f t="shared" si="8"/>
        <v>25.04</v>
      </c>
      <c r="BT6" s="33">
        <f t="shared" si="8"/>
        <v>30.19</v>
      </c>
      <c r="BU6" s="33">
        <f t="shared" si="8"/>
        <v>51.86</v>
      </c>
      <c r="BV6" s="33">
        <f t="shared" si="8"/>
        <v>54.55</v>
      </c>
      <c r="BW6" s="33">
        <f t="shared" si="8"/>
        <v>51.57</v>
      </c>
      <c r="BX6" s="33">
        <f t="shared" si="8"/>
        <v>53.48</v>
      </c>
      <c r="BY6" s="33">
        <f t="shared" si="8"/>
        <v>53.76</v>
      </c>
      <c r="BZ6" s="32" t="str">
        <f>IF(BZ7="","",IF(BZ7="-","【-】","【"&amp;SUBSTITUTE(TEXT(BZ7,"#,##0.00"),"-","△")&amp;"】"))</f>
        <v>【51.88】</v>
      </c>
      <c r="CA6" s="33">
        <f>IF(CA7="",NA(),CA7)</f>
        <v>413.55</v>
      </c>
      <c r="CB6" s="33">
        <f t="shared" ref="CB6:CJ6" si="9">IF(CB7="",NA(),CB7)</f>
        <v>439.59</v>
      </c>
      <c r="CC6" s="33">
        <f t="shared" si="9"/>
        <v>440.76</v>
      </c>
      <c r="CD6" s="33">
        <f t="shared" si="9"/>
        <v>590.79</v>
      </c>
      <c r="CE6" s="33">
        <f t="shared" si="9"/>
        <v>491.09</v>
      </c>
      <c r="CF6" s="33">
        <f t="shared" si="9"/>
        <v>297.51</v>
      </c>
      <c r="CG6" s="33">
        <f t="shared" si="9"/>
        <v>275.64999999999998</v>
      </c>
      <c r="CH6" s="33">
        <f t="shared" si="9"/>
        <v>282.5</v>
      </c>
      <c r="CI6" s="33">
        <f t="shared" si="9"/>
        <v>277.29000000000002</v>
      </c>
      <c r="CJ6" s="33">
        <f t="shared" si="9"/>
        <v>275.25</v>
      </c>
      <c r="CK6" s="32" t="str">
        <f>IF(CK7="","",IF(CK7="-","【-】","【"&amp;SUBSTITUTE(TEXT(CK7,"#,##0.00"),"-","△")&amp;"】"))</f>
        <v>【295.51】</v>
      </c>
      <c r="CL6" s="33" t="str">
        <f>IF(CL7="",NA(),CL7)</f>
        <v>-</v>
      </c>
      <c r="CM6" s="33" t="str">
        <f t="shared" ref="CM6:CU6" si="10">IF(CM7="",NA(),CM7)</f>
        <v>-</v>
      </c>
      <c r="CN6" s="33" t="str">
        <f t="shared" si="10"/>
        <v>-</v>
      </c>
      <c r="CO6" s="33" t="str">
        <f t="shared" si="10"/>
        <v>-</v>
      </c>
      <c r="CP6" s="33" t="str">
        <f t="shared" si="10"/>
        <v>-</v>
      </c>
      <c r="CQ6" s="33">
        <f t="shared" si="10"/>
        <v>55.42</v>
      </c>
      <c r="CR6" s="33">
        <f t="shared" si="10"/>
        <v>58.58</v>
      </c>
      <c r="CS6" s="33">
        <f t="shared" si="10"/>
        <v>48.69</v>
      </c>
      <c r="CT6" s="33">
        <f t="shared" si="10"/>
        <v>52.52</v>
      </c>
      <c r="CU6" s="33">
        <f t="shared" si="10"/>
        <v>54.14</v>
      </c>
      <c r="CV6" s="32" t="str">
        <f>IF(CV7="","",IF(CV7="-","【-】","【"&amp;SUBSTITUTE(TEXT(CV7,"#,##0.00"),"-","△")&amp;"】"))</f>
        <v>【51.98】</v>
      </c>
      <c r="CW6" s="33">
        <f>IF(CW7="",NA(),CW7)</f>
        <v>82.77</v>
      </c>
      <c r="CX6" s="33">
        <f t="shared" ref="CX6:DF6" si="11">IF(CX7="",NA(),CX7)</f>
        <v>83.48</v>
      </c>
      <c r="CY6" s="33">
        <f t="shared" si="11"/>
        <v>85.27</v>
      </c>
      <c r="CZ6" s="33">
        <f t="shared" si="11"/>
        <v>87.72</v>
      </c>
      <c r="DA6" s="33">
        <f t="shared" si="11"/>
        <v>87.96</v>
      </c>
      <c r="DB6" s="33">
        <f t="shared" si="11"/>
        <v>74.290000000000006</v>
      </c>
      <c r="DC6" s="33">
        <f t="shared" si="11"/>
        <v>72.31</v>
      </c>
      <c r="DD6" s="33">
        <f t="shared" si="11"/>
        <v>87.42</v>
      </c>
      <c r="DE6" s="33">
        <f t="shared" si="11"/>
        <v>84.94</v>
      </c>
      <c r="DF6" s="33">
        <f t="shared" si="11"/>
        <v>84.69</v>
      </c>
      <c r="DG6" s="32" t="str">
        <f>IF(DG7="","",IF(DG7="-","【-】","【"&amp;SUBSTITUTE(TEXT(DG7,"#,##0.00"),"-","△")&amp;"】"))</f>
        <v>【80.35】</v>
      </c>
      <c r="DH6" s="33">
        <f>IF(DH7="",NA(),DH7)</f>
        <v>24.66</v>
      </c>
      <c r="DI6" s="33">
        <f t="shared" ref="DI6:DQ6" si="12">IF(DI7="",NA(),DI7)</f>
        <v>28.08</v>
      </c>
      <c r="DJ6" s="33">
        <f t="shared" si="12"/>
        <v>31.64</v>
      </c>
      <c r="DK6" s="33">
        <f t="shared" si="12"/>
        <v>36.82</v>
      </c>
      <c r="DL6" s="33">
        <f t="shared" si="12"/>
        <v>40.54</v>
      </c>
      <c r="DM6" s="33">
        <f t="shared" si="12"/>
        <v>19.98</v>
      </c>
      <c r="DN6" s="33">
        <f t="shared" si="12"/>
        <v>20.309999999999999</v>
      </c>
      <c r="DO6" s="33">
        <f t="shared" si="12"/>
        <v>34.69</v>
      </c>
      <c r="DP6" s="33">
        <f t="shared" si="12"/>
        <v>40.35</v>
      </c>
      <c r="DQ6" s="33">
        <f t="shared" si="12"/>
        <v>38.32</v>
      </c>
      <c r="DR6" s="32" t="str">
        <f>IF(DR7="","",IF(DR7="-","【-】","【"&amp;SUBSTITUTE(TEXT(DR7,"#,##0.00"),"-","△")&amp;"】"))</f>
        <v>【34.95】</v>
      </c>
      <c r="DS6" s="33" t="str">
        <f>IF(DS7="",NA(),DS7)</f>
        <v>-</v>
      </c>
      <c r="DT6" s="33" t="str">
        <f t="shared" ref="DT6:EB6" si="13">IF(DT7="",NA(),DT7)</f>
        <v>-</v>
      </c>
      <c r="DU6" s="33" t="str">
        <f t="shared" si="13"/>
        <v>-</v>
      </c>
      <c r="DV6" s="33" t="str">
        <f t="shared" si="13"/>
        <v>-</v>
      </c>
      <c r="DW6" s="33" t="str">
        <f t="shared" si="13"/>
        <v>-</v>
      </c>
      <c r="DX6" s="33" t="str">
        <f t="shared" si="13"/>
        <v>-</v>
      </c>
      <c r="DY6" s="33" t="str">
        <f t="shared" si="13"/>
        <v>-</v>
      </c>
      <c r="DZ6" s="33" t="str">
        <f t="shared" si="13"/>
        <v>-</v>
      </c>
      <c r="EA6" s="33" t="str">
        <f t="shared" si="13"/>
        <v>-</v>
      </c>
      <c r="EB6" s="33" t="str">
        <f t="shared" si="13"/>
        <v>-</v>
      </c>
      <c r="EC6" s="32" t="str">
        <f>IF(EC7="","",IF(EC7="-","【-】","【"&amp;SUBSTITUTE(TEXT(EC7,"#,##0.00"),"-","△")&amp;"】"))</f>
        <v>【-】</v>
      </c>
      <c r="ED6" s="33" t="str">
        <f>IF(ED7="",NA(),ED7)</f>
        <v>-</v>
      </c>
      <c r="EE6" s="33" t="str">
        <f t="shared" ref="EE6:EM6" si="14">IF(EE7="",NA(),EE7)</f>
        <v>-</v>
      </c>
      <c r="EF6" s="33" t="str">
        <f t="shared" si="14"/>
        <v>-</v>
      </c>
      <c r="EG6" s="33" t="str">
        <f t="shared" si="14"/>
        <v>-</v>
      </c>
      <c r="EH6" s="33" t="str">
        <f t="shared" si="14"/>
        <v>-</v>
      </c>
      <c r="EI6" s="33" t="str">
        <f t="shared" si="14"/>
        <v>-</v>
      </c>
      <c r="EJ6" s="33" t="str">
        <f t="shared" si="14"/>
        <v>-</v>
      </c>
      <c r="EK6" s="33" t="str">
        <f t="shared" si="14"/>
        <v>-</v>
      </c>
      <c r="EL6" s="33" t="str">
        <f t="shared" si="14"/>
        <v>-</v>
      </c>
      <c r="EM6" s="33" t="str">
        <f t="shared" si="14"/>
        <v>-</v>
      </c>
      <c r="EN6" s="32" t="str">
        <f>IF(EN7="","",IF(EN7="-","【-】","【"&amp;SUBSTITUTE(TEXT(EN7,"#,##0.00"),"-","△")&amp;"】"))</f>
        <v>【-】</v>
      </c>
    </row>
    <row r="7" spans="1:147" s="34" customFormat="1">
      <c r="A7" s="26"/>
      <c r="B7" s="35">
        <v>2015</v>
      </c>
      <c r="C7" s="35">
        <v>282090</v>
      </c>
      <c r="D7" s="35">
        <v>46</v>
      </c>
      <c r="E7" s="35">
        <v>18</v>
      </c>
      <c r="F7" s="35">
        <v>1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>
        <v>-1.3</v>
      </c>
      <c r="O7" s="36">
        <v>0.26</v>
      </c>
      <c r="P7" s="36">
        <v>100</v>
      </c>
      <c r="Q7" s="36">
        <v>2970</v>
      </c>
      <c r="R7" s="36">
        <v>84823</v>
      </c>
      <c r="S7" s="36">
        <v>697.55</v>
      </c>
      <c r="T7" s="36">
        <v>121.6</v>
      </c>
      <c r="U7" s="36">
        <v>216</v>
      </c>
      <c r="V7" s="36">
        <v>0.18</v>
      </c>
      <c r="W7" s="36">
        <v>1200</v>
      </c>
      <c r="X7" s="36">
        <v>100</v>
      </c>
      <c r="Y7" s="36">
        <v>100.22</v>
      </c>
      <c r="Z7" s="36">
        <v>100</v>
      </c>
      <c r="AA7" s="36">
        <v>100.46</v>
      </c>
      <c r="AB7" s="36">
        <v>100</v>
      </c>
      <c r="AC7" s="36">
        <v>100.53</v>
      </c>
      <c r="AD7" s="36">
        <v>96.73</v>
      </c>
      <c r="AE7" s="36">
        <v>94.73</v>
      </c>
      <c r="AF7" s="36">
        <v>93.93</v>
      </c>
      <c r="AG7" s="36">
        <v>93.17</v>
      </c>
      <c r="AH7" s="36">
        <v>95.17</v>
      </c>
      <c r="AI7" s="36">
        <v>762.89</v>
      </c>
      <c r="AJ7" s="36">
        <v>868.71</v>
      </c>
      <c r="AK7" s="36">
        <v>1087.81</v>
      </c>
      <c r="AL7" s="36">
        <v>1381.23</v>
      </c>
      <c r="AM7" s="36">
        <v>1400.07</v>
      </c>
      <c r="AN7" s="36">
        <v>195.58</v>
      </c>
      <c r="AO7" s="36">
        <v>274.44</v>
      </c>
      <c r="AP7" s="36">
        <v>180.41</v>
      </c>
      <c r="AQ7" s="36">
        <v>244.76</v>
      </c>
      <c r="AR7" s="36">
        <v>244.23</v>
      </c>
      <c r="AS7" s="36">
        <v>208.1</v>
      </c>
      <c r="AT7" s="36">
        <v>169.35</v>
      </c>
      <c r="AU7" s="36">
        <v>133.87</v>
      </c>
      <c r="AV7" s="36">
        <v>198.35</v>
      </c>
      <c r="AW7" s="36">
        <v>30.34</v>
      </c>
      <c r="AX7" s="36">
        <v>35.380000000000003</v>
      </c>
      <c r="AY7" s="36">
        <v>242.94</v>
      </c>
      <c r="AZ7" s="36">
        <v>327.42</v>
      </c>
      <c r="BA7" s="36">
        <v>749.23</v>
      </c>
      <c r="BB7" s="36">
        <v>418.55</v>
      </c>
      <c r="BC7" s="36">
        <v>381.4</v>
      </c>
      <c r="BD7" s="36">
        <v>378.62</v>
      </c>
      <c r="BE7" s="36">
        <v>3158.11</v>
      </c>
      <c r="BF7" s="36">
        <v>2954.35</v>
      </c>
      <c r="BG7" s="36">
        <v>1436.12</v>
      </c>
      <c r="BH7" s="36">
        <v>0</v>
      </c>
      <c r="BI7" s="36">
        <v>1272.9000000000001</v>
      </c>
      <c r="BJ7" s="36">
        <v>844.96</v>
      </c>
      <c r="BK7" s="36">
        <v>862.78</v>
      </c>
      <c r="BL7" s="36">
        <v>799.41</v>
      </c>
      <c r="BM7" s="36">
        <v>701.33</v>
      </c>
      <c r="BN7" s="36">
        <v>663.76</v>
      </c>
      <c r="BO7" s="36">
        <v>623.71</v>
      </c>
      <c r="BP7" s="36">
        <v>35.44</v>
      </c>
      <c r="BQ7" s="36">
        <v>33.840000000000003</v>
      </c>
      <c r="BR7" s="36">
        <v>33.47</v>
      </c>
      <c r="BS7" s="36">
        <v>25.04</v>
      </c>
      <c r="BT7" s="36">
        <v>30.19</v>
      </c>
      <c r="BU7" s="36">
        <v>51.86</v>
      </c>
      <c r="BV7" s="36">
        <v>54.55</v>
      </c>
      <c r="BW7" s="36">
        <v>51.57</v>
      </c>
      <c r="BX7" s="36">
        <v>53.48</v>
      </c>
      <c r="BY7" s="36">
        <v>53.76</v>
      </c>
      <c r="BZ7" s="36">
        <v>51.88</v>
      </c>
      <c r="CA7" s="36">
        <v>413.55</v>
      </c>
      <c r="CB7" s="36">
        <v>439.59</v>
      </c>
      <c r="CC7" s="36">
        <v>440.76</v>
      </c>
      <c r="CD7" s="36">
        <v>590.79</v>
      </c>
      <c r="CE7" s="36">
        <v>491.09</v>
      </c>
      <c r="CF7" s="36">
        <v>297.51</v>
      </c>
      <c r="CG7" s="36">
        <v>275.64999999999998</v>
      </c>
      <c r="CH7" s="36">
        <v>282.5</v>
      </c>
      <c r="CI7" s="36">
        <v>277.29000000000002</v>
      </c>
      <c r="CJ7" s="36">
        <v>275.25</v>
      </c>
      <c r="CK7" s="36">
        <v>295.51</v>
      </c>
      <c r="CL7" s="36" t="s">
        <v>101</v>
      </c>
      <c r="CM7" s="36" t="s">
        <v>101</v>
      </c>
      <c r="CN7" s="36" t="s">
        <v>101</v>
      </c>
      <c r="CO7" s="36" t="s">
        <v>101</v>
      </c>
      <c r="CP7" s="36" t="s">
        <v>101</v>
      </c>
      <c r="CQ7" s="36">
        <v>55.42</v>
      </c>
      <c r="CR7" s="36">
        <v>58.58</v>
      </c>
      <c r="CS7" s="36">
        <v>48.69</v>
      </c>
      <c r="CT7" s="36">
        <v>52.52</v>
      </c>
      <c r="CU7" s="36">
        <v>54.14</v>
      </c>
      <c r="CV7" s="36">
        <v>51.98</v>
      </c>
      <c r="CW7" s="36">
        <v>82.77</v>
      </c>
      <c r="CX7" s="36">
        <v>83.48</v>
      </c>
      <c r="CY7" s="36">
        <v>85.27</v>
      </c>
      <c r="CZ7" s="36">
        <v>87.72</v>
      </c>
      <c r="DA7" s="36">
        <v>87.96</v>
      </c>
      <c r="DB7" s="36">
        <v>74.290000000000006</v>
      </c>
      <c r="DC7" s="36">
        <v>72.31</v>
      </c>
      <c r="DD7" s="36">
        <v>87.42</v>
      </c>
      <c r="DE7" s="36">
        <v>84.94</v>
      </c>
      <c r="DF7" s="36">
        <v>84.69</v>
      </c>
      <c r="DG7" s="36">
        <v>80.349999999999994</v>
      </c>
      <c r="DH7" s="36">
        <v>24.66</v>
      </c>
      <c r="DI7" s="36">
        <v>28.08</v>
      </c>
      <c r="DJ7" s="36">
        <v>31.64</v>
      </c>
      <c r="DK7" s="36">
        <v>36.82</v>
      </c>
      <c r="DL7" s="36">
        <v>40.54</v>
      </c>
      <c r="DM7" s="36">
        <v>19.98</v>
      </c>
      <c r="DN7" s="36">
        <v>20.309999999999999</v>
      </c>
      <c r="DO7" s="36">
        <v>34.69</v>
      </c>
      <c r="DP7" s="36">
        <v>40.35</v>
      </c>
      <c r="DQ7" s="36">
        <v>38.32</v>
      </c>
      <c r="DR7" s="36">
        <v>34.950000000000003</v>
      </c>
      <c r="DS7" s="36" t="s">
        <v>101</v>
      </c>
      <c r="DT7" s="36" t="s">
        <v>101</v>
      </c>
      <c r="DU7" s="36" t="s">
        <v>101</v>
      </c>
      <c r="DV7" s="36" t="s">
        <v>101</v>
      </c>
      <c r="DW7" s="36" t="s">
        <v>101</v>
      </c>
      <c r="DX7" s="36" t="s">
        <v>101</v>
      </c>
      <c r="DY7" s="36" t="s">
        <v>101</v>
      </c>
      <c r="DZ7" s="36" t="s">
        <v>101</v>
      </c>
      <c r="EA7" s="36" t="s">
        <v>101</v>
      </c>
      <c r="EB7" s="36" t="s">
        <v>101</v>
      </c>
      <c r="EC7" s="36" t="s">
        <v>101</v>
      </c>
      <c r="ED7" s="36" t="s">
        <v>101</v>
      </c>
      <c r="EE7" s="36" t="s">
        <v>101</v>
      </c>
      <c r="EF7" s="36" t="s">
        <v>101</v>
      </c>
      <c r="EG7" s="36" t="s">
        <v>101</v>
      </c>
      <c r="EH7" s="36" t="s">
        <v>101</v>
      </c>
      <c r="EI7" s="36" t="s">
        <v>101</v>
      </c>
      <c r="EJ7" s="36" t="s">
        <v>101</v>
      </c>
      <c r="EK7" s="36" t="s">
        <v>101</v>
      </c>
      <c r="EL7" s="36" t="s">
        <v>101</v>
      </c>
      <c r="EM7" s="36" t="s">
        <v>101</v>
      </c>
      <c r="EN7" s="36" t="s">
        <v>101</v>
      </c>
    </row>
    <row r="8" spans="1:147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</row>
    <row r="9" spans="1:147">
      <c r="A9" s="38"/>
      <c r="B9" s="38" t="s">
        <v>102</v>
      </c>
      <c r="C9" s="38" t="s">
        <v>103</v>
      </c>
      <c r="D9" s="38" t="s">
        <v>104</v>
      </c>
      <c r="E9" s="38" t="s">
        <v>105</v>
      </c>
      <c r="F9" s="38" t="s">
        <v>106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7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testserver</cp:lastModifiedBy>
  <dcterms:created xsi:type="dcterms:W3CDTF">2017-02-08T02:42:59Z</dcterms:created>
  <dcterms:modified xsi:type="dcterms:W3CDTF">2017-02-20T04:13:48Z</dcterms:modified>
  <cp:category/>
</cp:coreProperties>
</file>