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649" lockStructure="1"/>
  <bookViews>
    <workbookView xWindow="9585" yWindow="-15" windowWidth="9630" windowHeight="11940"/>
  </bookViews>
  <sheets>
    <sheet name="法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S6" i="5"/>
  <c r="AT8" i="4" s="1"/>
  <c r="R6" i="5"/>
  <c r="Q6" i="5"/>
  <c r="P6" i="5"/>
  <c r="O6" i="5"/>
  <c r="P10" i="4" s="1"/>
  <c r="N6" i="5"/>
  <c r="M6" i="5"/>
  <c r="L6" i="5"/>
  <c r="W8" i="4" s="1"/>
  <c r="K6" i="5"/>
  <c r="P8" i="4" s="1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W10" i="4"/>
  <c r="I10" i="4"/>
  <c r="B10" i="4"/>
  <c r="BB8" i="4"/>
  <c r="AL8" i="4"/>
  <c r="I8" i="4"/>
  <c r="B8" i="4"/>
  <c r="B6" i="4"/>
  <c r="D10" i="5" l="1"/>
  <c r="C10" i="5"/>
  <c r="E10" i="5"/>
  <c r="B10" i="5"/>
</calcChain>
</file>

<file path=xl/sharedStrings.xml><?xml version="1.0" encoding="utf-8"?>
<sst xmlns="http://schemas.openxmlformats.org/spreadsheetml/2006/main" count="220" uniqueCount="110">
  <si>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</si>
  <si>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</si>
  <si>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</si>
  <si>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</si>
  <si>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</si>
  <si>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</si>
  <si>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</si>
  <si>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</si>
  <si>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</si>
  <si>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</si>
  <si>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</si>
  <si>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</si>
  <si>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</si>
  <si>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</si>
  <si>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</si>
  <si>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</si>
  <si>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</si>
  <si>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</si>
  <si>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</si>
  <si>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</si>
  <si>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</si>
  <si>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</si>
  <si>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</si>
  <si>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</si>
  <si>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</si>
  <si>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</si>
  <si>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</si>
  <si>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</si>
  <si>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</si>
  <si>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</si>
  <si>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</si>
  <si>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</si>
  <si>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</si>
  <si>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</si>
  <si>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</si>
  <si>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</si>
  <si>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</si>
  <si>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</si>
  <si>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</si>
  <si>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</si>
  <si>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</si>
  <si>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※　平成23年度から平成25年度における各指標の類似団体平均値は、当時の事業数を基に算出していますが、企業債残高対事業規模比率、管渠老朽化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83" eb="85">
      <t>ヘイセイ</t>
    </rPh>
    <rPh sb="87" eb="89">
      <t>ネンド</t>
    </rPh>
    <rPh sb="90" eb="92">
      <t>ジギョウ</t>
    </rPh>
    <rPh sb="92" eb="93">
      <t>スウ</t>
    </rPh>
    <rPh sb="94" eb="95">
      <t>モト</t>
    </rPh>
    <rPh sb="96" eb="98">
      <t>ルイジ</t>
    </rPh>
    <rPh sb="98" eb="100">
      <t>ダンタイ</t>
    </rPh>
    <rPh sb="100" eb="102">
      <t>ヘイキン</t>
    </rPh>
    <rPh sb="102" eb="103">
      <t>アタイ</t>
    </rPh>
    <rPh sb="104" eb="106">
      <t>サンシュツ</t>
    </rPh>
    <phoneticPr fontId="4"/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</si>
  <si>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</si>
  <si>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</si>
  <si>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</si>
  <si>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</si>
  <si>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</si>
  <si>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</si>
  <si>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</si>
  <si>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</si>
  <si>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</si>
  <si>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</si>
  <si>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</si>
  <si>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</si>
  <si>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</si>
  <si>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</si>
  <si>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</si>
  <si>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</si>
  <si>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</si>
  <si>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</si>
  <si>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</si>
  <si>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</si>
  <si>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</si>
  <si>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</si>
  <si>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</si>
  <si>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</si>
  <si>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</si>
  <si>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</si>
  <si>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</si>
  <si>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</si>
  <si>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</si>
  <si>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</si>
  <si>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</si>
  <si>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</si>
  <si>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</si>
  <si>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</si>
  <si>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</si>
  <si>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</si>
  <si>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</si>
  <si>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</si>
  <si>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</si>
  <si>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</si>
  <si>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</si>
  <si>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</si>
  <si>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</si>
  <si>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</si>
  <si>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</si>
  <si>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</si>
  <si>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</si>
  <si>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</si>
  <si>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</si>
  <si>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</si>
  <si>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</si>
  <si>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</si>
  <si>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</si>
  <si>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</si>
  <si>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兵庫県　豊岡市</t>
  </si>
  <si>
    <t>法適用</t>
  </si>
  <si>
    <t>下水道事業</t>
  </si>
  <si>
    <t>小規模集合排水処理</t>
  </si>
  <si>
    <t>I2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</si>
  <si>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</si>
  <si>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</si>
  <si>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</si>
  <si>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</si>
  <si>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</si>
  <si>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</si>
  <si>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下水道使用料の収入だけでは経費を賄うことができておらず、依然として一般会計からの繰入金に依存しており、独立採算による経営ができていない。
　水需要の減少により有収水量の増加も厳しい状況であるが、さらなる経費削減を図るため、業務の合理化、効率化に努める。</t>
    <rPh sb="1" eb="4">
      <t>ゲスイドウ</t>
    </rPh>
    <rPh sb="4" eb="7">
      <t>シヨウリョウ</t>
    </rPh>
    <rPh sb="8" eb="10">
      <t>シュウニュウ</t>
    </rPh>
    <rPh sb="14" eb="16">
      <t>ケイヒ</t>
    </rPh>
    <rPh sb="17" eb="18">
      <t>マカナ</t>
    </rPh>
    <rPh sb="34" eb="36">
      <t>イッパン</t>
    </rPh>
    <rPh sb="36" eb="38">
      <t>カイケイ</t>
    </rPh>
    <rPh sb="41" eb="43">
      <t>クリイレ</t>
    </rPh>
    <rPh sb="43" eb="44">
      <t>キン</t>
    </rPh>
    <rPh sb="45" eb="47">
      <t>イゾン</t>
    </rPh>
    <rPh sb="52" eb="54">
      <t>ドクリツ</t>
    </rPh>
    <rPh sb="54" eb="56">
      <t>サイサン</t>
    </rPh>
    <rPh sb="59" eb="61">
      <t>ケイエイ</t>
    </rPh>
    <phoneticPr fontId="4"/>
  </si>
  <si>
    <t xml:space="preserve"> 経常収支において単年度では赤字ではないものの、下水道使用料だけでは経費を賄うことができておらず、一般会計からの繰入金に依存している状態である。
　類似団体平均及び他事業と比べ、供用地域のほとんどが山間地域であるため、汚水処理原価が高く、下水道使用料収入では経費を賄うことができていない。また、流動比率についても100％を下回っている上、類似団体平均と比べて低いため、短期的な支払能力を高めていく必要がある。
　上記のことを解消するために、平成28年度から下水道使用料を改定し、汚水処理原価を抑えるとともに、経費回収率を高めていきたい。
　また、水洗化を促進し、有収水量の確保に努めていく必要がある。
　さらに、企業債残高を少なくするべく起債の償還を着実に行い、残高を少なくしていかなければならない。</t>
    <rPh sb="1" eb="3">
      <t>ケイジョウ</t>
    </rPh>
    <rPh sb="3" eb="5">
      <t>シュウシ</t>
    </rPh>
    <rPh sb="9" eb="12">
      <t>タンネンド</t>
    </rPh>
    <rPh sb="14" eb="16">
      <t>アカジ</t>
    </rPh>
    <rPh sb="24" eb="27">
      <t>ゲスイドウ</t>
    </rPh>
    <rPh sb="27" eb="30">
      <t>シヨウリョウ</t>
    </rPh>
    <rPh sb="34" eb="36">
      <t>ケイヒ</t>
    </rPh>
    <rPh sb="37" eb="38">
      <t>マカナ</t>
    </rPh>
    <rPh sb="49" eb="51">
      <t>イッパン</t>
    </rPh>
    <rPh sb="51" eb="53">
      <t>カイケイ</t>
    </rPh>
    <rPh sb="56" eb="58">
      <t>クリイレ</t>
    </rPh>
    <rPh sb="58" eb="59">
      <t>キン</t>
    </rPh>
    <rPh sb="60" eb="62">
      <t>イゾン</t>
    </rPh>
    <rPh sb="66" eb="68">
      <t>ジョウタイ</t>
    </rPh>
    <rPh sb="74" eb="76">
      <t>ルイジ</t>
    </rPh>
    <rPh sb="76" eb="78">
      <t>ダンタイ</t>
    </rPh>
    <rPh sb="78" eb="80">
      <t>ヘイキン</t>
    </rPh>
    <rPh sb="80" eb="81">
      <t>オヨ</t>
    </rPh>
    <rPh sb="82" eb="83">
      <t>タ</t>
    </rPh>
    <rPh sb="83" eb="85">
      <t>ジギョウ</t>
    </rPh>
    <rPh sb="86" eb="87">
      <t>クラ</t>
    </rPh>
    <rPh sb="89" eb="91">
      <t>キョウヨウ</t>
    </rPh>
    <rPh sb="91" eb="93">
      <t>チイキ</t>
    </rPh>
    <rPh sb="99" eb="101">
      <t>サンカン</t>
    </rPh>
    <rPh sb="101" eb="103">
      <t>チイキ</t>
    </rPh>
    <rPh sb="109" eb="111">
      <t>オスイ</t>
    </rPh>
    <rPh sb="111" eb="113">
      <t>ショリ</t>
    </rPh>
    <rPh sb="113" eb="115">
      <t>ゲンカ</t>
    </rPh>
    <rPh sb="116" eb="117">
      <t>タカ</t>
    </rPh>
    <rPh sb="119" eb="122">
      <t>ゲスイドウ</t>
    </rPh>
    <rPh sb="122" eb="125">
      <t>シヨウリョウ</t>
    </rPh>
    <rPh sb="125" eb="127">
      <t>シュウニュウ</t>
    </rPh>
    <rPh sb="129" eb="131">
      <t>ケイヒ</t>
    </rPh>
    <rPh sb="132" eb="133">
      <t>マカナ</t>
    </rPh>
    <rPh sb="198" eb="200">
      <t>ヒツヨウ</t>
    </rPh>
    <rPh sb="206" eb="208">
      <t>ジョウキ</t>
    </rPh>
    <rPh sb="212" eb="214">
      <t>カイショウ</t>
    </rPh>
    <rPh sb="220" eb="222">
      <t>ヘイセイ</t>
    </rPh>
    <rPh sb="224" eb="226">
      <t>ネンド</t>
    </rPh>
    <rPh sb="228" eb="231">
      <t>ゲスイドウ</t>
    </rPh>
    <rPh sb="231" eb="234">
      <t>シヨウリョウ</t>
    </rPh>
    <rPh sb="235" eb="237">
      <t>カイテイ</t>
    </rPh>
    <rPh sb="239" eb="241">
      <t>オスイ</t>
    </rPh>
    <rPh sb="241" eb="243">
      <t>ショリ</t>
    </rPh>
    <rPh sb="243" eb="245">
      <t>ゲンカ</t>
    </rPh>
    <rPh sb="246" eb="247">
      <t>オサ</t>
    </rPh>
    <rPh sb="254" eb="256">
      <t>ケイヒ</t>
    </rPh>
    <rPh sb="256" eb="258">
      <t>カイシュウ</t>
    </rPh>
    <rPh sb="258" eb="259">
      <t>リツ</t>
    </rPh>
    <rPh sb="260" eb="261">
      <t>タカ</t>
    </rPh>
    <rPh sb="273" eb="276">
      <t>スイセンカ</t>
    </rPh>
    <rPh sb="277" eb="279">
      <t>ソクシン</t>
    </rPh>
    <rPh sb="281" eb="283">
      <t>ユウシュウ</t>
    </rPh>
    <rPh sb="283" eb="285">
      <t>スイリョウ</t>
    </rPh>
    <rPh sb="286" eb="288">
      <t>カクホ</t>
    </rPh>
    <rPh sb="289" eb="290">
      <t>ツト</t>
    </rPh>
    <rPh sb="294" eb="296">
      <t>ヒツヨウ</t>
    </rPh>
    <phoneticPr fontId="4"/>
  </si>
  <si>
    <t>　類似団体よりも償却率は低いものの、施設の老朽化が着実に進んでいる。
　今後は、将来の運営状況を考慮しつつ、合理的な投資をしていかなかればならない。</t>
    <rPh sb="1" eb="3">
      <t>ルイジ</t>
    </rPh>
    <rPh sb="3" eb="5">
      <t>ダンタイ</t>
    </rPh>
    <rPh sb="8" eb="10">
      <t>ショウキャク</t>
    </rPh>
    <rPh sb="10" eb="11">
      <t>リツ</t>
    </rPh>
    <rPh sb="12" eb="13">
      <t>ヒク</t>
    </rPh>
    <rPh sb="18" eb="20">
      <t>シセツ</t>
    </rPh>
    <rPh sb="21" eb="24">
      <t>ロウキュウカ</t>
    </rPh>
    <rPh sb="25" eb="27">
      <t>チャクジツ</t>
    </rPh>
    <rPh sb="28" eb="29">
      <t>スス</t>
    </rPh>
    <rPh sb="36" eb="38">
      <t>コンゴ</t>
    </rPh>
    <rPh sb="40" eb="42">
      <t>ショウライ</t>
    </rPh>
    <rPh sb="43" eb="45">
      <t>ウンエイ</t>
    </rPh>
    <rPh sb="45" eb="47">
      <t>ジョウキョウ</t>
    </rPh>
    <rPh sb="48" eb="50">
      <t>コウリョ</t>
    </rPh>
    <rPh sb="54" eb="57">
      <t>ゴウリテキ</t>
    </rPh>
    <rPh sb="58" eb="60">
      <t>トウシ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</si>
</sst>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7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8" fillId="0" borderId="6" xfId="0" applyFont="1" applyBorder="1" applyAlignment="1" applyProtection="1">
      <alignment horizontal="left" vertical="top" wrapText="1"/>
      <protection locked="0"/>
    </xf>
    <xf numFmtId="0" fontId="18" fillId="0" borderId="0" xfId="0" applyFont="1" applyBorder="1" applyAlignment="1" applyProtection="1">
      <alignment horizontal="left" vertical="top" wrapText="1"/>
      <protection locked="0"/>
    </xf>
    <xf numFmtId="0" fontId="18" fillId="0" borderId="7" xfId="0" applyFont="1" applyBorder="1" applyAlignment="1" applyProtection="1">
      <alignment horizontal="left" vertical="top" wrapText="1"/>
      <protection locked="0"/>
    </xf>
    <xf numFmtId="0" fontId="18" fillId="0" borderId="8" xfId="0" applyFont="1" applyBorder="1" applyAlignment="1" applyProtection="1">
      <alignment horizontal="left" vertical="top" wrapText="1"/>
      <protection locked="0"/>
    </xf>
    <xf numFmtId="0" fontId="18" fillId="0" borderId="1" xfId="0" applyFont="1" applyBorder="1" applyAlignment="1" applyProtection="1">
      <alignment horizontal="left" vertical="top" wrapText="1"/>
      <protection locked="0"/>
    </xf>
    <xf numFmtId="0" fontId="18" fillId="0" borderId="9" xfId="0" applyFont="1" applyBorder="1" applyAlignment="1" applyProtection="1">
      <alignment horizontal="left" vertical="top" wrapText="1"/>
      <protection locked="0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952320"/>
        <c:axId val="1009667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0.01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52320"/>
        <c:axId val="100966784"/>
      </c:lineChart>
      <c:dateAx>
        <c:axId val="1009523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966784"/>
        <c:crosses val="autoZero"/>
        <c:auto val="1"/>
        <c:lblOffset val="100"/>
        <c:baseTimeUnit val="years"/>
      </c:dateAx>
      <c:valAx>
        <c:axId val="1009667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952320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476416"/>
        <c:axId val="102568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32.659999999999997</c:v>
                </c:pt>
                <c:pt idx="1">
                  <c:v>45.55</c:v>
                </c:pt>
                <c:pt idx="2">
                  <c:v>35.64</c:v>
                </c:pt>
                <c:pt idx="3">
                  <c:v>37.950000000000003</c:v>
                </c:pt>
                <c:pt idx="4">
                  <c:v>34.92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76416"/>
        <c:axId val="102568704"/>
      </c:lineChart>
      <c:dateAx>
        <c:axId val="1024764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2568704"/>
        <c:crosses val="autoZero"/>
        <c:auto val="1"/>
        <c:lblOffset val="100"/>
        <c:baseTimeUnit val="years"/>
      </c:dateAx>
      <c:valAx>
        <c:axId val="102568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24764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79.62</c:v>
                </c:pt>
                <c:pt idx="1">
                  <c:v>81.33</c:v>
                </c:pt>
                <c:pt idx="2">
                  <c:v>82.88</c:v>
                </c:pt>
                <c:pt idx="3">
                  <c:v>84.03</c:v>
                </c:pt>
                <c:pt idx="4">
                  <c:v>84.03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590720"/>
        <c:axId val="102601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85.47</c:v>
                </c:pt>
                <c:pt idx="1">
                  <c:v>80.91</c:v>
                </c:pt>
                <c:pt idx="2">
                  <c:v>87.19</c:v>
                </c:pt>
                <c:pt idx="3">
                  <c:v>88.2</c:v>
                </c:pt>
                <c:pt idx="4">
                  <c:v>88.64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90720"/>
        <c:axId val="102601088"/>
      </c:lineChart>
      <c:dateAx>
        <c:axId val="1025907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2601088"/>
        <c:crosses val="autoZero"/>
        <c:auto val="1"/>
        <c:lblOffset val="100"/>
        <c:baseTimeUnit val="years"/>
      </c:dateAx>
      <c:valAx>
        <c:axId val="102601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2590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137.51</c:v>
                </c:pt>
                <c:pt idx="1">
                  <c:v>140.34</c:v>
                </c:pt>
                <c:pt idx="2">
                  <c:v>147.07</c:v>
                </c:pt>
                <c:pt idx="3">
                  <c:v>143.53</c:v>
                </c:pt>
                <c:pt idx="4">
                  <c:v>119.36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136256"/>
        <c:axId val="1011425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 formatCode="#,##0.00;&quot;△&quot;#,##0.00">
                  <c:v>#N/A</c:v>
                </c:pt>
                <c:pt idx="1">
                  <c:v>131.61000000000001</c:v>
                </c:pt>
                <c:pt idx="2">
                  <c:v>105.36</c:v>
                </c:pt>
                <c:pt idx="3">
                  <c:v>105.88</c:v>
                </c:pt>
                <c:pt idx="4">
                  <c:v>94.85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36256"/>
        <c:axId val="101142528"/>
      </c:lineChart>
      <c:dateAx>
        <c:axId val="1011362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142528"/>
        <c:crosses val="autoZero"/>
        <c:auto val="1"/>
        <c:lblOffset val="100"/>
        <c:baseTimeUnit val="years"/>
      </c:dateAx>
      <c:valAx>
        <c:axId val="1011425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11362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20.71</c:v>
                </c:pt>
                <c:pt idx="1">
                  <c:v>23.66</c:v>
                </c:pt>
                <c:pt idx="2">
                  <c:v>26.4</c:v>
                </c:pt>
                <c:pt idx="3">
                  <c:v>29.29</c:v>
                </c:pt>
                <c:pt idx="4">
                  <c:v>31.89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164544"/>
        <c:axId val="1011664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 formatCode="#,##0.00;&quot;△&quot;#,##0.00">
                  <c:v>#N/A</c:v>
                </c:pt>
                <c:pt idx="1">
                  <c:v>26.48</c:v>
                </c:pt>
                <c:pt idx="2">
                  <c:v>26.25</c:v>
                </c:pt>
                <c:pt idx="3">
                  <c:v>27.64</c:v>
                </c:pt>
                <c:pt idx="4">
                  <c:v>33.58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64544"/>
        <c:axId val="101166464"/>
      </c:lineChart>
      <c:dateAx>
        <c:axId val="1011645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166464"/>
        <c:crosses val="autoZero"/>
        <c:auto val="1"/>
        <c:lblOffset val="100"/>
        <c:baseTimeUnit val="years"/>
      </c:dateAx>
      <c:valAx>
        <c:axId val="1011664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11645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217408"/>
        <c:axId val="1012193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17408"/>
        <c:axId val="101219328"/>
      </c:lineChart>
      <c:dateAx>
        <c:axId val="1012174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219328"/>
        <c:crosses val="autoZero"/>
        <c:auto val="1"/>
        <c:lblOffset val="100"/>
        <c:baseTimeUnit val="years"/>
      </c:dateAx>
      <c:valAx>
        <c:axId val="1012193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12174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250560"/>
        <c:axId val="1012524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 formatCode="#,##0.00;&quot;△&quot;#,##0.00">
                  <c:v>#N/A</c:v>
                </c:pt>
                <c:pt idx="1">
                  <c:v>42.59</c:v>
                </c:pt>
                <c:pt idx="2">
                  <c:v>1333.85</c:v>
                </c:pt>
                <c:pt idx="3">
                  <c:v>933.68</c:v>
                </c:pt>
                <c:pt idx="4">
                  <c:v>1033.78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50560"/>
        <c:axId val="101252480"/>
      </c:lineChart>
      <c:dateAx>
        <c:axId val="1012505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252480"/>
        <c:crosses val="autoZero"/>
        <c:auto val="1"/>
        <c:lblOffset val="100"/>
        <c:baseTimeUnit val="years"/>
      </c:dateAx>
      <c:valAx>
        <c:axId val="1012524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12505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100.21</c:v>
                </c:pt>
                <c:pt idx="2">
                  <c:v>100.03</c:v>
                </c:pt>
                <c:pt idx="3">
                  <c:v>2.72</c:v>
                </c:pt>
                <c:pt idx="4">
                  <c:v>3.17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413440"/>
        <c:axId val="102415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 formatCode="#,##0.00;&quot;△&quot;#,##0.00">
                  <c:v>#N/A</c:v>
                </c:pt>
                <c:pt idx="1">
                  <c:v>2403.94</c:v>
                </c:pt>
                <c:pt idx="2">
                  <c:v>211.25</c:v>
                </c:pt>
                <c:pt idx="3">
                  <c:v>135.62</c:v>
                </c:pt>
                <c:pt idx="4">
                  <c:v>133.78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13440"/>
        <c:axId val="102415360"/>
      </c:lineChart>
      <c:dateAx>
        <c:axId val="102413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2415360"/>
        <c:crosses val="autoZero"/>
        <c:auto val="1"/>
        <c:lblOffset val="100"/>
        <c:baseTimeUnit val="years"/>
      </c:dateAx>
      <c:valAx>
        <c:axId val="102415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24134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8446.09</c:v>
                </c:pt>
                <c:pt idx="1">
                  <c:v>8054.2</c:v>
                </c:pt>
                <c:pt idx="2">
                  <c:v>7372.3</c:v>
                </c:pt>
                <c:pt idx="3">
                  <c:v>6477.58</c:v>
                </c:pt>
                <c:pt idx="4">
                  <c:v>5373.47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703872"/>
        <c:axId val="102705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5707.62</c:v>
                </c:pt>
                <c:pt idx="1">
                  <c:v>3394.76</c:v>
                </c:pt>
                <c:pt idx="2">
                  <c:v>3189.89</c:v>
                </c:pt>
                <c:pt idx="3">
                  <c:v>2585.83</c:v>
                </c:pt>
                <c:pt idx="4">
                  <c:v>2464.06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703872"/>
        <c:axId val="102705792"/>
      </c:lineChart>
      <c:dateAx>
        <c:axId val="1027038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2705792"/>
        <c:crosses val="autoZero"/>
        <c:auto val="1"/>
        <c:lblOffset val="100"/>
        <c:baseTimeUnit val="years"/>
      </c:dateAx>
      <c:valAx>
        <c:axId val="1027057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27038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20.8</c:v>
                </c:pt>
                <c:pt idx="1">
                  <c:v>21.45</c:v>
                </c:pt>
                <c:pt idx="2">
                  <c:v>19.21</c:v>
                </c:pt>
                <c:pt idx="3">
                  <c:v>23.78</c:v>
                </c:pt>
                <c:pt idx="4">
                  <c:v>17.71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756736"/>
        <c:axId val="102758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30.77</c:v>
                </c:pt>
                <c:pt idx="1">
                  <c:v>32.81</c:v>
                </c:pt>
                <c:pt idx="2">
                  <c:v>27.92</c:v>
                </c:pt>
                <c:pt idx="3">
                  <c:v>31.45</c:v>
                </c:pt>
                <c:pt idx="4">
                  <c:v>32.909999999999997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756736"/>
        <c:axId val="102758656"/>
      </c:lineChart>
      <c:dateAx>
        <c:axId val="1027567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2758656"/>
        <c:crosses val="autoZero"/>
        <c:auto val="1"/>
        <c:lblOffset val="100"/>
        <c:baseTimeUnit val="years"/>
      </c:dateAx>
      <c:valAx>
        <c:axId val="102758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27567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700.12</c:v>
                </c:pt>
                <c:pt idx="1">
                  <c:v>679.56</c:v>
                </c:pt>
                <c:pt idx="2">
                  <c:v>756.5</c:v>
                </c:pt>
                <c:pt idx="3">
                  <c:v>615.66999999999996</c:v>
                </c:pt>
                <c:pt idx="4">
                  <c:v>829.51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456704"/>
        <c:axId val="1024629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501.62</c:v>
                </c:pt>
                <c:pt idx="1">
                  <c:v>483.69</c:v>
                </c:pt>
                <c:pt idx="2">
                  <c:v>602.87</c:v>
                </c:pt>
                <c:pt idx="3">
                  <c:v>588.54999999999995</c:v>
                </c:pt>
                <c:pt idx="4">
                  <c:v>561.54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6704"/>
        <c:axId val="102462976"/>
      </c:lineChart>
      <c:dateAx>
        <c:axId val="1024567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2462976"/>
        <c:crosses val="autoZero"/>
        <c:auto val="1"/>
        <c:lblOffset val="100"/>
        <c:baseTimeUnit val="years"/>
      </c:dateAx>
      <c:valAx>
        <c:axId val="1024629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2456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6AC4B88-3192-4615-AEF1-688FD600B4B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【96.32】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49887DF-759A-4853-BD07-EDACFC23EC7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【1,545.58】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1400753-5BBD-4A34-A4BD-DD1FAD8635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【124.95】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22C7805-F34A-4A16-88B9-25989004257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【2,685.08】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DD52B08-049D-4F3F-9C7B-3895AB23BAD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【89.35】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5CAA96B-1D78-4CBF-9F2F-4CB28931145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【36.67】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5039F6-8C6B-47BA-AD52-30D7266FDE9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【600.63】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010D295-24A3-4C3D-BD9A-E1301BC05C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【30.63】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E719AD0-3BFB-404E-BF6E-B64BB3D7290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【31.35】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B4B7D35-4287-4A8F-BD84-AC12A074069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CAC7F95-19C4-4068-B3EE-948FD252D0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H13" zoomScale="60" zoomScaleNormal="60" workbookViewId="0">
      <selection activeCell="BL47" sqref="BL47:BZ63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7" t="s">
        <v>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</row>
    <row r="3" spans="1:78" ht="9.75" customHeight="1">
      <c r="A3" s="2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</row>
    <row r="4" spans="1:78" ht="9.75" customHeight="1">
      <c r="A4" s="2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8" t="str">
        <f>データ!H6</f>
        <v>兵庫県　豊岡市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75" t="s">
        <v>1</v>
      </c>
      <c r="C7" s="75"/>
      <c r="D7" s="75"/>
      <c r="E7" s="75"/>
      <c r="F7" s="75"/>
      <c r="G7" s="75"/>
      <c r="H7" s="75"/>
      <c r="I7" s="75" t="s">
        <v>2</v>
      </c>
      <c r="J7" s="75"/>
      <c r="K7" s="75"/>
      <c r="L7" s="75"/>
      <c r="M7" s="75"/>
      <c r="N7" s="75"/>
      <c r="O7" s="75"/>
      <c r="P7" s="75" t="s">
        <v>3</v>
      </c>
      <c r="Q7" s="75"/>
      <c r="R7" s="75"/>
      <c r="S7" s="75"/>
      <c r="T7" s="75"/>
      <c r="U7" s="75"/>
      <c r="V7" s="75"/>
      <c r="W7" s="75" t="s">
        <v>4</v>
      </c>
      <c r="X7" s="75"/>
      <c r="Y7" s="75"/>
      <c r="Z7" s="75"/>
      <c r="AA7" s="75"/>
      <c r="AB7" s="75"/>
      <c r="AC7" s="75"/>
      <c r="AD7" s="3"/>
      <c r="AE7" s="3"/>
      <c r="AF7" s="3"/>
      <c r="AG7" s="3"/>
      <c r="AH7" s="3"/>
      <c r="AI7" s="3"/>
      <c r="AJ7" s="3"/>
      <c r="AK7" s="3"/>
      <c r="AL7" s="75" t="s">
        <v>5</v>
      </c>
      <c r="AM7" s="75"/>
      <c r="AN7" s="75"/>
      <c r="AO7" s="75"/>
      <c r="AP7" s="75"/>
      <c r="AQ7" s="75"/>
      <c r="AR7" s="75"/>
      <c r="AS7" s="75"/>
      <c r="AT7" s="75" t="s">
        <v>6</v>
      </c>
      <c r="AU7" s="75"/>
      <c r="AV7" s="75"/>
      <c r="AW7" s="75"/>
      <c r="AX7" s="75"/>
      <c r="AY7" s="75"/>
      <c r="AZ7" s="75"/>
      <c r="BA7" s="75"/>
      <c r="BB7" s="75" t="s">
        <v>7</v>
      </c>
      <c r="BC7" s="75"/>
      <c r="BD7" s="75"/>
      <c r="BE7" s="75"/>
      <c r="BF7" s="75"/>
      <c r="BG7" s="75"/>
      <c r="BH7" s="75"/>
      <c r="BI7" s="75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6" t="str">
        <f>データ!I6</f>
        <v>法適用</v>
      </c>
      <c r="C8" s="76"/>
      <c r="D8" s="76"/>
      <c r="E8" s="76"/>
      <c r="F8" s="76"/>
      <c r="G8" s="76"/>
      <c r="H8" s="76"/>
      <c r="I8" s="76" t="str">
        <f>データ!J6</f>
        <v>下水道事業</v>
      </c>
      <c r="J8" s="76"/>
      <c r="K8" s="76"/>
      <c r="L8" s="76"/>
      <c r="M8" s="76"/>
      <c r="N8" s="76"/>
      <c r="O8" s="76"/>
      <c r="P8" s="76" t="str">
        <f>データ!K6</f>
        <v>小規模集合排水処理</v>
      </c>
      <c r="Q8" s="76"/>
      <c r="R8" s="76"/>
      <c r="S8" s="76"/>
      <c r="T8" s="76"/>
      <c r="U8" s="76"/>
      <c r="V8" s="76"/>
      <c r="W8" s="76" t="str">
        <f>データ!L6</f>
        <v>I2</v>
      </c>
      <c r="X8" s="76"/>
      <c r="Y8" s="76"/>
      <c r="Z8" s="76"/>
      <c r="AA8" s="76"/>
      <c r="AB8" s="76"/>
      <c r="AC8" s="76"/>
      <c r="AD8" s="3"/>
      <c r="AE8" s="3"/>
      <c r="AF8" s="3"/>
      <c r="AG8" s="3"/>
      <c r="AH8" s="3"/>
      <c r="AI8" s="3"/>
      <c r="AJ8" s="3"/>
      <c r="AK8" s="3"/>
      <c r="AL8" s="70">
        <f>データ!R6</f>
        <v>84823</v>
      </c>
      <c r="AM8" s="70"/>
      <c r="AN8" s="70"/>
      <c r="AO8" s="70"/>
      <c r="AP8" s="70"/>
      <c r="AQ8" s="70"/>
      <c r="AR8" s="70"/>
      <c r="AS8" s="70"/>
      <c r="AT8" s="69">
        <f>データ!S6</f>
        <v>697.55</v>
      </c>
      <c r="AU8" s="69"/>
      <c r="AV8" s="69"/>
      <c r="AW8" s="69"/>
      <c r="AX8" s="69"/>
      <c r="AY8" s="69"/>
      <c r="AZ8" s="69"/>
      <c r="BA8" s="69"/>
      <c r="BB8" s="69">
        <f>データ!T6</f>
        <v>121.6</v>
      </c>
      <c r="BC8" s="69"/>
      <c r="BD8" s="69"/>
      <c r="BE8" s="69"/>
      <c r="BF8" s="69"/>
      <c r="BG8" s="69"/>
      <c r="BH8" s="69"/>
      <c r="BI8" s="69"/>
      <c r="BJ8" s="3"/>
      <c r="BK8" s="3"/>
      <c r="BL8" s="73" t="s">
        <v>9</v>
      </c>
      <c r="BM8" s="74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75" t="s">
        <v>11</v>
      </c>
      <c r="C9" s="75"/>
      <c r="D9" s="75"/>
      <c r="E9" s="75"/>
      <c r="F9" s="75"/>
      <c r="G9" s="75"/>
      <c r="H9" s="75"/>
      <c r="I9" s="75" t="s">
        <v>12</v>
      </c>
      <c r="J9" s="75"/>
      <c r="K9" s="75"/>
      <c r="L9" s="75"/>
      <c r="M9" s="75"/>
      <c r="N9" s="75"/>
      <c r="O9" s="75"/>
      <c r="P9" s="75" t="s">
        <v>13</v>
      </c>
      <c r="Q9" s="75"/>
      <c r="R9" s="75"/>
      <c r="S9" s="75"/>
      <c r="T9" s="75"/>
      <c r="U9" s="75"/>
      <c r="V9" s="75"/>
      <c r="W9" s="75" t="s">
        <v>14</v>
      </c>
      <c r="X9" s="75"/>
      <c r="Y9" s="75"/>
      <c r="Z9" s="75"/>
      <c r="AA9" s="75"/>
      <c r="AB9" s="75"/>
      <c r="AC9" s="75"/>
      <c r="AD9" s="75" t="s">
        <v>15</v>
      </c>
      <c r="AE9" s="75"/>
      <c r="AF9" s="75"/>
      <c r="AG9" s="75"/>
      <c r="AH9" s="75"/>
      <c r="AI9" s="75"/>
      <c r="AJ9" s="75"/>
      <c r="AK9" s="3"/>
      <c r="AL9" s="75" t="s">
        <v>16</v>
      </c>
      <c r="AM9" s="75"/>
      <c r="AN9" s="75"/>
      <c r="AO9" s="75"/>
      <c r="AP9" s="75"/>
      <c r="AQ9" s="75"/>
      <c r="AR9" s="75"/>
      <c r="AS9" s="75"/>
      <c r="AT9" s="75" t="s">
        <v>17</v>
      </c>
      <c r="AU9" s="75"/>
      <c r="AV9" s="75"/>
      <c r="AW9" s="75"/>
      <c r="AX9" s="75"/>
      <c r="AY9" s="75"/>
      <c r="AZ9" s="75"/>
      <c r="BA9" s="75"/>
      <c r="BB9" s="75" t="s">
        <v>18</v>
      </c>
      <c r="BC9" s="75"/>
      <c r="BD9" s="75"/>
      <c r="BE9" s="75"/>
      <c r="BF9" s="75"/>
      <c r="BG9" s="75"/>
      <c r="BH9" s="75"/>
      <c r="BI9" s="75"/>
      <c r="BJ9" s="3"/>
      <c r="BK9" s="3"/>
      <c r="BL9" s="67" t="s">
        <v>19</v>
      </c>
      <c r="BM9" s="68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9" t="str">
        <f>データ!M6</f>
        <v>-</v>
      </c>
      <c r="C10" s="69"/>
      <c r="D10" s="69"/>
      <c r="E10" s="69"/>
      <c r="F10" s="69"/>
      <c r="G10" s="69"/>
      <c r="H10" s="69"/>
      <c r="I10" s="69">
        <f>データ!N6</f>
        <v>27.84</v>
      </c>
      <c r="J10" s="69"/>
      <c r="K10" s="69"/>
      <c r="L10" s="69"/>
      <c r="M10" s="69"/>
      <c r="N10" s="69"/>
      <c r="O10" s="69"/>
      <c r="P10" s="69">
        <f>データ!O6</f>
        <v>0.17</v>
      </c>
      <c r="Q10" s="69"/>
      <c r="R10" s="69"/>
      <c r="S10" s="69"/>
      <c r="T10" s="69"/>
      <c r="U10" s="69"/>
      <c r="V10" s="69"/>
      <c r="W10" s="69">
        <f>データ!P6</f>
        <v>108.97</v>
      </c>
      <c r="X10" s="69"/>
      <c r="Y10" s="69"/>
      <c r="Z10" s="69"/>
      <c r="AA10" s="69"/>
      <c r="AB10" s="69"/>
      <c r="AC10" s="69"/>
      <c r="AD10" s="70">
        <f>データ!Q6</f>
        <v>2970</v>
      </c>
      <c r="AE10" s="70"/>
      <c r="AF10" s="70"/>
      <c r="AG10" s="70"/>
      <c r="AH10" s="70"/>
      <c r="AI10" s="70"/>
      <c r="AJ10" s="70"/>
      <c r="AK10" s="2"/>
      <c r="AL10" s="70">
        <f>データ!U6</f>
        <v>144</v>
      </c>
      <c r="AM10" s="70"/>
      <c r="AN10" s="70"/>
      <c r="AO10" s="70"/>
      <c r="AP10" s="70"/>
      <c r="AQ10" s="70"/>
      <c r="AR10" s="70"/>
      <c r="AS10" s="70"/>
      <c r="AT10" s="69">
        <f>データ!V6</f>
        <v>0.11</v>
      </c>
      <c r="AU10" s="69"/>
      <c r="AV10" s="69"/>
      <c r="AW10" s="69"/>
      <c r="AX10" s="69"/>
      <c r="AY10" s="69"/>
      <c r="AZ10" s="69"/>
      <c r="BA10" s="69"/>
      <c r="BB10" s="69">
        <f>データ!W6</f>
        <v>1309.0899999999999</v>
      </c>
      <c r="BC10" s="69"/>
      <c r="BD10" s="69"/>
      <c r="BE10" s="69"/>
      <c r="BF10" s="69"/>
      <c r="BG10" s="69"/>
      <c r="BH10" s="69"/>
      <c r="BI10" s="69"/>
      <c r="BJ10" s="2"/>
      <c r="BK10" s="2"/>
      <c r="BL10" s="71" t="s">
        <v>21</v>
      </c>
      <c r="BM10" s="72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1" t="s">
        <v>108</v>
      </c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3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1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3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1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3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1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3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1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3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1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3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1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3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1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3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1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3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1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3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1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3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1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3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1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3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1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3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1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3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1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3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1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3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1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3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61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3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61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3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1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3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1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3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1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3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1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3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1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3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1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3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1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3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1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3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4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6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109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107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Q10"/>
  <sheetViews>
    <sheetView showGridLines="0" workbookViewId="0"/>
  </sheetViews>
  <sheetFormatPr defaultRowHeight="13.5"/>
  <cols>
    <col min="2" max="143" width="11.875" customWidth="1"/>
  </cols>
  <sheetData>
    <row r="1" spans="1:147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7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7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80" t="s">
        <v>51</v>
      </c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2"/>
      <c r="X3" s="86" t="s">
        <v>52</v>
      </c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 t="s">
        <v>53</v>
      </c>
      <c r="DI3" s="79"/>
      <c r="DJ3" s="79"/>
      <c r="DK3" s="79"/>
      <c r="DL3" s="79"/>
      <c r="DM3" s="79"/>
      <c r="DN3" s="79"/>
      <c r="DO3" s="79"/>
      <c r="DP3" s="79"/>
      <c r="DQ3" s="79"/>
      <c r="DR3" s="79"/>
      <c r="DS3" s="79"/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79"/>
      <c r="EG3" s="79"/>
      <c r="EH3" s="79"/>
      <c r="EI3" s="79"/>
      <c r="EJ3" s="79"/>
      <c r="EK3" s="79"/>
      <c r="EL3" s="79"/>
      <c r="EM3" s="79"/>
      <c r="EN3" s="79"/>
    </row>
    <row r="4" spans="1:147">
      <c r="A4" s="26" t="s">
        <v>54</v>
      </c>
      <c r="B4" s="28"/>
      <c r="C4" s="28"/>
      <c r="D4" s="28"/>
      <c r="E4" s="28"/>
      <c r="F4" s="28"/>
      <c r="G4" s="28"/>
      <c r="H4" s="83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5"/>
      <c r="X4" s="79" t="s">
        <v>55</v>
      </c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 t="s">
        <v>56</v>
      </c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 t="s">
        <v>57</v>
      </c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 t="s">
        <v>58</v>
      </c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 t="s">
        <v>59</v>
      </c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 t="s">
        <v>60</v>
      </c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 t="s">
        <v>61</v>
      </c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 t="s">
        <v>62</v>
      </c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 t="s">
        <v>63</v>
      </c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 t="s">
        <v>64</v>
      </c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 t="s">
        <v>65</v>
      </c>
      <c r="EE4" s="79"/>
      <c r="EF4" s="79"/>
      <c r="EG4" s="79"/>
      <c r="EH4" s="79"/>
      <c r="EI4" s="79"/>
      <c r="EJ4" s="79"/>
      <c r="EK4" s="79"/>
      <c r="EL4" s="79"/>
      <c r="EM4" s="79"/>
      <c r="EN4" s="79"/>
    </row>
    <row r="5" spans="1:147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7" s="34" customFormat="1">
      <c r="A6" s="26" t="s">
        <v>95</v>
      </c>
      <c r="B6" s="31">
        <f>B7</f>
        <v>2015</v>
      </c>
      <c r="C6" s="31">
        <f t="shared" ref="C6:W6" si="3">C7</f>
        <v>282090</v>
      </c>
      <c r="D6" s="31">
        <f t="shared" si="3"/>
        <v>46</v>
      </c>
      <c r="E6" s="31">
        <f t="shared" si="3"/>
        <v>17</v>
      </c>
      <c r="F6" s="31">
        <f t="shared" si="3"/>
        <v>9</v>
      </c>
      <c r="G6" s="31">
        <f t="shared" si="3"/>
        <v>0</v>
      </c>
      <c r="H6" s="31" t="str">
        <f t="shared" si="3"/>
        <v>兵庫県　豊岡市</v>
      </c>
      <c r="I6" s="31" t="str">
        <f t="shared" si="3"/>
        <v>法適用</v>
      </c>
      <c r="J6" s="31" t="str">
        <f t="shared" si="3"/>
        <v>下水道事業</v>
      </c>
      <c r="K6" s="31" t="str">
        <f t="shared" si="3"/>
        <v>小規模集合排水処理</v>
      </c>
      <c r="L6" s="31" t="str">
        <f t="shared" si="3"/>
        <v>I2</v>
      </c>
      <c r="M6" s="32" t="str">
        <f t="shared" si="3"/>
        <v>-</v>
      </c>
      <c r="N6" s="32">
        <f t="shared" si="3"/>
        <v>27.84</v>
      </c>
      <c r="O6" s="32">
        <f t="shared" si="3"/>
        <v>0.17</v>
      </c>
      <c r="P6" s="32">
        <f t="shared" si="3"/>
        <v>108.97</v>
      </c>
      <c r="Q6" s="32">
        <f t="shared" si="3"/>
        <v>2970</v>
      </c>
      <c r="R6" s="32">
        <f t="shared" si="3"/>
        <v>84823</v>
      </c>
      <c r="S6" s="32">
        <f t="shared" si="3"/>
        <v>697.55</v>
      </c>
      <c r="T6" s="32">
        <f t="shared" si="3"/>
        <v>121.6</v>
      </c>
      <c r="U6" s="32">
        <f t="shared" si="3"/>
        <v>144</v>
      </c>
      <c r="V6" s="32">
        <f t="shared" si="3"/>
        <v>0.11</v>
      </c>
      <c r="W6" s="32">
        <f t="shared" si="3"/>
        <v>1309.0899999999999</v>
      </c>
      <c r="X6" s="33">
        <f>IF(X7="",NA(),X7)</f>
        <v>137.51</v>
      </c>
      <c r="Y6" s="33">
        <f t="shared" ref="Y6:AG6" si="4">IF(Y7="",NA(),Y7)</f>
        <v>140.34</v>
      </c>
      <c r="Z6" s="33">
        <f t="shared" si="4"/>
        <v>147.07</v>
      </c>
      <c r="AA6" s="33">
        <f t="shared" si="4"/>
        <v>143.53</v>
      </c>
      <c r="AB6" s="33">
        <f t="shared" si="4"/>
        <v>119.36</v>
      </c>
      <c r="AC6" s="32" t="e">
        <f t="shared" si="4"/>
        <v>#N/A</v>
      </c>
      <c r="AD6" s="33">
        <f t="shared" si="4"/>
        <v>131.61000000000001</v>
      </c>
      <c r="AE6" s="33">
        <f t="shared" si="4"/>
        <v>105.36</v>
      </c>
      <c r="AF6" s="33">
        <f t="shared" si="4"/>
        <v>105.88</v>
      </c>
      <c r="AG6" s="33">
        <f t="shared" si="4"/>
        <v>94.85</v>
      </c>
      <c r="AH6" s="32" t="str">
        <f>IF(AH7="","",IF(AH7="-","【-】","【"&amp;SUBSTITUTE(TEXT(AH7,"#,##0.00"),"-","△")&amp;"】"))</f>
        <v>【96.32】</v>
      </c>
      <c r="AI6" s="32">
        <f>IF(AI7="",NA(),AI7)</f>
        <v>0</v>
      </c>
      <c r="AJ6" s="32">
        <f t="shared" ref="AJ6:AR6" si="5">IF(AJ7="",NA(),AJ7)</f>
        <v>0</v>
      </c>
      <c r="AK6" s="32">
        <f t="shared" si="5"/>
        <v>0</v>
      </c>
      <c r="AL6" s="32">
        <f t="shared" si="5"/>
        <v>0</v>
      </c>
      <c r="AM6" s="32">
        <f t="shared" si="5"/>
        <v>0</v>
      </c>
      <c r="AN6" s="32" t="e">
        <f t="shared" si="5"/>
        <v>#N/A</v>
      </c>
      <c r="AO6" s="33">
        <f t="shared" si="5"/>
        <v>42.59</v>
      </c>
      <c r="AP6" s="33">
        <f t="shared" si="5"/>
        <v>1333.85</v>
      </c>
      <c r="AQ6" s="33">
        <f t="shared" si="5"/>
        <v>933.68</v>
      </c>
      <c r="AR6" s="33">
        <f t="shared" si="5"/>
        <v>1033.78</v>
      </c>
      <c r="AS6" s="32" t="str">
        <f>IF(AS7="","",IF(AS7="-","【-】","【"&amp;SUBSTITUTE(TEXT(AS7,"#,##0.00"),"-","△")&amp;"】"))</f>
        <v>【1,545.58】</v>
      </c>
      <c r="AT6" s="33">
        <f>IF(AT7="",NA(),AT7)</f>
        <v>100</v>
      </c>
      <c r="AU6" s="33">
        <f t="shared" ref="AU6:BC6" si="6">IF(AU7="",NA(),AU7)</f>
        <v>100.21</v>
      </c>
      <c r="AV6" s="33">
        <f t="shared" si="6"/>
        <v>100.03</v>
      </c>
      <c r="AW6" s="33">
        <f t="shared" si="6"/>
        <v>2.72</v>
      </c>
      <c r="AX6" s="33">
        <f t="shared" si="6"/>
        <v>3.17</v>
      </c>
      <c r="AY6" s="32" t="e">
        <f t="shared" si="6"/>
        <v>#N/A</v>
      </c>
      <c r="AZ6" s="33">
        <f t="shared" si="6"/>
        <v>2403.94</v>
      </c>
      <c r="BA6" s="33">
        <f t="shared" si="6"/>
        <v>211.25</v>
      </c>
      <c r="BB6" s="33">
        <f t="shared" si="6"/>
        <v>135.62</v>
      </c>
      <c r="BC6" s="33">
        <f t="shared" si="6"/>
        <v>133.78</v>
      </c>
      <c r="BD6" s="32" t="str">
        <f>IF(BD7="","",IF(BD7="-","【-】","【"&amp;SUBSTITUTE(TEXT(BD7,"#,##0.00"),"-","△")&amp;"】"))</f>
        <v>【124.95】</v>
      </c>
      <c r="BE6" s="33">
        <f>IF(BE7="",NA(),BE7)</f>
        <v>8446.09</v>
      </c>
      <c r="BF6" s="33">
        <f t="shared" ref="BF6:BN6" si="7">IF(BF7="",NA(),BF7)</f>
        <v>8054.2</v>
      </c>
      <c r="BG6" s="33">
        <f t="shared" si="7"/>
        <v>7372.3</v>
      </c>
      <c r="BH6" s="33">
        <f t="shared" si="7"/>
        <v>6477.58</v>
      </c>
      <c r="BI6" s="33">
        <f t="shared" si="7"/>
        <v>5373.47</v>
      </c>
      <c r="BJ6" s="33">
        <f t="shared" si="7"/>
        <v>5707.62</v>
      </c>
      <c r="BK6" s="33">
        <f t="shared" si="7"/>
        <v>3394.76</v>
      </c>
      <c r="BL6" s="33">
        <f t="shared" si="7"/>
        <v>3189.89</v>
      </c>
      <c r="BM6" s="33">
        <f t="shared" si="7"/>
        <v>2585.83</v>
      </c>
      <c r="BN6" s="33">
        <f t="shared" si="7"/>
        <v>2464.06</v>
      </c>
      <c r="BO6" s="32" t="str">
        <f>IF(BO7="","",IF(BO7="-","【-】","【"&amp;SUBSTITUTE(TEXT(BO7,"#,##0.00"),"-","△")&amp;"】"))</f>
        <v>【2,685.08】</v>
      </c>
      <c r="BP6" s="33">
        <f>IF(BP7="",NA(),BP7)</f>
        <v>20.8</v>
      </c>
      <c r="BQ6" s="33">
        <f t="shared" ref="BQ6:BY6" si="8">IF(BQ7="",NA(),BQ7)</f>
        <v>21.45</v>
      </c>
      <c r="BR6" s="33">
        <f t="shared" si="8"/>
        <v>19.21</v>
      </c>
      <c r="BS6" s="33">
        <f t="shared" si="8"/>
        <v>23.78</v>
      </c>
      <c r="BT6" s="33">
        <f t="shared" si="8"/>
        <v>17.71</v>
      </c>
      <c r="BU6" s="33">
        <f t="shared" si="8"/>
        <v>30.77</v>
      </c>
      <c r="BV6" s="33">
        <f t="shared" si="8"/>
        <v>32.81</v>
      </c>
      <c r="BW6" s="33">
        <f t="shared" si="8"/>
        <v>27.92</v>
      </c>
      <c r="BX6" s="33">
        <f t="shared" si="8"/>
        <v>31.45</v>
      </c>
      <c r="BY6" s="33">
        <f t="shared" si="8"/>
        <v>32.909999999999997</v>
      </c>
      <c r="BZ6" s="32" t="str">
        <f>IF(BZ7="","",IF(BZ7="-","【-】","【"&amp;SUBSTITUTE(TEXT(BZ7,"#,##0.00"),"-","△")&amp;"】"))</f>
        <v>【30.63】</v>
      </c>
      <c r="CA6" s="33">
        <f>IF(CA7="",NA(),CA7)</f>
        <v>700.12</v>
      </c>
      <c r="CB6" s="33">
        <f t="shared" ref="CB6:CJ6" si="9">IF(CB7="",NA(),CB7)</f>
        <v>679.56</v>
      </c>
      <c r="CC6" s="33">
        <f t="shared" si="9"/>
        <v>756.5</v>
      </c>
      <c r="CD6" s="33">
        <f t="shared" si="9"/>
        <v>615.66999999999996</v>
      </c>
      <c r="CE6" s="33">
        <f t="shared" si="9"/>
        <v>829.51</v>
      </c>
      <c r="CF6" s="33">
        <f t="shared" si="9"/>
        <v>501.62</v>
      </c>
      <c r="CG6" s="33">
        <f t="shared" si="9"/>
        <v>483.69</v>
      </c>
      <c r="CH6" s="33">
        <f t="shared" si="9"/>
        <v>602.87</v>
      </c>
      <c r="CI6" s="33">
        <f t="shared" si="9"/>
        <v>588.54999999999995</v>
      </c>
      <c r="CJ6" s="33">
        <f t="shared" si="9"/>
        <v>561.54</v>
      </c>
      <c r="CK6" s="32" t="str">
        <f>IF(CK7="","",IF(CK7="-","【-】","【"&amp;SUBSTITUTE(TEXT(CK7,"#,##0.00"),"-","△")&amp;"】"))</f>
        <v>【600.63】</v>
      </c>
      <c r="CL6" s="32">
        <f>IF(CL7="",NA(),CL7)</f>
        <v>0</v>
      </c>
      <c r="CM6" s="32">
        <f t="shared" ref="CM6:CU6" si="10">IF(CM7="",NA(),CM7)</f>
        <v>0</v>
      </c>
      <c r="CN6" s="32">
        <f t="shared" si="10"/>
        <v>0</v>
      </c>
      <c r="CO6" s="32">
        <f t="shared" si="10"/>
        <v>0</v>
      </c>
      <c r="CP6" s="32">
        <f t="shared" si="10"/>
        <v>0</v>
      </c>
      <c r="CQ6" s="33">
        <f t="shared" si="10"/>
        <v>32.659999999999997</v>
      </c>
      <c r="CR6" s="33">
        <f t="shared" si="10"/>
        <v>45.55</v>
      </c>
      <c r="CS6" s="33">
        <f t="shared" si="10"/>
        <v>35.64</v>
      </c>
      <c r="CT6" s="33">
        <f t="shared" si="10"/>
        <v>37.950000000000003</v>
      </c>
      <c r="CU6" s="33">
        <f t="shared" si="10"/>
        <v>34.92</v>
      </c>
      <c r="CV6" s="32" t="str">
        <f>IF(CV7="","",IF(CV7="-","【-】","【"&amp;SUBSTITUTE(TEXT(CV7,"#,##0.00"),"-","△")&amp;"】"))</f>
        <v>【36.67】</v>
      </c>
      <c r="CW6" s="33">
        <f>IF(CW7="",NA(),CW7)</f>
        <v>79.62</v>
      </c>
      <c r="CX6" s="33">
        <f t="shared" ref="CX6:DF6" si="11">IF(CX7="",NA(),CX7)</f>
        <v>81.33</v>
      </c>
      <c r="CY6" s="33">
        <f t="shared" si="11"/>
        <v>82.88</v>
      </c>
      <c r="CZ6" s="33">
        <f t="shared" si="11"/>
        <v>84.03</v>
      </c>
      <c r="DA6" s="33">
        <f t="shared" si="11"/>
        <v>84.03</v>
      </c>
      <c r="DB6" s="33">
        <f t="shared" si="11"/>
        <v>85.47</v>
      </c>
      <c r="DC6" s="33">
        <f t="shared" si="11"/>
        <v>80.91</v>
      </c>
      <c r="DD6" s="33">
        <f t="shared" si="11"/>
        <v>87.19</v>
      </c>
      <c r="DE6" s="33">
        <f t="shared" si="11"/>
        <v>88.2</v>
      </c>
      <c r="DF6" s="33">
        <f t="shared" si="11"/>
        <v>88.64</v>
      </c>
      <c r="DG6" s="32" t="str">
        <f>IF(DG7="","",IF(DG7="-","【-】","【"&amp;SUBSTITUTE(TEXT(DG7,"#,##0.00"),"-","△")&amp;"】"))</f>
        <v>【89.35】</v>
      </c>
      <c r="DH6" s="33">
        <f>IF(DH7="",NA(),DH7)</f>
        <v>20.71</v>
      </c>
      <c r="DI6" s="33">
        <f t="shared" ref="DI6:DQ6" si="12">IF(DI7="",NA(),DI7)</f>
        <v>23.66</v>
      </c>
      <c r="DJ6" s="33">
        <f t="shared" si="12"/>
        <v>26.4</v>
      </c>
      <c r="DK6" s="33">
        <f t="shared" si="12"/>
        <v>29.29</v>
      </c>
      <c r="DL6" s="33">
        <f t="shared" si="12"/>
        <v>31.89</v>
      </c>
      <c r="DM6" s="32" t="e">
        <f t="shared" si="12"/>
        <v>#N/A</v>
      </c>
      <c r="DN6" s="33">
        <f t="shared" si="12"/>
        <v>26.48</v>
      </c>
      <c r="DO6" s="33">
        <f t="shared" si="12"/>
        <v>26.25</v>
      </c>
      <c r="DP6" s="33">
        <f t="shared" si="12"/>
        <v>27.64</v>
      </c>
      <c r="DQ6" s="33">
        <f t="shared" si="12"/>
        <v>33.58</v>
      </c>
      <c r="DR6" s="32" t="str">
        <f>IF(DR7="","",IF(DR7="-","【-】","【"&amp;SUBSTITUTE(TEXT(DR7,"#,##0.00"),"-","△")&amp;"】"))</f>
        <v>【31.35】</v>
      </c>
      <c r="DS6" s="32">
        <f>IF(DS7="",NA(),DS7)</f>
        <v>0</v>
      </c>
      <c r="DT6" s="32">
        <f t="shared" ref="DT6:EB6" si="13">IF(DT7="",NA(),DT7)</f>
        <v>0</v>
      </c>
      <c r="DU6" s="32">
        <f t="shared" si="13"/>
        <v>0</v>
      </c>
      <c r="DV6" s="32">
        <f t="shared" si="13"/>
        <v>0</v>
      </c>
      <c r="DW6" s="32">
        <f t="shared" si="13"/>
        <v>0</v>
      </c>
      <c r="DX6" s="32" t="e">
        <f t="shared" si="13"/>
        <v>#N/A</v>
      </c>
      <c r="DY6" s="32">
        <f t="shared" si="13"/>
        <v>0</v>
      </c>
      <c r="DZ6" s="32">
        <f t="shared" si="13"/>
        <v>0</v>
      </c>
      <c r="EA6" s="32">
        <f t="shared" si="13"/>
        <v>0</v>
      </c>
      <c r="EB6" s="32">
        <f t="shared" si="13"/>
        <v>0</v>
      </c>
      <c r="EC6" s="32" t="str">
        <f>IF(EC7="","",IF(EC7="-","【-】","【"&amp;SUBSTITUTE(TEXT(EC7,"#,##0.00"),"-","△")&amp;"】"))</f>
        <v>【0.00】</v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2">
        <f t="shared" si="14"/>
        <v>0</v>
      </c>
      <c r="EJ6" s="32">
        <f t="shared" si="14"/>
        <v>0</v>
      </c>
      <c r="EK6" s="32">
        <f t="shared" si="14"/>
        <v>0</v>
      </c>
      <c r="EL6" s="33">
        <f t="shared" si="14"/>
        <v>0.01</v>
      </c>
      <c r="EM6" s="32">
        <f t="shared" si="14"/>
        <v>0</v>
      </c>
      <c r="EN6" s="32" t="str">
        <f>IF(EN7="","",IF(EN7="-","【-】","【"&amp;SUBSTITUTE(TEXT(EN7,"#,##0.00"),"-","△")&amp;"】"))</f>
        <v>【0.17】</v>
      </c>
    </row>
    <row r="7" spans="1:147" s="34" customFormat="1">
      <c r="A7" s="26"/>
      <c r="B7" s="35">
        <v>2015</v>
      </c>
      <c r="C7" s="35">
        <v>282090</v>
      </c>
      <c r="D7" s="35">
        <v>46</v>
      </c>
      <c r="E7" s="35">
        <v>17</v>
      </c>
      <c r="F7" s="35">
        <v>9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>
        <v>27.84</v>
      </c>
      <c r="O7" s="36">
        <v>0.17</v>
      </c>
      <c r="P7" s="36">
        <v>108.97</v>
      </c>
      <c r="Q7" s="36">
        <v>2970</v>
      </c>
      <c r="R7" s="36">
        <v>84823</v>
      </c>
      <c r="S7" s="36">
        <v>697.55</v>
      </c>
      <c r="T7" s="36">
        <v>121.6</v>
      </c>
      <c r="U7" s="36">
        <v>144</v>
      </c>
      <c r="V7" s="36">
        <v>0.11</v>
      </c>
      <c r="W7" s="36">
        <v>1309.0899999999999</v>
      </c>
      <c r="X7" s="36">
        <v>137.51</v>
      </c>
      <c r="Y7" s="36">
        <v>140.34</v>
      </c>
      <c r="Z7" s="36">
        <v>147.07</v>
      </c>
      <c r="AA7" s="36">
        <v>143.53</v>
      </c>
      <c r="AB7" s="36">
        <v>119.36</v>
      </c>
      <c r="AC7" s="36"/>
      <c r="AD7" s="36">
        <v>131.61000000000001</v>
      </c>
      <c r="AE7" s="36">
        <v>105.36</v>
      </c>
      <c r="AF7" s="36">
        <v>105.88</v>
      </c>
      <c r="AG7" s="36">
        <v>94.85</v>
      </c>
      <c r="AH7" s="36">
        <v>96.32</v>
      </c>
      <c r="AI7" s="36">
        <v>0</v>
      </c>
      <c r="AJ7" s="36">
        <v>0</v>
      </c>
      <c r="AK7" s="36">
        <v>0</v>
      </c>
      <c r="AL7" s="36">
        <v>0</v>
      </c>
      <c r="AM7" s="36">
        <v>0</v>
      </c>
      <c r="AN7" s="36"/>
      <c r="AO7" s="36">
        <v>42.59</v>
      </c>
      <c r="AP7" s="36">
        <v>1333.85</v>
      </c>
      <c r="AQ7" s="36">
        <v>933.68</v>
      </c>
      <c r="AR7" s="36">
        <v>1033.78</v>
      </c>
      <c r="AS7" s="36">
        <v>1545.58</v>
      </c>
      <c r="AT7" s="36">
        <v>100</v>
      </c>
      <c r="AU7" s="36">
        <v>100.21</v>
      </c>
      <c r="AV7" s="36">
        <v>100.03</v>
      </c>
      <c r="AW7" s="36">
        <v>2.72</v>
      </c>
      <c r="AX7" s="36">
        <v>3.17</v>
      </c>
      <c r="AY7" s="36"/>
      <c r="AZ7" s="36">
        <v>2403.94</v>
      </c>
      <c r="BA7" s="36">
        <v>211.25</v>
      </c>
      <c r="BB7" s="36">
        <v>135.62</v>
      </c>
      <c r="BC7" s="36">
        <v>133.78</v>
      </c>
      <c r="BD7" s="36">
        <v>124.95</v>
      </c>
      <c r="BE7" s="36">
        <v>8446.09</v>
      </c>
      <c r="BF7" s="36">
        <v>8054.2</v>
      </c>
      <c r="BG7" s="36">
        <v>7372.3</v>
      </c>
      <c r="BH7" s="36">
        <v>6477.58</v>
      </c>
      <c r="BI7" s="36">
        <v>5373.47</v>
      </c>
      <c r="BJ7" s="36">
        <v>5707.62</v>
      </c>
      <c r="BK7" s="36">
        <v>3394.76</v>
      </c>
      <c r="BL7" s="36">
        <v>3189.89</v>
      </c>
      <c r="BM7" s="36">
        <v>2585.83</v>
      </c>
      <c r="BN7" s="36">
        <v>2464.06</v>
      </c>
      <c r="BO7" s="36">
        <v>2685.08</v>
      </c>
      <c r="BP7" s="36">
        <v>20.8</v>
      </c>
      <c r="BQ7" s="36">
        <v>21.45</v>
      </c>
      <c r="BR7" s="36">
        <v>19.21</v>
      </c>
      <c r="BS7" s="36">
        <v>23.78</v>
      </c>
      <c r="BT7" s="36">
        <v>17.71</v>
      </c>
      <c r="BU7" s="36">
        <v>30.77</v>
      </c>
      <c r="BV7" s="36">
        <v>32.81</v>
      </c>
      <c r="BW7" s="36">
        <v>27.92</v>
      </c>
      <c r="BX7" s="36">
        <v>31.45</v>
      </c>
      <c r="BY7" s="36">
        <v>32.909999999999997</v>
      </c>
      <c r="BZ7" s="36">
        <v>30.63</v>
      </c>
      <c r="CA7" s="36">
        <v>700.12</v>
      </c>
      <c r="CB7" s="36">
        <v>679.56</v>
      </c>
      <c r="CC7" s="36">
        <v>756.5</v>
      </c>
      <c r="CD7" s="36">
        <v>615.66999999999996</v>
      </c>
      <c r="CE7" s="36">
        <v>829.51</v>
      </c>
      <c r="CF7" s="36">
        <v>501.62</v>
      </c>
      <c r="CG7" s="36">
        <v>483.69</v>
      </c>
      <c r="CH7" s="36">
        <v>602.87</v>
      </c>
      <c r="CI7" s="36">
        <v>588.54999999999995</v>
      </c>
      <c r="CJ7" s="36">
        <v>561.54</v>
      </c>
      <c r="CK7" s="36">
        <v>600.63</v>
      </c>
      <c r="CL7" s="36">
        <v>0</v>
      </c>
      <c r="CM7" s="36">
        <v>0</v>
      </c>
      <c r="CN7" s="36">
        <v>0</v>
      </c>
      <c r="CO7" s="36">
        <v>0</v>
      </c>
      <c r="CP7" s="36">
        <v>0</v>
      </c>
      <c r="CQ7" s="36">
        <v>32.659999999999997</v>
      </c>
      <c r="CR7" s="36">
        <v>45.55</v>
      </c>
      <c r="CS7" s="36">
        <v>35.64</v>
      </c>
      <c r="CT7" s="36">
        <v>37.950000000000003</v>
      </c>
      <c r="CU7" s="36">
        <v>34.92</v>
      </c>
      <c r="CV7" s="36">
        <v>36.67</v>
      </c>
      <c r="CW7" s="36">
        <v>79.62</v>
      </c>
      <c r="CX7" s="36">
        <v>81.33</v>
      </c>
      <c r="CY7" s="36">
        <v>82.88</v>
      </c>
      <c r="CZ7" s="36">
        <v>84.03</v>
      </c>
      <c r="DA7" s="36">
        <v>84.03</v>
      </c>
      <c r="DB7" s="36">
        <v>85.47</v>
      </c>
      <c r="DC7" s="36">
        <v>80.91</v>
      </c>
      <c r="DD7" s="36">
        <v>87.19</v>
      </c>
      <c r="DE7" s="36">
        <v>88.2</v>
      </c>
      <c r="DF7" s="36">
        <v>88.64</v>
      </c>
      <c r="DG7" s="36">
        <v>89.35</v>
      </c>
      <c r="DH7" s="36">
        <v>20.71</v>
      </c>
      <c r="DI7" s="36">
        <v>23.66</v>
      </c>
      <c r="DJ7" s="36">
        <v>26.4</v>
      </c>
      <c r="DK7" s="36">
        <v>29.29</v>
      </c>
      <c r="DL7" s="36">
        <v>31.89</v>
      </c>
      <c r="DM7" s="36"/>
      <c r="DN7" s="36">
        <v>26.48</v>
      </c>
      <c r="DO7" s="36">
        <v>26.25</v>
      </c>
      <c r="DP7" s="36">
        <v>27.64</v>
      </c>
      <c r="DQ7" s="36">
        <v>33.58</v>
      </c>
      <c r="DR7" s="36">
        <v>31.35</v>
      </c>
      <c r="DS7" s="36">
        <v>0</v>
      </c>
      <c r="DT7" s="36">
        <v>0</v>
      </c>
      <c r="DU7" s="36">
        <v>0</v>
      </c>
      <c r="DV7" s="36">
        <v>0</v>
      </c>
      <c r="DW7" s="36">
        <v>0</v>
      </c>
      <c r="DX7" s="36"/>
      <c r="DY7" s="36">
        <v>0</v>
      </c>
      <c r="DZ7" s="36">
        <v>0</v>
      </c>
      <c r="EA7" s="36">
        <v>0</v>
      </c>
      <c r="EB7" s="36">
        <v>0</v>
      </c>
      <c r="EC7" s="36">
        <v>0</v>
      </c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</v>
      </c>
      <c r="EJ7" s="36">
        <v>0</v>
      </c>
      <c r="EK7" s="36">
        <v>0</v>
      </c>
      <c r="EL7" s="36">
        <v>0.01</v>
      </c>
      <c r="EM7" s="36">
        <v>0</v>
      </c>
      <c r="EN7" s="36">
        <v>0.17</v>
      </c>
    </row>
    <row r="8" spans="1:147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</row>
    <row r="9" spans="1:147">
      <c r="A9" s="38"/>
      <c r="B9" s="38" t="s">
        <v>102</v>
      </c>
      <c r="C9" s="38" t="s">
        <v>103</v>
      </c>
      <c r="D9" s="38" t="s">
        <v>104</v>
      </c>
      <c r="E9" s="38" t="s">
        <v>105</v>
      </c>
      <c r="F9" s="38" t="s">
        <v>106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7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testserver</cp:lastModifiedBy>
  <dcterms:created xsi:type="dcterms:W3CDTF">2017-02-08T02:42:21Z</dcterms:created>
  <dcterms:modified xsi:type="dcterms:W3CDTF">2017-02-21T07:28:20Z</dcterms:modified>
  <cp:category/>
</cp:coreProperties>
</file>