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M6" i="5"/>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AY8" i="4"/>
  <c r="Z8" i="4"/>
  <c r="R8" i="4"/>
  <c r="B6"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<sst xmlns="http://schemas.openxmlformats.org/spreadsheetml/2006/main" count="217" uniqueCount="106">
  <si>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</si>
  <si>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</si>
  <si>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</si>
  <si>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</si>
  <si>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</si>
  <si>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</si>
  <si>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</si>
  <si>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</si>
  <si>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</si>
  <si>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</si>
  <si>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</si>
  <si>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</si>
  <si>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</si>
  <si>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</si>
  <si>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</si>
  <si>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</si>
  <si>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</si>
  <si>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</si>
  <si>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</si>
  <si>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</si>
  <si>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</si>
  <si>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</si>
  <si>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</si>
  <si>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</si>
  <si>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</si>
  <si>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</si>
  <si>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</si>
  <si>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</si>
  <si>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</si>
  <si>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</si>
  <si>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</si>
  <si>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</si>
  <si>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</si>
  <si>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</si>
  <si>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</si>
  <si>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</si>
  <si>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</si>
  <si>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</si>
  <si>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</si>
  <si>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</si>
  <si>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</si>
  <si>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</si>
  <si>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</si>
  <si>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</si>
  <si>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</si>
  <si>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</si>
  <si>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</si>
  <si>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</si>
  <si>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</si>
  <si>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</si>
  <si>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</si>
  <si>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</si>
  <si>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</si>
  <si>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</si>
  <si>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</si>
  <si>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</si>
  <si>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</si>
  <si>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</si>
  <si>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</si>
  <si>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</si>
  <si>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</si>
  <si>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</si>
  <si>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</si>
  <si>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</si>
  <si>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</si>
  <si>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</si>
  <si>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</si>
  <si>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</si>
  <si>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</si>
  <si>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</si>
  <si>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</si>
  <si>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</si>
  <si>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</si>
  <si>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</si>
  <si>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</si>
  <si>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</si>
  <si>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</si>
  <si>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</si>
  <si>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</si>
  <si>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</si>
  <si>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</si>
  <si>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</si>
  <si>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</si>
  <si>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</si>
  <si>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</si>
  <si>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</si>
  <si>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</si>
  <si>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</si>
  <si>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</si>
  <si>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</si>
  <si>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</si>
  <si>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</si>
  <si>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芦屋市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</si>
  <si>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</si>
  <si>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</si>
  <si>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</si>
  <si>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</si>
  <si>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</si>
  <si>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</si>
  <si>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</si>
  <si>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</si>
  <si>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</si>
  <si>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</si>
  <si>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芦屋市の水道事業は，高度成長期頃に大規模な施設整備や，阪神水道企業団への加入により，右肩上がりで増加が見込まれた需要に備えたが，阪神淡路大震災を契機に節水型のライフスタイルが定着し，現在では有収水量は減少傾向にある。また，商業施設が少ないことから大口の利用者も他団体と比較して少ないのが特徴である。
 現在は当時投資した老朽管や施設の更新時期となっており，減価償却費相当額を計画的に投資している。計画していた需要量は平成２７年度においてもますます減少しており，施設利用率はさらに低下している。有収率については，引き続き効率的な投資・維持保守に努め，全国平均を上回っている。
 経営面においては，経常収支比率など，有収水量が減少するなか事業内容の見直しや経営の効率化を図り徐々に改善している。
 料金回収率が100％未満でありながら純利益が発生しているのは，特別利益(負担金収入等)によるものである。</t>
    <phoneticPr fontId="4"/>
  </si>
  <si>
    <t>　有形固定資産減価償却率や管路経年化率などからもわかるように，昭和初期から高度経済成長期にかけて集中して投資した管路・施設の更新や耐震化が現在の課題である。管路の更新については施設等の更新計画や財政計画（『水道ビジョン』）を立て，計画的に投資を行っている。</t>
    <phoneticPr fontId="4"/>
  </si>
  <si>
    <t>　有収水量の減少は，今後も一定量まで減少することが見込まれる中，老朽した水道施設の更新は今後『水道ビジョン』などにより長期かつ計画的に行う必要がある。
　平成２７年度においては施設設備の更新を優先したことにより管路更新率は全国平均を下回った。管路更新を計画的に実施するためにも，さらなる経営の効率化を進めながら，今後，適切な料金について検討を要する。
　また，受益者への理解を深めていただくためにもわかりやすい情報提供を，機会を捉え積極的に行っていく。</t>
    <rPh sb="77" eb="79">
      <t>ヘイセイ</t>
    </rPh>
    <rPh sb="81" eb="83">
      <t>ネンド</t>
    </rPh>
    <rPh sb="88" eb="90">
      <t>シセツ</t>
    </rPh>
    <rPh sb="90" eb="92">
      <t>セツビ</t>
    </rPh>
    <rPh sb="93" eb="95">
      <t>コウシン</t>
    </rPh>
    <rPh sb="96" eb="98">
      <t>ユウセン</t>
    </rPh>
    <rPh sb="116" eb="118">
      <t>シタマワ</t>
    </rPh>
    <rPh sb="126" eb="129">
      <t>ケイカクテキ</t>
    </rPh>
    <rPh sb="130" eb="132">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</si>
</sst>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1.63</c:v>
                </c:pt>
                <c:pt idx="1">
                  <c:v>1.1399999999999999</c:v>
                </c:pt>
                <c:pt idx="2">
                  <c:v>1.49</c:v>
                </c:pt>
                <c:pt idx="3">
                  <c:v>1.38</c:v>
                </c:pt>
                <c:pt idx="4" formatCode="#,##0.00;&quot;△&quot;#,##0.00">
                  <c:v>0.51</c:v>
                </c:pt>
              </c:numCache>
            </c:numRef>
          </c:val>
        </c:ser>
        <c:dLbls>
          <c:showLegendKey val="0"/>
          <c:showVal val="0"/>
          <c:showCatName val="0"/>
          <c:showSerName val="0"/>
          <c:showPercent val="0"/>
          <c:showBubbleSize val="0"/>
        </c:dLbls>
        <c:gapWidth val="150"/>
        <c:axId val="127285504"/>
        <c:axId val="12728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127285504"/>
        <c:axId val="127287680"/>
      </c:lineChart>
      <c:dateAx>
        <c:axId val="127285504"/>
        <c:scaling>
          <c:orientation val="minMax"/>
        </c:scaling>
        <c:delete val="1"/>
        <c:axPos val="b"/>
        <c:numFmt formatCode="ge" sourceLinked="1"/>
        <c:majorTickMark val="none"/>
        <c:minorTickMark val="none"/>
        <c:tickLblPos val="none"/>
        <c:crossAx val="127287680"/>
        <c:crosses val="autoZero"/>
        <c:auto val="1"/>
        <c:lblOffset val="100"/>
        <c:baseTimeUnit val="years"/>
      </c:dateAx>
      <c:valAx>
        <c:axId val="12728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28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57.96</c:v>
                </c:pt>
                <c:pt idx="1">
                  <c:v>58.44</c:v>
                </c:pt>
                <c:pt idx="2">
                  <c:v>57.57</c:v>
                </c:pt>
                <c:pt idx="3">
                  <c:v>55.61</c:v>
                </c:pt>
                <c:pt idx="4">
                  <c:v>54.58</c:v>
                </c:pt>
              </c:numCache>
            </c:numRef>
          </c:val>
        </c:ser>
        <c:dLbls>
          <c:showLegendKey val="0"/>
          <c:showVal val="0"/>
          <c:showCatName val="0"/>
          <c:showSerName val="0"/>
          <c:showPercent val="0"/>
          <c:showBubbleSize val="0"/>
        </c:dLbls>
        <c:gapWidth val="150"/>
        <c:axId val="127629952"/>
        <c:axId val="12765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127629952"/>
        <c:axId val="127652608"/>
      </c:lineChart>
      <c:dateAx>
        <c:axId val="127629952"/>
        <c:scaling>
          <c:orientation val="minMax"/>
        </c:scaling>
        <c:delete val="1"/>
        <c:axPos val="b"/>
        <c:numFmt formatCode="ge" sourceLinked="1"/>
        <c:majorTickMark val="none"/>
        <c:minorTickMark val="none"/>
        <c:tickLblPos val="none"/>
        <c:crossAx val="127652608"/>
        <c:crosses val="autoZero"/>
        <c:auto val="1"/>
        <c:lblOffset val="100"/>
        <c:baseTimeUnit val="years"/>
      </c:dateAx>
      <c:valAx>
        <c:axId val="12765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62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92.9</c:v>
                </c:pt>
                <c:pt idx="1">
                  <c:v>92.77</c:v>
                </c:pt>
                <c:pt idx="2">
                  <c:v>93.78</c:v>
                </c:pt>
                <c:pt idx="3">
                  <c:v>95.73</c:v>
                </c:pt>
                <c:pt idx="4">
                  <c:v>96.96</c:v>
                </c:pt>
              </c:numCache>
            </c:numRef>
          </c:val>
        </c:ser>
        <c:dLbls>
          <c:showLegendKey val="0"/>
          <c:showVal val="0"/>
          <c:showCatName val="0"/>
          <c:showSerName val="0"/>
          <c:showPercent val="0"/>
          <c:showBubbleSize val="0"/>
        </c:dLbls>
        <c:gapWidth val="150"/>
        <c:axId val="127768832"/>
        <c:axId val="12777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127768832"/>
        <c:axId val="127775104"/>
      </c:lineChart>
      <c:dateAx>
        <c:axId val="127768832"/>
        <c:scaling>
          <c:orientation val="minMax"/>
        </c:scaling>
        <c:delete val="1"/>
        <c:axPos val="b"/>
        <c:numFmt formatCode="ge" sourceLinked="1"/>
        <c:majorTickMark val="none"/>
        <c:minorTickMark val="none"/>
        <c:tickLblPos val="none"/>
        <c:crossAx val="127775104"/>
        <c:crosses val="autoZero"/>
        <c:auto val="1"/>
        <c:lblOffset val="100"/>
        <c:baseTimeUnit val="years"/>
      </c:dateAx>
      <c:valAx>
        <c:axId val="12777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76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98.92</c:v>
                </c:pt>
                <c:pt idx="1">
                  <c:v>96.34</c:v>
                </c:pt>
                <c:pt idx="2">
                  <c:v>99.79</c:v>
                </c:pt>
                <c:pt idx="3">
                  <c:v>104.98</c:v>
                </c:pt>
                <c:pt idx="4">
                  <c:v>106.14</c:v>
                </c:pt>
              </c:numCache>
            </c:numRef>
          </c:val>
        </c:ser>
        <c:dLbls>
          <c:showLegendKey val="0"/>
          <c:showVal val="0"/>
          <c:showCatName val="0"/>
          <c:showSerName val="0"/>
          <c:showPercent val="0"/>
          <c:showBubbleSize val="0"/>
        </c:dLbls>
        <c:gapWidth val="150"/>
        <c:axId val="127309696"/>
        <c:axId val="12731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127309696"/>
        <c:axId val="127315968"/>
      </c:lineChart>
      <c:dateAx>
        <c:axId val="127309696"/>
        <c:scaling>
          <c:orientation val="minMax"/>
        </c:scaling>
        <c:delete val="1"/>
        <c:axPos val="b"/>
        <c:numFmt formatCode="ge" sourceLinked="1"/>
        <c:majorTickMark val="none"/>
        <c:minorTickMark val="none"/>
        <c:tickLblPos val="none"/>
        <c:crossAx val="127315968"/>
        <c:crosses val="autoZero"/>
        <c:auto val="1"/>
        <c:lblOffset val="100"/>
        <c:baseTimeUnit val="years"/>
      </c:dateAx>
      <c:valAx>
        <c:axId val="127315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730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42.3</c:v>
                </c:pt>
                <c:pt idx="1">
                  <c:v>43.26</c:v>
                </c:pt>
                <c:pt idx="2">
                  <c:v>43.91</c:v>
                </c:pt>
                <c:pt idx="3">
                  <c:v>44.61</c:v>
                </c:pt>
                <c:pt idx="4">
                  <c:v>43.85</c:v>
                </c:pt>
              </c:numCache>
            </c:numRef>
          </c:val>
        </c:ser>
        <c:dLbls>
          <c:showLegendKey val="0"/>
          <c:showVal val="0"/>
          <c:showCatName val="0"/>
          <c:showSerName val="0"/>
          <c:showPercent val="0"/>
          <c:showBubbleSize val="0"/>
        </c:dLbls>
        <c:gapWidth val="150"/>
        <c:axId val="127415808"/>
        <c:axId val="12741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127415808"/>
        <c:axId val="127417728"/>
      </c:lineChart>
      <c:dateAx>
        <c:axId val="127415808"/>
        <c:scaling>
          <c:orientation val="minMax"/>
        </c:scaling>
        <c:delete val="1"/>
        <c:axPos val="b"/>
        <c:numFmt formatCode="ge" sourceLinked="1"/>
        <c:majorTickMark val="none"/>
        <c:minorTickMark val="none"/>
        <c:tickLblPos val="none"/>
        <c:crossAx val="127417728"/>
        <c:crosses val="autoZero"/>
        <c:auto val="1"/>
        <c:lblOffset val="100"/>
        <c:baseTimeUnit val="years"/>
      </c:dateAx>
      <c:valAx>
        <c:axId val="12741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41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30.16</c:v>
                </c:pt>
                <c:pt idx="1">
                  <c:v>29.93</c:v>
                </c:pt>
                <c:pt idx="2">
                  <c:v>29.25</c:v>
                </c:pt>
                <c:pt idx="3">
                  <c:v>28.92</c:v>
                </c:pt>
                <c:pt idx="4" formatCode="#,##0.00;&quot;△&quot;#,##0.00">
                  <c:v>29.62</c:v>
                </c:pt>
              </c:numCache>
            </c:numRef>
          </c:val>
        </c:ser>
        <c:dLbls>
          <c:showLegendKey val="0"/>
          <c:showVal val="0"/>
          <c:showCatName val="0"/>
          <c:showSerName val="0"/>
          <c:showPercent val="0"/>
          <c:showBubbleSize val="0"/>
        </c:dLbls>
        <c:gapWidth val="150"/>
        <c:axId val="127444096"/>
        <c:axId val="12744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127444096"/>
        <c:axId val="127446016"/>
      </c:lineChart>
      <c:dateAx>
        <c:axId val="127444096"/>
        <c:scaling>
          <c:orientation val="minMax"/>
        </c:scaling>
        <c:delete val="1"/>
        <c:axPos val="b"/>
        <c:numFmt formatCode="ge" sourceLinked="1"/>
        <c:majorTickMark val="none"/>
        <c:minorTickMark val="none"/>
        <c:tickLblPos val="none"/>
        <c:crossAx val="127446016"/>
        <c:crosses val="autoZero"/>
        <c:auto val="1"/>
        <c:lblOffset val="100"/>
        <c:baseTimeUnit val="years"/>
      </c:dateAx>
      <c:valAx>
        <c:axId val="12744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44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24.29</c:v>
                </c:pt>
                <c:pt idx="1">
                  <c:v>21.97</c:v>
                </c:pt>
                <c:pt idx="2">
                  <c:v>15.98</c:v>
                </c:pt>
                <c:pt idx="3" formatCode="#,##0.00;&quot;△&quot;#,##0.00">
                  <c:v>0</c:v>
                </c:pt>
                <c:pt idx="4" formatCode="#,##0.00;&quot;△&quot;#,##0.00">
                  <c:v>0</c:v>
                </c:pt>
              </c:numCache>
            </c:numRef>
          </c:val>
        </c:ser>
        <c:dLbls>
          <c:showLegendKey val="0"/>
          <c:showVal val="0"/>
          <c:showCatName val="0"/>
          <c:showSerName val="0"/>
          <c:showPercent val="0"/>
          <c:showBubbleSize val="0"/>
        </c:dLbls>
        <c:gapWidth val="150"/>
        <c:axId val="127472384"/>
        <c:axId val="12747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127472384"/>
        <c:axId val="127474304"/>
      </c:lineChart>
      <c:dateAx>
        <c:axId val="127472384"/>
        <c:scaling>
          <c:orientation val="minMax"/>
        </c:scaling>
        <c:delete val="1"/>
        <c:axPos val="b"/>
        <c:numFmt formatCode="ge" sourceLinked="1"/>
        <c:majorTickMark val="none"/>
        <c:minorTickMark val="none"/>
        <c:tickLblPos val="none"/>
        <c:crossAx val="127474304"/>
        <c:crosses val="autoZero"/>
        <c:auto val="1"/>
        <c:lblOffset val="100"/>
        <c:baseTimeUnit val="years"/>
      </c:dateAx>
      <c:valAx>
        <c:axId val="127474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747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268.35000000000002</c:v>
                </c:pt>
                <c:pt idx="1">
                  <c:v>205.43</c:v>
                </c:pt>
                <c:pt idx="2">
                  <c:v>253.23</c:v>
                </c:pt>
                <c:pt idx="3">
                  <c:v>178.37</c:v>
                </c:pt>
                <c:pt idx="4">
                  <c:v>210.1</c:v>
                </c:pt>
              </c:numCache>
            </c:numRef>
          </c:val>
        </c:ser>
        <c:dLbls>
          <c:showLegendKey val="0"/>
          <c:showVal val="0"/>
          <c:showCatName val="0"/>
          <c:showSerName val="0"/>
          <c:showPercent val="0"/>
          <c:showBubbleSize val="0"/>
        </c:dLbls>
        <c:gapWidth val="150"/>
        <c:axId val="127512960"/>
        <c:axId val="12751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127512960"/>
        <c:axId val="127514880"/>
      </c:lineChart>
      <c:dateAx>
        <c:axId val="127512960"/>
        <c:scaling>
          <c:orientation val="minMax"/>
        </c:scaling>
        <c:delete val="1"/>
        <c:axPos val="b"/>
        <c:numFmt formatCode="ge" sourceLinked="1"/>
        <c:majorTickMark val="none"/>
        <c:minorTickMark val="none"/>
        <c:tickLblPos val="none"/>
        <c:crossAx val="127514880"/>
        <c:crosses val="autoZero"/>
        <c:auto val="1"/>
        <c:lblOffset val="100"/>
        <c:baseTimeUnit val="years"/>
      </c:dateAx>
      <c:valAx>
        <c:axId val="127514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751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220.76</c:v>
                </c:pt>
                <c:pt idx="1">
                  <c:v>203.92</c:v>
                </c:pt>
                <c:pt idx="2">
                  <c:v>208.74</c:v>
                </c:pt>
                <c:pt idx="3">
                  <c:v>218.41</c:v>
                </c:pt>
                <c:pt idx="4">
                  <c:v>259.35000000000002</c:v>
                </c:pt>
              </c:numCache>
            </c:numRef>
          </c:val>
        </c:ser>
        <c:dLbls>
          <c:showLegendKey val="0"/>
          <c:showVal val="0"/>
          <c:showCatName val="0"/>
          <c:showSerName val="0"/>
          <c:showPercent val="0"/>
          <c:showBubbleSize val="0"/>
        </c:dLbls>
        <c:gapWidth val="150"/>
        <c:axId val="127541248"/>
        <c:axId val="12754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127541248"/>
        <c:axId val="127543168"/>
      </c:lineChart>
      <c:dateAx>
        <c:axId val="127541248"/>
        <c:scaling>
          <c:orientation val="minMax"/>
        </c:scaling>
        <c:delete val="1"/>
        <c:axPos val="b"/>
        <c:numFmt formatCode="ge" sourceLinked="1"/>
        <c:majorTickMark val="none"/>
        <c:minorTickMark val="none"/>
        <c:tickLblPos val="none"/>
        <c:crossAx val="127543168"/>
        <c:crosses val="autoZero"/>
        <c:auto val="1"/>
        <c:lblOffset val="100"/>
        <c:baseTimeUnit val="years"/>
      </c:dateAx>
      <c:valAx>
        <c:axId val="127543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754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88.8</c:v>
                </c:pt>
                <c:pt idx="1">
                  <c:v>87.26</c:v>
                </c:pt>
                <c:pt idx="2">
                  <c:v>90.3</c:v>
                </c:pt>
                <c:pt idx="3">
                  <c:v>95.3</c:v>
                </c:pt>
                <c:pt idx="4">
                  <c:v>95.36</c:v>
                </c:pt>
              </c:numCache>
            </c:numRef>
          </c:val>
        </c:ser>
        <c:dLbls>
          <c:showLegendKey val="0"/>
          <c:showVal val="0"/>
          <c:showCatName val="0"/>
          <c:showSerName val="0"/>
          <c:showPercent val="0"/>
          <c:showBubbleSize val="0"/>
        </c:dLbls>
        <c:gapWidth val="150"/>
        <c:axId val="127585664"/>
        <c:axId val="12758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127585664"/>
        <c:axId val="127587840"/>
      </c:lineChart>
      <c:dateAx>
        <c:axId val="127585664"/>
        <c:scaling>
          <c:orientation val="minMax"/>
        </c:scaling>
        <c:delete val="1"/>
        <c:axPos val="b"/>
        <c:numFmt formatCode="ge" sourceLinked="1"/>
        <c:majorTickMark val="none"/>
        <c:minorTickMark val="none"/>
        <c:tickLblPos val="none"/>
        <c:crossAx val="127587840"/>
        <c:crosses val="autoZero"/>
        <c:auto val="1"/>
        <c:lblOffset val="100"/>
        <c:baseTimeUnit val="years"/>
      </c:dateAx>
      <c:valAx>
        <c:axId val="12758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58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188.06</c:v>
                </c:pt>
                <c:pt idx="1">
                  <c:v>191.45</c:v>
                </c:pt>
                <c:pt idx="2">
                  <c:v>185.46</c:v>
                </c:pt>
                <c:pt idx="3">
                  <c:v>175.41</c:v>
                </c:pt>
                <c:pt idx="4">
                  <c:v>175.53</c:v>
                </c:pt>
              </c:numCache>
            </c:numRef>
          </c:val>
        </c:ser>
        <c:dLbls>
          <c:showLegendKey val="0"/>
          <c:showVal val="0"/>
          <c:showCatName val="0"/>
          <c:showSerName val="0"/>
          <c:showPercent val="0"/>
          <c:showBubbleSize val="0"/>
        </c:dLbls>
        <c:gapWidth val="150"/>
        <c:axId val="127609856"/>
        <c:axId val="12761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127609856"/>
        <c:axId val="127612032"/>
      </c:lineChart>
      <c:dateAx>
        <c:axId val="127609856"/>
        <c:scaling>
          <c:orientation val="minMax"/>
        </c:scaling>
        <c:delete val="1"/>
        <c:axPos val="b"/>
        <c:numFmt formatCode="ge" sourceLinked="1"/>
        <c:majorTickMark val="none"/>
        <c:minorTickMark val="none"/>
        <c:tickLblPos val="none"/>
        <c:crossAx val="127612032"/>
        <c:crosses val="autoZero"/>
        <c:auto val="1"/>
        <c:lblOffset val="100"/>
        <c:baseTimeUnit val="years"/>
      </c:dateAx>
      <c:valAx>
        <c:axId val="12761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60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55"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芦屋市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96748</v>
      </c>
      <c r="AJ8" s="75"/>
      <c r="AK8" s="75"/>
      <c r="AL8" s="75"/>
      <c r="AM8" s="75"/>
      <c r="AN8" s="75"/>
      <c r="AO8" s="75"/>
      <c r="AP8" s="76"/>
      <c r="AQ8" s="57">
        <f>データ!R6</f>
        <v>18.47</v>
      </c>
      <c r="AR8" s="57"/>
      <c r="AS8" s="57"/>
      <c r="AT8" s="57"/>
      <c r="AU8" s="57"/>
      <c r="AV8" s="57"/>
      <c r="AW8" s="57"/>
      <c r="AX8" s="57"/>
      <c r="AY8" s="57">
        <f>データ!S6</f>
        <v>5238.12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59.34</v>
      </c>
      <c r="K10" s="57"/>
      <c r="L10" s="57"/>
      <c r="M10" s="57"/>
      <c r="N10" s="57"/>
      <c r="O10" s="57"/>
      <c r="P10" s="57"/>
      <c r="Q10" s="57"/>
      <c r="R10" s="57">
        <f>データ!O6</f>
        <v>100</v>
      </c>
      <c r="S10" s="57"/>
      <c r="T10" s="57"/>
      <c r="U10" s="57"/>
      <c r="V10" s="57"/>
      <c r="W10" s="57"/>
      <c r="X10" s="57"/>
      <c r="Y10" s="57"/>
      <c r="Z10" s="65">
        <f>データ!P6</f>
        <v>2484</v>
      </c>
      <c r="AA10" s="65"/>
      <c r="AB10" s="65"/>
      <c r="AC10" s="65"/>
      <c r="AD10" s="65"/>
      <c r="AE10" s="65"/>
      <c r="AF10" s="65"/>
      <c r="AG10" s="65"/>
      <c r="AH10" s="2"/>
      <c r="AI10" s="65">
        <f>データ!T6</f>
        <v>94903</v>
      </c>
      <c r="AJ10" s="65"/>
      <c r="AK10" s="65"/>
      <c r="AL10" s="65"/>
      <c r="AM10" s="65"/>
      <c r="AN10" s="65"/>
      <c r="AO10" s="65"/>
      <c r="AP10" s="65"/>
      <c r="AQ10" s="57">
        <f>データ!U6</f>
        <v>11.93</v>
      </c>
      <c r="AR10" s="57"/>
      <c r="AS10" s="57"/>
      <c r="AT10" s="57"/>
      <c r="AU10" s="57"/>
      <c r="AV10" s="57"/>
      <c r="AW10" s="57"/>
      <c r="AX10" s="57"/>
      <c r="AY10" s="57">
        <f>データ!V6</f>
        <v>7954.99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103</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X1" workbookViewId="0">
      <selection activeCell="EG8" sqref="EG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282065</v>
      </c>
      <c r="D6" s="31">
        <f t="shared" si="3"/>
        <v>46</v>
      </c>
      <c r="E6" s="31">
        <f t="shared" si="3"/>
        <v>1</v>
      </c>
      <c r="F6" s="31">
        <f t="shared" si="3"/>
        <v>0</v>
      </c>
      <c r="G6" s="31">
        <f t="shared" si="3"/>
        <v>1</v>
      </c>
      <c r="H6" s="31" t="str">
        <f t="shared" si="3"/>
        <v>兵庫県　芦屋市</v>
      </c>
      <c r="I6" s="31" t="str">
        <f t="shared" si="3"/>
        <v>法適用</v>
      </c>
      <c r="J6" s="31" t="str">
        <f t="shared" si="3"/>
        <v>水道事業</v>
      </c>
      <c r="K6" s="31" t="str">
        <f t="shared" si="3"/>
        <v>末端給水事業</v>
      </c>
      <c r="L6" s="31" t="str">
        <f t="shared" si="3"/>
        <v>A4</v>
      </c>
      <c r="M6" s="32" t="str">
        <f t="shared" si="3"/>
        <v>-</v>
      </c>
      <c r="N6" s="32">
        <f t="shared" si="3"/>
        <v>59.34</v>
      </c>
      <c r="O6" s="32">
        <f t="shared" si="3"/>
        <v>100</v>
      </c>
      <c r="P6" s="32">
        <f t="shared" si="3"/>
        <v>2484</v>
      </c>
      <c r="Q6" s="32">
        <f t="shared" si="3"/>
        <v>96748</v>
      </c>
      <c r="R6" s="32">
        <f t="shared" si="3"/>
        <v>18.47</v>
      </c>
      <c r="S6" s="32">
        <f t="shared" si="3"/>
        <v>5238.12</v>
      </c>
      <c r="T6" s="32">
        <f t="shared" si="3"/>
        <v>94903</v>
      </c>
      <c r="U6" s="32">
        <f t="shared" si="3"/>
        <v>11.93</v>
      </c>
      <c r="V6" s="32">
        <f t="shared" si="3"/>
        <v>7954.99</v>
      </c>
      <c r="W6" s="33">
        <f>IF(W7="",NA(),W7)</f>
        <v>98.92</v>
      </c>
      <c r="X6" s="33">
        <f t="shared" ref="X6:AF6" si="4">IF(X7="",NA(),X7)</f>
        <v>96.34</v>
      </c>
      <c r="Y6" s="33">
        <f t="shared" si="4"/>
        <v>99.79</v>
      </c>
      <c r="Z6" s="33">
        <f t="shared" si="4"/>
        <v>104.98</v>
      </c>
      <c r="AA6" s="33">
        <f t="shared" si="4"/>
        <v>106.14</v>
      </c>
      <c r="AB6" s="33">
        <f t="shared" si="4"/>
        <v>107.68</v>
      </c>
      <c r="AC6" s="33">
        <f t="shared" si="4"/>
        <v>108.24</v>
      </c>
      <c r="AD6" s="33">
        <f t="shared" si="4"/>
        <v>107.8</v>
      </c>
      <c r="AE6" s="33">
        <f t="shared" si="4"/>
        <v>111.96</v>
      </c>
      <c r="AF6" s="33">
        <f t="shared" si="4"/>
        <v>112.69</v>
      </c>
      <c r="AG6" s="32" t="str">
        <f>IF(AG7="","",IF(AG7="-","【-】","【"&amp;SUBSTITUTE(TEXT(AG7,"#,##0.00"),"-","△")&amp;"】"))</f>
        <v>【113.56】</v>
      </c>
      <c r="AH6" s="33">
        <f>IF(AH7="",NA(),AH7)</f>
        <v>24.29</v>
      </c>
      <c r="AI6" s="33">
        <f t="shared" ref="AI6:AQ6" si="5">IF(AI7="",NA(),AI7)</f>
        <v>21.97</v>
      </c>
      <c r="AJ6" s="33">
        <f t="shared" si="5"/>
        <v>15.98</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268.35000000000002</v>
      </c>
      <c r="AT6" s="33">
        <f t="shared" ref="AT6:BB6" si="6">IF(AT7="",NA(),AT7)</f>
        <v>205.43</v>
      </c>
      <c r="AU6" s="33">
        <f t="shared" si="6"/>
        <v>253.23</v>
      </c>
      <c r="AV6" s="33">
        <f t="shared" si="6"/>
        <v>178.37</v>
      </c>
      <c r="AW6" s="33">
        <f t="shared" si="6"/>
        <v>210.1</v>
      </c>
      <c r="AX6" s="33">
        <f t="shared" si="6"/>
        <v>695.41</v>
      </c>
      <c r="AY6" s="33">
        <f t="shared" si="6"/>
        <v>701</v>
      </c>
      <c r="AZ6" s="33">
        <f t="shared" si="6"/>
        <v>739.59</v>
      </c>
      <c r="BA6" s="33">
        <f t="shared" si="6"/>
        <v>335.95</v>
      </c>
      <c r="BB6" s="33">
        <f t="shared" si="6"/>
        <v>346.59</v>
      </c>
      <c r="BC6" s="32" t="str">
        <f>IF(BC7="","",IF(BC7="-","【-】","【"&amp;SUBSTITUTE(TEXT(BC7,"#,##0.00"),"-","△")&amp;"】"))</f>
        <v>【262.74】</v>
      </c>
      <c r="BD6" s="33">
        <f>IF(BD7="",NA(),BD7)</f>
        <v>220.76</v>
      </c>
      <c r="BE6" s="33">
        <f t="shared" ref="BE6:BM6" si="7">IF(BE7="",NA(),BE7)</f>
        <v>203.92</v>
      </c>
      <c r="BF6" s="33">
        <f t="shared" si="7"/>
        <v>208.74</v>
      </c>
      <c r="BG6" s="33">
        <f t="shared" si="7"/>
        <v>218.41</v>
      </c>
      <c r="BH6" s="33">
        <f t="shared" si="7"/>
        <v>259.35000000000002</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88.8</v>
      </c>
      <c r="BP6" s="33">
        <f t="shared" ref="BP6:BX6" si="8">IF(BP7="",NA(),BP7)</f>
        <v>87.26</v>
      </c>
      <c r="BQ6" s="33">
        <f t="shared" si="8"/>
        <v>90.3</v>
      </c>
      <c r="BR6" s="33">
        <f t="shared" si="8"/>
        <v>95.3</v>
      </c>
      <c r="BS6" s="33">
        <f t="shared" si="8"/>
        <v>95.36</v>
      </c>
      <c r="BT6" s="33">
        <f t="shared" si="8"/>
        <v>99.61</v>
      </c>
      <c r="BU6" s="33">
        <f t="shared" si="8"/>
        <v>100.27</v>
      </c>
      <c r="BV6" s="33">
        <f t="shared" si="8"/>
        <v>99.46</v>
      </c>
      <c r="BW6" s="33">
        <f t="shared" si="8"/>
        <v>105.21</v>
      </c>
      <c r="BX6" s="33">
        <f t="shared" si="8"/>
        <v>105.71</v>
      </c>
      <c r="BY6" s="32" t="str">
        <f>IF(BY7="","",IF(BY7="-","【-】","【"&amp;SUBSTITUTE(TEXT(BY7,"#,##0.00"),"-","△")&amp;"】"))</f>
        <v>【104.99】</v>
      </c>
      <c r="BZ6" s="33">
        <f>IF(BZ7="",NA(),BZ7)</f>
        <v>188.06</v>
      </c>
      <c r="CA6" s="33">
        <f t="shared" ref="CA6:CI6" si="9">IF(CA7="",NA(),CA7)</f>
        <v>191.45</v>
      </c>
      <c r="CB6" s="33">
        <f t="shared" si="9"/>
        <v>185.46</v>
      </c>
      <c r="CC6" s="33">
        <f t="shared" si="9"/>
        <v>175.41</v>
      </c>
      <c r="CD6" s="33">
        <f t="shared" si="9"/>
        <v>175.53</v>
      </c>
      <c r="CE6" s="33">
        <f t="shared" si="9"/>
        <v>169.59</v>
      </c>
      <c r="CF6" s="33">
        <f t="shared" si="9"/>
        <v>169.62</v>
      </c>
      <c r="CG6" s="33">
        <f t="shared" si="9"/>
        <v>171.78</v>
      </c>
      <c r="CH6" s="33">
        <f t="shared" si="9"/>
        <v>162.59</v>
      </c>
      <c r="CI6" s="33">
        <f t="shared" si="9"/>
        <v>162.15</v>
      </c>
      <c r="CJ6" s="32" t="str">
        <f>IF(CJ7="","",IF(CJ7="-","【-】","【"&amp;SUBSTITUTE(TEXT(CJ7,"#,##0.00"),"-","△")&amp;"】"))</f>
        <v>【163.72】</v>
      </c>
      <c r="CK6" s="33">
        <f>IF(CK7="",NA(),CK7)</f>
        <v>57.96</v>
      </c>
      <c r="CL6" s="33">
        <f t="shared" ref="CL6:CT6" si="10">IF(CL7="",NA(),CL7)</f>
        <v>58.44</v>
      </c>
      <c r="CM6" s="33">
        <f t="shared" si="10"/>
        <v>57.57</v>
      </c>
      <c r="CN6" s="33">
        <f t="shared" si="10"/>
        <v>55.61</v>
      </c>
      <c r="CO6" s="33">
        <f t="shared" si="10"/>
        <v>54.58</v>
      </c>
      <c r="CP6" s="33">
        <f t="shared" si="10"/>
        <v>60.04</v>
      </c>
      <c r="CQ6" s="33">
        <f t="shared" si="10"/>
        <v>59.88</v>
      </c>
      <c r="CR6" s="33">
        <f t="shared" si="10"/>
        <v>59.68</v>
      </c>
      <c r="CS6" s="33">
        <f t="shared" si="10"/>
        <v>59.17</v>
      </c>
      <c r="CT6" s="33">
        <f t="shared" si="10"/>
        <v>59.34</v>
      </c>
      <c r="CU6" s="32" t="str">
        <f>IF(CU7="","",IF(CU7="-","【-】","【"&amp;SUBSTITUTE(TEXT(CU7,"#,##0.00"),"-","△")&amp;"】"))</f>
        <v>【59.76】</v>
      </c>
      <c r="CV6" s="33">
        <f>IF(CV7="",NA(),CV7)</f>
        <v>92.9</v>
      </c>
      <c r="CW6" s="33">
        <f t="shared" ref="CW6:DE6" si="11">IF(CW7="",NA(),CW7)</f>
        <v>92.77</v>
      </c>
      <c r="CX6" s="33">
        <f t="shared" si="11"/>
        <v>93.78</v>
      </c>
      <c r="CY6" s="33">
        <f t="shared" si="11"/>
        <v>95.73</v>
      </c>
      <c r="CZ6" s="33">
        <f t="shared" si="11"/>
        <v>96.96</v>
      </c>
      <c r="DA6" s="33">
        <f t="shared" si="11"/>
        <v>87.33</v>
      </c>
      <c r="DB6" s="33">
        <f t="shared" si="11"/>
        <v>87.65</v>
      </c>
      <c r="DC6" s="33">
        <f t="shared" si="11"/>
        <v>87.63</v>
      </c>
      <c r="DD6" s="33">
        <f t="shared" si="11"/>
        <v>87.6</v>
      </c>
      <c r="DE6" s="33">
        <f t="shared" si="11"/>
        <v>87.74</v>
      </c>
      <c r="DF6" s="32" t="str">
        <f>IF(DF7="","",IF(DF7="-","【-】","【"&amp;SUBSTITUTE(TEXT(DF7,"#,##0.00"),"-","△")&amp;"】"))</f>
        <v>【89.95】</v>
      </c>
      <c r="DG6" s="33">
        <f>IF(DG7="",NA(),DG7)</f>
        <v>42.3</v>
      </c>
      <c r="DH6" s="33">
        <f t="shared" ref="DH6:DP6" si="12">IF(DH7="",NA(),DH7)</f>
        <v>43.26</v>
      </c>
      <c r="DI6" s="33">
        <f t="shared" si="12"/>
        <v>43.91</v>
      </c>
      <c r="DJ6" s="33">
        <f t="shared" si="12"/>
        <v>44.61</v>
      </c>
      <c r="DK6" s="33">
        <f t="shared" si="12"/>
        <v>43.85</v>
      </c>
      <c r="DL6" s="33">
        <f t="shared" si="12"/>
        <v>37.71</v>
      </c>
      <c r="DM6" s="33">
        <f t="shared" si="12"/>
        <v>38.69</v>
      </c>
      <c r="DN6" s="33">
        <f t="shared" si="12"/>
        <v>39.65</v>
      </c>
      <c r="DO6" s="33">
        <f t="shared" si="12"/>
        <v>45.25</v>
      </c>
      <c r="DP6" s="33">
        <f t="shared" si="12"/>
        <v>46.27</v>
      </c>
      <c r="DQ6" s="32" t="str">
        <f>IF(DQ7="","",IF(DQ7="-","【-】","【"&amp;SUBSTITUTE(TEXT(DQ7,"#,##0.00"),"-","△")&amp;"】"))</f>
        <v>【47.18】</v>
      </c>
      <c r="DR6" s="33">
        <f>IF(DR7="",NA(),DR7)</f>
        <v>30.16</v>
      </c>
      <c r="DS6" s="33">
        <f t="shared" ref="DS6:EA6" si="13">IF(DS7="",NA(),DS7)</f>
        <v>29.93</v>
      </c>
      <c r="DT6" s="33">
        <f t="shared" si="13"/>
        <v>29.25</v>
      </c>
      <c r="DU6" s="33">
        <f t="shared" si="13"/>
        <v>28.92</v>
      </c>
      <c r="DV6" s="32">
        <f t="shared" si="13"/>
        <v>29.62</v>
      </c>
      <c r="DW6" s="33">
        <f t="shared" si="13"/>
        <v>7.67</v>
      </c>
      <c r="DX6" s="33">
        <f t="shared" si="13"/>
        <v>8.4</v>
      </c>
      <c r="DY6" s="33">
        <f t="shared" si="13"/>
        <v>9.7100000000000009</v>
      </c>
      <c r="DZ6" s="33">
        <f t="shared" si="13"/>
        <v>10.71</v>
      </c>
      <c r="EA6" s="33">
        <f t="shared" si="13"/>
        <v>10.93</v>
      </c>
      <c r="EB6" s="32" t="str">
        <f>IF(EB7="","",IF(EB7="-","【-】","【"&amp;SUBSTITUTE(TEXT(EB7,"#,##0.00"),"-","△")&amp;"】"))</f>
        <v>【13.18】</v>
      </c>
      <c r="EC6" s="33">
        <f>IF(EC7="",NA(),EC7)</f>
        <v>1.63</v>
      </c>
      <c r="ED6" s="33">
        <f t="shared" ref="ED6:EL6" si="14">IF(ED7="",NA(),ED7)</f>
        <v>1.1399999999999999</v>
      </c>
      <c r="EE6" s="33">
        <f t="shared" si="14"/>
        <v>1.49</v>
      </c>
      <c r="EF6" s="33">
        <f t="shared" si="14"/>
        <v>1.38</v>
      </c>
      <c r="EG6" s="32">
        <f t="shared" si="14"/>
        <v>0.51</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282065</v>
      </c>
      <c r="D7" s="35">
        <v>46</v>
      </c>
      <c r="E7" s="35">
        <v>1</v>
      </c>
      <c r="F7" s="35">
        <v>0</v>
      </c>
      <c r="G7" s="35">
        <v>1</v>
      </c>
      <c r="H7" s="35" t="s">
        <v>92</v>
      </c>
      <c r="I7" s="35" t="s">
        <v>93</v>
      </c>
      <c r="J7" s="35" t="s">
        <v>94</v>
      </c>
      <c r="K7" s="35" t="s">
        <v>95</v>
      </c>
      <c r="L7" s="35" t="s">
        <v>96</v>
      </c>
      <c r="M7" s="36" t="s">
        <v>97</v>
      </c>
      <c r="N7" s="36">
        <v>59.34</v>
      </c>
      <c r="O7" s="36">
        <v>100</v>
      </c>
      <c r="P7" s="36">
        <v>2484</v>
      </c>
      <c r="Q7" s="36">
        <v>96748</v>
      </c>
      <c r="R7" s="36">
        <v>18.47</v>
      </c>
      <c r="S7" s="36">
        <v>5238.12</v>
      </c>
      <c r="T7" s="36">
        <v>94903</v>
      </c>
      <c r="U7" s="36">
        <v>11.93</v>
      </c>
      <c r="V7" s="36">
        <v>7954.99</v>
      </c>
      <c r="W7" s="36">
        <v>98.92</v>
      </c>
      <c r="X7" s="36">
        <v>96.34</v>
      </c>
      <c r="Y7" s="36">
        <v>99.79</v>
      </c>
      <c r="Z7" s="36">
        <v>104.98</v>
      </c>
      <c r="AA7" s="36">
        <v>106.14</v>
      </c>
      <c r="AB7" s="36">
        <v>107.68</v>
      </c>
      <c r="AC7" s="36">
        <v>108.24</v>
      </c>
      <c r="AD7" s="36">
        <v>107.8</v>
      </c>
      <c r="AE7" s="36">
        <v>111.96</v>
      </c>
      <c r="AF7" s="36">
        <v>112.69</v>
      </c>
      <c r="AG7" s="36">
        <v>113.56</v>
      </c>
      <c r="AH7" s="36">
        <v>24.29</v>
      </c>
      <c r="AI7" s="36">
        <v>21.97</v>
      </c>
      <c r="AJ7" s="36">
        <v>15.98</v>
      </c>
      <c r="AK7" s="36">
        <v>0</v>
      </c>
      <c r="AL7" s="36">
        <v>0</v>
      </c>
      <c r="AM7" s="36">
        <v>4.67</v>
      </c>
      <c r="AN7" s="36">
        <v>4.46</v>
      </c>
      <c r="AO7" s="36">
        <v>4.3899999999999997</v>
      </c>
      <c r="AP7" s="36">
        <v>0.41</v>
      </c>
      <c r="AQ7" s="36">
        <v>0.54</v>
      </c>
      <c r="AR7" s="36">
        <v>0.87</v>
      </c>
      <c r="AS7" s="36">
        <v>268.35000000000002</v>
      </c>
      <c r="AT7" s="36">
        <v>205.43</v>
      </c>
      <c r="AU7" s="36">
        <v>253.23</v>
      </c>
      <c r="AV7" s="36">
        <v>178.37</v>
      </c>
      <c r="AW7" s="36">
        <v>210.1</v>
      </c>
      <c r="AX7" s="36">
        <v>695.41</v>
      </c>
      <c r="AY7" s="36">
        <v>701</v>
      </c>
      <c r="AZ7" s="36">
        <v>739.59</v>
      </c>
      <c r="BA7" s="36">
        <v>335.95</v>
      </c>
      <c r="BB7" s="36">
        <v>346.59</v>
      </c>
      <c r="BC7" s="36">
        <v>262.74</v>
      </c>
      <c r="BD7" s="36">
        <v>220.76</v>
      </c>
      <c r="BE7" s="36">
        <v>203.92</v>
      </c>
      <c r="BF7" s="36">
        <v>208.74</v>
      </c>
      <c r="BG7" s="36">
        <v>218.41</v>
      </c>
      <c r="BH7" s="36">
        <v>259.35000000000002</v>
      </c>
      <c r="BI7" s="36">
        <v>343.45</v>
      </c>
      <c r="BJ7" s="36">
        <v>330.99</v>
      </c>
      <c r="BK7" s="36">
        <v>324.08999999999997</v>
      </c>
      <c r="BL7" s="36">
        <v>319.82</v>
      </c>
      <c r="BM7" s="36">
        <v>312.02999999999997</v>
      </c>
      <c r="BN7" s="36">
        <v>276.38</v>
      </c>
      <c r="BO7" s="36">
        <v>88.8</v>
      </c>
      <c r="BP7" s="36">
        <v>87.26</v>
      </c>
      <c r="BQ7" s="36">
        <v>90.3</v>
      </c>
      <c r="BR7" s="36">
        <v>95.3</v>
      </c>
      <c r="BS7" s="36">
        <v>95.36</v>
      </c>
      <c r="BT7" s="36">
        <v>99.61</v>
      </c>
      <c r="BU7" s="36">
        <v>100.27</v>
      </c>
      <c r="BV7" s="36">
        <v>99.46</v>
      </c>
      <c r="BW7" s="36">
        <v>105.21</v>
      </c>
      <c r="BX7" s="36">
        <v>105.71</v>
      </c>
      <c r="BY7" s="36">
        <v>104.99</v>
      </c>
      <c r="BZ7" s="36">
        <v>188.06</v>
      </c>
      <c r="CA7" s="36">
        <v>191.45</v>
      </c>
      <c r="CB7" s="36">
        <v>185.46</v>
      </c>
      <c r="CC7" s="36">
        <v>175.41</v>
      </c>
      <c r="CD7" s="36">
        <v>175.53</v>
      </c>
      <c r="CE7" s="36">
        <v>169.59</v>
      </c>
      <c r="CF7" s="36">
        <v>169.62</v>
      </c>
      <c r="CG7" s="36">
        <v>171.78</v>
      </c>
      <c r="CH7" s="36">
        <v>162.59</v>
      </c>
      <c r="CI7" s="36">
        <v>162.15</v>
      </c>
      <c r="CJ7" s="36">
        <v>163.72</v>
      </c>
      <c r="CK7" s="36">
        <v>57.96</v>
      </c>
      <c r="CL7" s="36">
        <v>58.44</v>
      </c>
      <c r="CM7" s="36">
        <v>57.57</v>
      </c>
      <c r="CN7" s="36">
        <v>55.61</v>
      </c>
      <c r="CO7" s="36">
        <v>54.58</v>
      </c>
      <c r="CP7" s="36">
        <v>60.04</v>
      </c>
      <c r="CQ7" s="36">
        <v>59.88</v>
      </c>
      <c r="CR7" s="36">
        <v>59.68</v>
      </c>
      <c r="CS7" s="36">
        <v>59.17</v>
      </c>
      <c r="CT7" s="36">
        <v>59.34</v>
      </c>
      <c r="CU7" s="36">
        <v>59.76</v>
      </c>
      <c r="CV7" s="36">
        <v>92.9</v>
      </c>
      <c r="CW7" s="36">
        <v>92.77</v>
      </c>
      <c r="CX7" s="36">
        <v>93.78</v>
      </c>
      <c r="CY7" s="36">
        <v>95.73</v>
      </c>
      <c r="CZ7" s="36">
        <v>96.96</v>
      </c>
      <c r="DA7" s="36">
        <v>87.33</v>
      </c>
      <c r="DB7" s="36">
        <v>87.65</v>
      </c>
      <c r="DC7" s="36">
        <v>87.63</v>
      </c>
      <c r="DD7" s="36">
        <v>87.6</v>
      </c>
      <c r="DE7" s="36">
        <v>87.74</v>
      </c>
      <c r="DF7" s="36">
        <v>89.95</v>
      </c>
      <c r="DG7" s="36">
        <v>42.3</v>
      </c>
      <c r="DH7" s="36">
        <v>43.26</v>
      </c>
      <c r="DI7" s="36">
        <v>43.91</v>
      </c>
      <c r="DJ7" s="36">
        <v>44.61</v>
      </c>
      <c r="DK7" s="36">
        <v>43.85</v>
      </c>
      <c r="DL7" s="36">
        <v>37.71</v>
      </c>
      <c r="DM7" s="36">
        <v>38.69</v>
      </c>
      <c r="DN7" s="36">
        <v>39.65</v>
      </c>
      <c r="DO7" s="36">
        <v>45.25</v>
      </c>
      <c r="DP7" s="36">
        <v>46.27</v>
      </c>
      <c r="DQ7" s="36">
        <v>47.18</v>
      </c>
      <c r="DR7" s="36">
        <v>30.16</v>
      </c>
      <c r="DS7" s="36">
        <v>29.93</v>
      </c>
      <c r="DT7" s="36">
        <v>29.25</v>
      </c>
      <c r="DU7" s="36">
        <v>28.92</v>
      </c>
      <c r="DV7" s="36">
        <v>29.62</v>
      </c>
      <c r="DW7" s="36">
        <v>7.67</v>
      </c>
      <c r="DX7" s="36">
        <v>8.4</v>
      </c>
      <c r="DY7" s="36">
        <v>9.7100000000000009</v>
      </c>
      <c r="DZ7" s="36">
        <v>10.71</v>
      </c>
      <c r="EA7" s="36">
        <v>10.93</v>
      </c>
      <c r="EB7" s="36">
        <v>13.18</v>
      </c>
      <c r="EC7" s="36">
        <v>1.63</v>
      </c>
      <c r="ED7" s="36">
        <v>1.1399999999999999</v>
      </c>
      <c r="EE7" s="36">
        <v>1.49</v>
      </c>
      <c r="EF7" s="36">
        <v>1.38</v>
      </c>
      <c r="EG7" s="36">
        <v>0.51</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桝井 大輔(masui.d)</cp:lastModifiedBy>
  <cp:lastPrinted>2017-02-17T07:30:31Z</cp:lastPrinted>
  <dcterms:created xsi:type="dcterms:W3CDTF">2017-02-01T08:45:11Z</dcterms:created>
  <dcterms:modified xsi:type="dcterms:W3CDTF">2017-02-17T07:32:38Z</dcterms:modified>
  <cp:category/>
</cp:coreProperties>
</file>