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_財務係\11財政課関係\経営分析\20170215〆切経営分析（前回提出分の文言修正）\"/>
    </mc:Choice>
  </mc:AlternateContent>
  <workbookProtection workbookPassword="8649" lockStructure="1"/>
  <bookViews>
    <workbookView xWindow="0" yWindow="0" windowWidth="19560" windowHeight="835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B10" i="4" s="1"/>
  <c r="L6" i="5"/>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AQ8" i="4"/>
  <c r="Z8" i="4"/>
  <c r="J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<sst xmlns="http://schemas.openxmlformats.org/spreadsheetml/2006/main" count="217" uniqueCount="106">
  <si>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</si>
  <si>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</si>
  <si>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</si>
  <si>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</si>
  <si>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</si>
  <si>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</si>
  <si>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</si>
  <si>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</si>
  <si>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</si>
  <si>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</si>
  <si>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</si>
  <si>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</si>
  <si>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</si>
  <si>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</si>
  <si>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</si>
  <si>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</si>
  <si>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</si>
  <si>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</si>
  <si>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</si>
  <si>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</si>
  <si>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</si>
  <si>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</si>
  <si>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</si>
  <si>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</si>
  <si>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</si>
  <si>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</si>
  <si>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</si>
  <si>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</si>
  <si>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</si>
  <si>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</si>
  <si>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</si>
  <si>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</si>
  <si>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</si>
  <si>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</si>
  <si>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</si>
  <si>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</si>
  <si>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</si>
  <si>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</si>
  <si>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</si>
  <si>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</si>
  <si>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</si>
  <si>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</si>
  <si>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</si>
  <si>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</si>
  <si>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</si>
  <si>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</si>
  <si>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</si>
  <si>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</si>
  <si>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</si>
  <si>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</si>
  <si>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</si>
  <si>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</si>
  <si>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</si>
  <si>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</si>
  <si>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</si>
  <si>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</si>
  <si>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</si>
  <si>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</si>
  <si>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</si>
  <si>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</si>
  <si>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</si>
  <si>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</si>
  <si>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</si>
  <si>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</si>
  <si>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</si>
  <si>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</si>
  <si>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</si>
  <si>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</si>
  <si>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</si>
  <si>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</si>
  <si>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</si>
  <si>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</si>
  <si>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</si>
  <si>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</si>
  <si>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</si>
  <si>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</si>
  <si>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</si>
  <si>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</si>
  <si>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</si>
  <si>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</si>
  <si>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</si>
  <si>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</si>
  <si>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</si>
  <si>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</si>
  <si>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</si>
  <si>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</si>
  <si>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</si>
  <si>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</si>
  <si>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</si>
  <si>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</si>
  <si>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</si>
  <si>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</si>
  <si>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明石市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</si>
  <si>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</si>
  <si>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</si>
  <si>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</si>
  <si>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</si>
  <si>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</si>
  <si>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</si>
  <si>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</si>
  <si>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</si>
  <si>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</si>
  <si>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</si>
  <si>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①経常収支比率は、１００％以上で経常利益が発生しているが、今後、給水収益が減少していくとともに施設等の更新に多額の経費が見込まれるため、費用の削減及び更新財源の確保が必要である。
　②累積欠損金比率は、累積欠損金が発生していないため、０％である。
　③流動比率は、１００％を超えており、短期債務に対する支払能力はあるが、今後、企業債償還額の増加が見込まれるため、現金等を確保することにより安全性を高める必要がある。
　④企業債残高対給水収益比率は、企業債の新規借入の抑制により企業債残高が減少しているため、年々低下している。
　⑤料金回収率は、平成２６年度以降で１００％を超えているが、①経常収支比率と同様に今後、給水収益の減少が見込まれるため、費用の削減が必要である。
　⑥給水原価は、平成２６年度以降で全国平均より低くなっている。これは、地方公営企業新会計基準の適用により新設された長期前受金戻入を計上したことによる。なお、平成２３年度から平成２５年度まで類似団体平均値より高くなっているのは、地方公営企業新会計基準で義務化された退職給付引当金への引当てを早期に行ったためである。
  ⑦施設利用率は、類似団体平均値より高いが、近年の節水傾向に伴い低下してきている。　
　⑧有収率は、漏水量が少ないため、全国平均や類似団体平均値より高い値で推移している。</t>
    <rPh sb="279" eb="281">
      <t>イコウ</t>
    </rPh>
    <rPh sb="351" eb="353">
      <t>イコウ</t>
    </rPh>
    <rPh sb="360" eb="361">
      <t>ヒク</t>
    </rPh>
    <rPh sb="440" eb="441">
      <t>タカ</t>
    </rPh>
    <rPh sb="520" eb="522">
      <t>セッスイ</t>
    </rPh>
    <rPh sb="522" eb="524">
      <t>ケイコウ</t>
    </rPh>
    <phoneticPr fontId="4"/>
  </si>
  <si>
    <t xml:space="preserve">  施設の老朽化が類似団体と比較して進んでいるが、全体的には健全な経営となっている。
　今後、給水収益が減少していくとともに水道施設等の更新に多額の経費が見込まれるため、費用の削減及び更新財源の確保により計画的な老朽化対策を実施することが必要であり、現在、経営戦略を策定中である。</t>
    <phoneticPr fontId="4"/>
  </si>
  <si>
    <t xml:space="preserve">  類似団体平均値と比較して、①有形固定資産減価償却率及び②管路経年化率は高く、③管路更新率は同程度となっており、償却対象資産の減価償却が進み、更に法定耐用年数を経過した管路を多く保有しているため、今後、計画的な管路の更新が必要となっている。ただし、適切な維持管理を実施しているため、有収率は高くなっている。</t>
    <rPh sb="47" eb="50">
      <t>ドウテイド</t>
    </rPh>
    <rPh sb="125" eb="127">
      <t>テキセツ</t>
    </rPh>
    <rPh sb="128" eb="130">
      <t>イジ</t>
    </rPh>
    <rPh sb="130" eb="132">
      <t>カンリ</t>
    </rPh>
    <rPh sb="133" eb="13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</si>
</sst>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0.52</c:v>
                </c:pt>
                <c:pt idx="1">
                  <c:v>0.86</c:v>
                </c:pt>
                <c:pt idx="2">
                  <c:v>0.87</c:v>
                </c:pt>
                <c:pt idx="3">
                  <c:v>0.67</c:v>
                </c:pt>
                <c:pt idx="4">
                  <c:v>0.67</c:v>
                </c:pt>
              </c:numCache>
            </c:numRef>
          </c:val>
        </c:ser>
        <c:dLbls>
          <c:showLegendKey val="0"/>
          <c:showVal val="0"/>
          <c:showCatName val="0"/>
          <c:showSerName val="0"/>
          <c:showPercent val="0"/>
          <c:showBubbleSize val="0"/>
        </c:dLbls>
        <c:gapWidth val="150"/>
        <c:axId val="274013344"/>
        <c:axId val="27401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274013344"/>
        <c:axId val="274014128"/>
      </c:lineChart>
      <c:dateAx>
        <c:axId val="274013344"/>
        <c:scaling>
          <c:orientation val="minMax"/>
        </c:scaling>
        <c:delete val="1"/>
        <c:axPos val="b"/>
        <c:numFmt formatCode="ge" sourceLinked="1"/>
        <c:majorTickMark val="none"/>
        <c:minorTickMark val="none"/>
        <c:tickLblPos val="none"/>
        <c:crossAx val="274014128"/>
        <c:crosses val="autoZero"/>
        <c:auto val="1"/>
        <c:lblOffset val="100"/>
        <c:baseTimeUnit val="years"/>
      </c:dateAx>
      <c:valAx>
        <c:axId val="27401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01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71.709999999999994</c:v>
                </c:pt>
                <c:pt idx="1">
                  <c:v>71.09</c:v>
                </c:pt>
                <c:pt idx="2">
                  <c:v>69.34</c:v>
                </c:pt>
                <c:pt idx="3">
                  <c:v>68.37</c:v>
                </c:pt>
                <c:pt idx="4">
                  <c:v>67.81</c:v>
                </c:pt>
              </c:numCache>
            </c:numRef>
          </c:val>
        </c:ser>
        <c:dLbls>
          <c:showLegendKey val="0"/>
          <c:showVal val="0"/>
          <c:showCatName val="0"/>
          <c:showSerName val="0"/>
          <c:showPercent val="0"/>
          <c:showBubbleSize val="0"/>
        </c:dLbls>
        <c:gapWidth val="150"/>
        <c:axId val="315684024"/>
        <c:axId val="31568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315684024"/>
        <c:axId val="315684416"/>
      </c:lineChart>
      <c:dateAx>
        <c:axId val="315684024"/>
        <c:scaling>
          <c:orientation val="minMax"/>
        </c:scaling>
        <c:delete val="1"/>
        <c:axPos val="b"/>
        <c:numFmt formatCode="ge" sourceLinked="1"/>
        <c:majorTickMark val="none"/>
        <c:minorTickMark val="none"/>
        <c:tickLblPos val="none"/>
        <c:crossAx val="315684416"/>
        <c:crosses val="autoZero"/>
        <c:auto val="1"/>
        <c:lblOffset val="100"/>
        <c:baseTimeUnit val="years"/>
      </c:dateAx>
      <c:valAx>
        <c:axId val="31568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8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96.71</c:v>
                </c:pt>
                <c:pt idx="1">
                  <c:v>97.75</c:v>
                </c:pt>
                <c:pt idx="2">
                  <c:v>98.47</c:v>
                </c:pt>
                <c:pt idx="3">
                  <c:v>98.05</c:v>
                </c:pt>
                <c:pt idx="4">
                  <c:v>98.69</c:v>
                </c:pt>
              </c:numCache>
            </c:numRef>
          </c:val>
        </c:ser>
        <c:dLbls>
          <c:showLegendKey val="0"/>
          <c:showVal val="0"/>
          <c:showCatName val="0"/>
          <c:showSerName val="0"/>
          <c:showPercent val="0"/>
          <c:showBubbleSize val="0"/>
        </c:dLbls>
        <c:gapWidth val="150"/>
        <c:axId val="315726728"/>
        <c:axId val="31572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315726728"/>
        <c:axId val="315727120"/>
      </c:lineChart>
      <c:dateAx>
        <c:axId val="315726728"/>
        <c:scaling>
          <c:orientation val="minMax"/>
        </c:scaling>
        <c:delete val="1"/>
        <c:axPos val="b"/>
        <c:numFmt formatCode="ge" sourceLinked="1"/>
        <c:majorTickMark val="none"/>
        <c:minorTickMark val="none"/>
        <c:tickLblPos val="none"/>
        <c:crossAx val="315727120"/>
        <c:crosses val="autoZero"/>
        <c:auto val="1"/>
        <c:lblOffset val="100"/>
        <c:baseTimeUnit val="years"/>
      </c:dateAx>
      <c:valAx>
        <c:axId val="31572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72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106.99</c:v>
                </c:pt>
                <c:pt idx="1">
                  <c:v>103.88</c:v>
                </c:pt>
                <c:pt idx="2">
                  <c:v>105.76</c:v>
                </c:pt>
                <c:pt idx="3">
                  <c:v>114.5</c:v>
                </c:pt>
                <c:pt idx="4">
                  <c:v>114.55</c:v>
                </c:pt>
              </c:numCache>
            </c:numRef>
          </c:val>
        </c:ser>
        <c:dLbls>
          <c:showLegendKey val="0"/>
          <c:showVal val="0"/>
          <c:showCatName val="0"/>
          <c:showSerName val="0"/>
          <c:showPercent val="0"/>
          <c:showBubbleSize val="0"/>
        </c:dLbls>
        <c:gapWidth val="150"/>
        <c:axId val="272968240"/>
        <c:axId val="27296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272968240"/>
        <c:axId val="272967064"/>
      </c:lineChart>
      <c:dateAx>
        <c:axId val="272968240"/>
        <c:scaling>
          <c:orientation val="minMax"/>
        </c:scaling>
        <c:delete val="1"/>
        <c:axPos val="b"/>
        <c:numFmt formatCode="ge" sourceLinked="1"/>
        <c:majorTickMark val="none"/>
        <c:minorTickMark val="none"/>
        <c:tickLblPos val="none"/>
        <c:crossAx val="272967064"/>
        <c:crosses val="autoZero"/>
        <c:auto val="1"/>
        <c:lblOffset val="100"/>
        <c:baseTimeUnit val="years"/>
      </c:dateAx>
      <c:valAx>
        <c:axId val="272967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296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50.17</c:v>
                </c:pt>
                <c:pt idx="1">
                  <c:v>51.21</c:v>
                </c:pt>
                <c:pt idx="2">
                  <c:v>52.62</c:v>
                </c:pt>
                <c:pt idx="3">
                  <c:v>54.4</c:v>
                </c:pt>
                <c:pt idx="4">
                  <c:v>55.53</c:v>
                </c:pt>
              </c:numCache>
            </c:numRef>
          </c:val>
        </c:ser>
        <c:dLbls>
          <c:showLegendKey val="0"/>
          <c:showVal val="0"/>
          <c:showCatName val="0"/>
          <c:showSerName val="0"/>
          <c:showPercent val="0"/>
          <c:showBubbleSize val="0"/>
        </c:dLbls>
        <c:gapWidth val="150"/>
        <c:axId val="271561448"/>
        <c:axId val="27156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271561448"/>
        <c:axId val="271564976"/>
      </c:lineChart>
      <c:dateAx>
        <c:axId val="271561448"/>
        <c:scaling>
          <c:orientation val="minMax"/>
        </c:scaling>
        <c:delete val="1"/>
        <c:axPos val="b"/>
        <c:numFmt formatCode="ge" sourceLinked="1"/>
        <c:majorTickMark val="none"/>
        <c:minorTickMark val="none"/>
        <c:tickLblPos val="none"/>
        <c:crossAx val="271564976"/>
        <c:crosses val="autoZero"/>
        <c:auto val="1"/>
        <c:lblOffset val="100"/>
        <c:baseTimeUnit val="years"/>
      </c:dateAx>
      <c:valAx>
        <c:axId val="27156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56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12.64</c:v>
                </c:pt>
                <c:pt idx="1">
                  <c:v>14.37</c:v>
                </c:pt>
                <c:pt idx="2">
                  <c:v>18.579999999999998</c:v>
                </c:pt>
                <c:pt idx="3">
                  <c:v>20.41</c:v>
                </c:pt>
                <c:pt idx="4">
                  <c:v>21.41</c:v>
                </c:pt>
              </c:numCache>
            </c:numRef>
          </c:val>
        </c:ser>
        <c:dLbls>
          <c:showLegendKey val="0"/>
          <c:showVal val="0"/>
          <c:showCatName val="0"/>
          <c:showSerName val="0"/>
          <c:showPercent val="0"/>
          <c:showBubbleSize val="0"/>
        </c:dLbls>
        <c:gapWidth val="150"/>
        <c:axId val="271563800"/>
        <c:axId val="3140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271563800"/>
        <c:axId val="314052064"/>
      </c:lineChart>
      <c:dateAx>
        <c:axId val="271563800"/>
        <c:scaling>
          <c:orientation val="minMax"/>
        </c:scaling>
        <c:delete val="1"/>
        <c:axPos val="b"/>
        <c:numFmt formatCode="ge" sourceLinked="1"/>
        <c:majorTickMark val="none"/>
        <c:minorTickMark val="none"/>
        <c:tickLblPos val="none"/>
        <c:crossAx val="314052064"/>
        <c:crosses val="autoZero"/>
        <c:auto val="1"/>
        <c:lblOffset val="100"/>
        <c:baseTimeUnit val="years"/>
      </c:dateAx>
      <c:valAx>
        <c:axId val="3140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56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9626504"/>
        <c:axId val="2696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269626504"/>
        <c:axId val="269627680"/>
      </c:lineChart>
      <c:dateAx>
        <c:axId val="269626504"/>
        <c:scaling>
          <c:orientation val="minMax"/>
        </c:scaling>
        <c:delete val="1"/>
        <c:axPos val="b"/>
        <c:numFmt formatCode="ge" sourceLinked="1"/>
        <c:majorTickMark val="none"/>
        <c:minorTickMark val="none"/>
        <c:tickLblPos val="none"/>
        <c:crossAx val="269627680"/>
        <c:crosses val="autoZero"/>
        <c:auto val="1"/>
        <c:lblOffset val="100"/>
        <c:baseTimeUnit val="years"/>
      </c:dateAx>
      <c:valAx>
        <c:axId val="269627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962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411.52</c:v>
                </c:pt>
                <c:pt idx="1">
                  <c:v>316.02</c:v>
                </c:pt>
                <c:pt idx="2">
                  <c:v>394.17</c:v>
                </c:pt>
                <c:pt idx="3">
                  <c:v>265.79000000000002</c:v>
                </c:pt>
                <c:pt idx="4">
                  <c:v>227.78</c:v>
                </c:pt>
              </c:numCache>
            </c:numRef>
          </c:val>
        </c:ser>
        <c:dLbls>
          <c:showLegendKey val="0"/>
          <c:showVal val="0"/>
          <c:showCatName val="0"/>
          <c:showSerName val="0"/>
          <c:showPercent val="0"/>
          <c:showBubbleSize val="0"/>
        </c:dLbls>
        <c:gapWidth val="150"/>
        <c:axId val="399548120"/>
        <c:axId val="39954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399548120"/>
        <c:axId val="399548512"/>
      </c:lineChart>
      <c:dateAx>
        <c:axId val="399548120"/>
        <c:scaling>
          <c:orientation val="minMax"/>
        </c:scaling>
        <c:delete val="1"/>
        <c:axPos val="b"/>
        <c:numFmt formatCode="ge" sourceLinked="1"/>
        <c:majorTickMark val="none"/>
        <c:minorTickMark val="none"/>
        <c:tickLblPos val="none"/>
        <c:crossAx val="399548512"/>
        <c:crosses val="autoZero"/>
        <c:auto val="1"/>
        <c:lblOffset val="100"/>
        <c:baseTimeUnit val="years"/>
      </c:dateAx>
      <c:valAx>
        <c:axId val="39954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954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237.68</c:v>
                </c:pt>
                <c:pt idx="1">
                  <c:v>224.06</c:v>
                </c:pt>
                <c:pt idx="2">
                  <c:v>221.84</c:v>
                </c:pt>
                <c:pt idx="3">
                  <c:v>215.13</c:v>
                </c:pt>
                <c:pt idx="4">
                  <c:v>202.5</c:v>
                </c:pt>
              </c:numCache>
            </c:numRef>
          </c:val>
        </c:ser>
        <c:dLbls>
          <c:showLegendKey val="0"/>
          <c:showVal val="0"/>
          <c:showCatName val="0"/>
          <c:showSerName val="0"/>
          <c:showPercent val="0"/>
          <c:showBubbleSize val="0"/>
        </c:dLbls>
        <c:gapWidth val="150"/>
        <c:axId val="399549688"/>
        <c:axId val="39955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399549688"/>
        <c:axId val="399550080"/>
      </c:lineChart>
      <c:dateAx>
        <c:axId val="399549688"/>
        <c:scaling>
          <c:orientation val="minMax"/>
        </c:scaling>
        <c:delete val="1"/>
        <c:axPos val="b"/>
        <c:numFmt formatCode="ge" sourceLinked="1"/>
        <c:majorTickMark val="none"/>
        <c:minorTickMark val="none"/>
        <c:tickLblPos val="none"/>
        <c:crossAx val="399550080"/>
        <c:crosses val="autoZero"/>
        <c:auto val="1"/>
        <c:lblOffset val="100"/>
        <c:baseTimeUnit val="years"/>
      </c:dateAx>
      <c:valAx>
        <c:axId val="39955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954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98.22</c:v>
                </c:pt>
                <c:pt idx="1">
                  <c:v>94.94</c:v>
                </c:pt>
                <c:pt idx="2">
                  <c:v>95.92</c:v>
                </c:pt>
                <c:pt idx="3">
                  <c:v>106.58</c:v>
                </c:pt>
                <c:pt idx="4">
                  <c:v>107.22</c:v>
                </c:pt>
              </c:numCache>
            </c:numRef>
          </c:val>
        </c:ser>
        <c:dLbls>
          <c:showLegendKey val="0"/>
          <c:showVal val="0"/>
          <c:showCatName val="0"/>
          <c:showSerName val="0"/>
          <c:showPercent val="0"/>
          <c:showBubbleSize val="0"/>
        </c:dLbls>
        <c:gapWidth val="150"/>
        <c:axId val="315681280"/>
        <c:axId val="31568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315681280"/>
        <c:axId val="315681672"/>
      </c:lineChart>
      <c:dateAx>
        <c:axId val="315681280"/>
        <c:scaling>
          <c:orientation val="minMax"/>
        </c:scaling>
        <c:delete val="1"/>
        <c:axPos val="b"/>
        <c:numFmt formatCode="ge" sourceLinked="1"/>
        <c:majorTickMark val="none"/>
        <c:minorTickMark val="none"/>
        <c:tickLblPos val="none"/>
        <c:crossAx val="315681672"/>
        <c:crosses val="autoZero"/>
        <c:auto val="1"/>
        <c:lblOffset val="100"/>
        <c:baseTimeUnit val="years"/>
      </c:dateAx>
      <c:valAx>
        <c:axId val="31568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6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175.41</c:v>
                </c:pt>
                <c:pt idx="1">
                  <c:v>180.11</c:v>
                </c:pt>
                <c:pt idx="2">
                  <c:v>176.03</c:v>
                </c:pt>
                <c:pt idx="3">
                  <c:v>157.86000000000001</c:v>
                </c:pt>
                <c:pt idx="4">
                  <c:v>157.13</c:v>
                </c:pt>
              </c:numCache>
            </c:numRef>
          </c:val>
        </c:ser>
        <c:dLbls>
          <c:showLegendKey val="0"/>
          <c:showVal val="0"/>
          <c:showCatName val="0"/>
          <c:showSerName val="0"/>
          <c:showPercent val="0"/>
          <c:showBubbleSize val="0"/>
        </c:dLbls>
        <c:gapWidth val="150"/>
        <c:axId val="399547728"/>
        <c:axId val="3156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399547728"/>
        <c:axId val="315682848"/>
      </c:lineChart>
      <c:dateAx>
        <c:axId val="399547728"/>
        <c:scaling>
          <c:orientation val="minMax"/>
        </c:scaling>
        <c:delete val="1"/>
        <c:axPos val="b"/>
        <c:numFmt formatCode="ge" sourceLinked="1"/>
        <c:majorTickMark val="none"/>
        <c:minorTickMark val="none"/>
        <c:tickLblPos val="none"/>
        <c:crossAx val="315682848"/>
        <c:crosses val="autoZero"/>
        <c:auto val="1"/>
        <c:lblOffset val="100"/>
        <c:baseTimeUnit val="years"/>
      </c:dateAx>
      <c:valAx>
        <c:axId val="3156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54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40" zoomScale="70" zoomScaleNormal="70" workbookViewId="0">
      <selection activeCell="CC62" sqref="CC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兵庫県　明石市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298059</v>
      </c>
      <c r="AJ8" s="56"/>
      <c r="AK8" s="56"/>
      <c r="AL8" s="56"/>
      <c r="AM8" s="56"/>
      <c r="AN8" s="56"/>
      <c r="AO8" s="56"/>
      <c r="AP8" s="57"/>
      <c r="AQ8" s="47">
        <f>データ!R6</f>
        <v>49.42</v>
      </c>
      <c r="AR8" s="47"/>
      <c r="AS8" s="47"/>
      <c r="AT8" s="47"/>
      <c r="AU8" s="47"/>
      <c r="AV8" s="47"/>
      <c r="AW8" s="47"/>
      <c r="AX8" s="47"/>
      <c r="AY8" s="47">
        <f>データ!S6</f>
        <v>6031.14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66.73</v>
      </c>
      <c r="K10" s="47"/>
      <c r="L10" s="47"/>
      <c r="M10" s="47"/>
      <c r="N10" s="47"/>
      <c r="O10" s="47"/>
      <c r="P10" s="47"/>
      <c r="Q10" s="47"/>
      <c r="R10" s="47">
        <f>データ!O6</f>
        <v>99.99</v>
      </c>
      <c r="S10" s="47"/>
      <c r="T10" s="47"/>
      <c r="U10" s="47"/>
      <c r="V10" s="47"/>
      <c r="W10" s="47"/>
      <c r="X10" s="47"/>
      <c r="Y10" s="47"/>
      <c r="Z10" s="78">
        <f>データ!P6</f>
        <v>2494</v>
      </c>
      <c r="AA10" s="78"/>
      <c r="AB10" s="78"/>
      <c r="AC10" s="78"/>
      <c r="AD10" s="78"/>
      <c r="AE10" s="78"/>
      <c r="AF10" s="78"/>
      <c r="AG10" s="78"/>
      <c r="AH10" s="2"/>
      <c r="AI10" s="78">
        <f>データ!T6</f>
        <v>297664</v>
      </c>
      <c r="AJ10" s="78"/>
      <c r="AK10" s="78"/>
      <c r="AL10" s="78"/>
      <c r="AM10" s="78"/>
      <c r="AN10" s="78"/>
      <c r="AO10" s="78"/>
      <c r="AP10" s="78"/>
      <c r="AQ10" s="47">
        <f>データ!U6</f>
        <v>49.93</v>
      </c>
      <c r="AR10" s="47"/>
      <c r="AS10" s="47"/>
      <c r="AT10" s="47"/>
      <c r="AU10" s="47"/>
      <c r="AV10" s="47"/>
      <c r="AW10" s="47"/>
      <c r="AX10" s="47"/>
      <c r="AY10" s="47">
        <f>データ!V6</f>
        <v>5961.63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282031</v>
      </c>
      <c r="D6" s="31">
        <f t="shared" si="3"/>
        <v>46</v>
      </c>
      <c r="E6" s="31">
        <f t="shared" si="3"/>
        <v>1</v>
      </c>
      <c r="F6" s="31">
        <f t="shared" si="3"/>
        <v>0</v>
      </c>
      <c r="G6" s="31">
        <f t="shared" si="3"/>
        <v>1</v>
      </c>
      <c r="H6" s="31" t="str">
        <f t="shared" si="3"/>
        <v>兵庫県　明石市</v>
      </c>
      <c r="I6" s="31" t="str">
        <f t="shared" si="3"/>
        <v>法適用</v>
      </c>
      <c r="J6" s="31" t="str">
        <f t="shared" si="3"/>
        <v>水道事業</v>
      </c>
      <c r="K6" s="31" t="str">
        <f t="shared" si="3"/>
        <v>末端給水事業</v>
      </c>
      <c r="L6" s="31" t="str">
        <f t="shared" si="3"/>
        <v>A2</v>
      </c>
      <c r="M6" s="32" t="str">
        <f t="shared" si="3"/>
        <v>-</v>
      </c>
      <c r="N6" s="32">
        <f t="shared" si="3"/>
        <v>66.73</v>
      </c>
      <c r="O6" s="32">
        <f t="shared" si="3"/>
        <v>99.99</v>
      </c>
      <c r="P6" s="32">
        <f t="shared" si="3"/>
        <v>2494</v>
      </c>
      <c r="Q6" s="32">
        <f t="shared" si="3"/>
        <v>298059</v>
      </c>
      <c r="R6" s="32">
        <f t="shared" si="3"/>
        <v>49.42</v>
      </c>
      <c r="S6" s="32">
        <f t="shared" si="3"/>
        <v>6031.14</v>
      </c>
      <c r="T6" s="32">
        <f t="shared" si="3"/>
        <v>297664</v>
      </c>
      <c r="U6" s="32">
        <f t="shared" si="3"/>
        <v>49.93</v>
      </c>
      <c r="V6" s="32">
        <f t="shared" si="3"/>
        <v>5961.63</v>
      </c>
      <c r="W6" s="33">
        <f>IF(W7="",NA(),W7)</f>
        <v>106.99</v>
      </c>
      <c r="X6" s="33">
        <f t="shared" ref="X6:AF6" si="4">IF(X7="",NA(),X7)</f>
        <v>103.88</v>
      </c>
      <c r="Y6" s="33">
        <f t="shared" si="4"/>
        <v>105.76</v>
      </c>
      <c r="Z6" s="33">
        <f t="shared" si="4"/>
        <v>114.5</v>
      </c>
      <c r="AA6" s="33">
        <f t="shared" si="4"/>
        <v>114.55</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411.52</v>
      </c>
      <c r="AT6" s="33">
        <f t="shared" ref="AT6:BB6" si="6">IF(AT7="",NA(),AT7)</f>
        <v>316.02</v>
      </c>
      <c r="AU6" s="33">
        <f t="shared" si="6"/>
        <v>394.17</v>
      </c>
      <c r="AV6" s="33">
        <f t="shared" si="6"/>
        <v>265.79000000000002</v>
      </c>
      <c r="AW6" s="33">
        <f t="shared" si="6"/>
        <v>227.78</v>
      </c>
      <c r="AX6" s="33">
        <f t="shared" si="6"/>
        <v>602.73</v>
      </c>
      <c r="AY6" s="33">
        <f t="shared" si="6"/>
        <v>590.46</v>
      </c>
      <c r="AZ6" s="33">
        <f t="shared" si="6"/>
        <v>628.34</v>
      </c>
      <c r="BA6" s="33">
        <f t="shared" si="6"/>
        <v>289.8</v>
      </c>
      <c r="BB6" s="33">
        <f t="shared" si="6"/>
        <v>299.44</v>
      </c>
      <c r="BC6" s="32" t="str">
        <f>IF(BC7="","",IF(BC7="-","【-】","【"&amp;SUBSTITUTE(TEXT(BC7,"#,##0.00"),"-","△")&amp;"】"))</f>
        <v>【262.74】</v>
      </c>
      <c r="BD6" s="33">
        <f>IF(BD7="",NA(),BD7)</f>
        <v>237.68</v>
      </c>
      <c r="BE6" s="33">
        <f t="shared" ref="BE6:BM6" si="7">IF(BE7="",NA(),BE7)</f>
        <v>224.06</v>
      </c>
      <c r="BF6" s="33">
        <f t="shared" si="7"/>
        <v>221.84</v>
      </c>
      <c r="BG6" s="33">
        <f t="shared" si="7"/>
        <v>215.13</v>
      </c>
      <c r="BH6" s="33">
        <f t="shared" si="7"/>
        <v>202.5</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98.22</v>
      </c>
      <c r="BP6" s="33">
        <f t="shared" ref="BP6:BX6" si="8">IF(BP7="",NA(),BP7)</f>
        <v>94.94</v>
      </c>
      <c r="BQ6" s="33">
        <f t="shared" si="8"/>
        <v>95.92</v>
      </c>
      <c r="BR6" s="33">
        <f t="shared" si="8"/>
        <v>106.58</v>
      </c>
      <c r="BS6" s="33">
        <f t="shared" si="8"/>
        <v>107.22</v>
      </c>
      <c r="BT6" s="33">
        <f t="shared" si="8"/>
        <v>99</v>
      </c>
      <c r="BU6" s="33">
        <f t="shared" si="8"/>
        <v>99.91</v>
      </c>
      <c r="BV6" s="33">
        <f t="shared" si="8"/>
        <v>99.89</v>
      </c>
      <c r="BW6" s="33">
        <f t="shared" si="8"/>
        <v>107.05</v>
      </c>
      <c r="BX6" s="33">
        <f t="shared" si="8"/>
        <v>106.4</v>
      </c>
      <c r="BY6" s="32" t="str">
        <f>IF(BY7="","",IF(BY7="-","【-】","【"&amp;SUBSTITUTE(TEXT(BY7,"#,##0.00"),"-","△")&amp;"】"))</f>
        <v>【104.99】</v>
      </c>
      <c r="BZ6" s="33">
        <f>IF(BZ7="",NA(),BZ7)</f>
        <v>175.41</v>
      </c>
      <c r="CA6" s="33">
        <f t="shared" ref="CA6:CI6" si="9">IF(CA7="",NA(),CA7)</f>
        <v>180.11</v>
      </c>
      <c r="CB6" s="33">
        <f t="shared" si="9"/>
        <v>176.03</v>
      </c>
      <c r="CC6" s="33">
        <f t="shared" si="9"/>
        <v>157.86000000000001</v>
      </c>
      <c r="CD6" s="33">
        <f t="shared" si="9"/>
        <v>157.13</v>
      </c>
      <c r="CE6" s="33">
        <f t="shared" si="9"/>
        <v>164.03</v>
      </c>
      <c r="CF6" s="33">
        <f t="shared" si="9"/>
        <v>164.25</v>
      </c>
      <c r="CG6" s="33">
        <f t="shared" si="9"/>
        <v>165.34</v>
      </c>
      <c r="CH6" s="33">
        <f t="shared" si="9"/>
        <v>155.09</v>
      </c>
      <c r="CI6" s="33">
        <f t="shared" si="9"/>
        <v>156.29</v>
      </c>
      <c r="CJ6" s="32" t="str">
        <f>IF(CJ7="","",IF(CJ7="-","【-】","【"&amp;SUBSTITUTE(TEXT(CJ7,"#,##0.00"),"-","△")&amp;"】"))</f>
        <v>【163.72】</v>
      </c>
      <c r="CK6" s="33">
        <f>IF(CK7="",NA(),CK7)</f>
        <v>71.709999999999994</v>
      </c>
      <c r="CL6" s="33">
        <f t="shared" ref="CL6:CT6" si="10">IF(CL7="",NA(),CL7)</f>
        <v>71.09</v>
      </c>
      <c r="CM6" s="33">
        <f t="shared" si="10"/>
        <v>69.34</v>
      </c>
      <c r="CN6" s="33">
        <f t="shared" si="10"/>
        <v>68.37</v>
      </c>
      <c r="CO6" s="33">
        <f t="shared" si="10"/>
        <v>67.81</v>
      </c>
      <c r="CP6" s="33">
        <f t="shared" si="10"/>
        <v>63.07</v>
      </c>
      <c r="CQ6" s="33">
        <f t="shared" si="10"/>
        <v>62.71</v>
      </c>
      <c r="CR6" s="33">
        <f t="shared" si="10"/>
        <v>62.15</v>
      </c>
      <c r="CS6" s="33">
        <f t="shared" si="10"/>
        <v>61.61</v>
      </c>
      <c r="CT6" s="33">
        <f t="shared" si="10"/>
        <v>62.34</v>
      </c>
      <c r="CU6" s="32" t="str">
        <f>IF(CU7="","",IF(CU7="-","【-】","【"&amp;SUBSTITUTE(TEXT(CU7,"#,##0.00"),"-","△")&amp;"】"))</f>
        <v>【59.76】</v>
      </c>
      <c r="CV6" s="33">
        <f>IF(CV7="",NA(),CV7)</f>
        <v>96.71</v>
      </c>
      <c r="CW6" s="33">
        <f t="shared" ref="CW6:DE6" si="11">IF(CW7="",NA(),CW7)</f>
        <v>97.75</v>
      </c>
      <c r="CX6" s="33">
        <f t="shared" si="11"/>
        <v>98.47</v>
      </c>
      <c r="CY6" s="33">
        <f t="shared" si="11"/>
        <v>98.05</v>
      </c>
      <c r="CZ6" s="33">
        <f t="shared" si="11"/>
        <v>98.69</v>
      </c>
      <c r="DA6" s="33">
        <f t="shared" si="11"/>
        <v>89.96</v>
      </c>
      <c r="DB6" s="33">
        <f t="shared" si="11"/>
        <v>90.54</v>
      </c>
      <c r="DC6" s="33">
        <f t="shared" si="11"/>
        <v>90.64</v>
      </c>
      <c r="DD6" s="33">
        <f t="shared" si="11"/>
        <v>90.23</v>
      </c>
      <c r="DE6" s="33">
        <f t="shared" si="11"/>
        <v>90.15</v>
      </c>
      <c r="DF6" s="32" t="str">
        <f>IF(DF7="","",IF(DF7="-","【-】","【"&amp;SUBSTITUTE(TEXT(DF7,"#,##0.00"),"-","△")&amp;"】"))</f>
        <v>【89.95】</v>
      </c>
      <c r="DG6" s="33">
        <f>IF(DG7="",NA(),DG7)</f>
        <v>50.17</v>
      </c>
      <c r="DH6" s="33">
        <f t="shared" ref="DH6:DP6" si="12">IF(DH7="",NA(),DH7)</f>
        <v>51.21</v>
      </c>
      <c r="DI6" s="33">
        <f t="shared" si="12"/>
        <v>52.62</v>
      </c>
      <c r="DJ6" s="33">
        <f t="shared" si="12"/>
        <v>54.4</v>
      </c>
      <c r="DK6" s="33">
        <f t="shared" si="12"/>
        <v>55.53</v>
      </c>
      <c r="DL6" s="33">
        <f t="shared" si="12"/>
        <v>41.47</v>
      </c>
      <c r="DM6" s="33">
        <f t="shared" si="12"/>
        <v>42.43</v>
      </c>
      <c r="DN6" s="33">
        <f t="shared" si="12"/>
        <v>43.24</v>
      </c>
      <c r="DO6" s="33">
        <f t="shared" si="12"/>
        <v>46.36</v>
      </c>
      <c r="DP6" s="33">
        <f t="shared" si="12"/>
        <v>47.37</v>
      </c>
      <c r="DQ6" s="32" t="str">
        <f>IF(DQ7="","",IF(DQ7="-","【-】","【"&amp;SUBSTITUTE(TEXT(DQ7,"#,##0.00"),"-","△")&amp;"】"))</f>
        <v>【47.18】</v>
      </c>
      <c r="DR6" s="33">
        <f>IF(DR7="",NA(),DR7)</f>
        <v>12.64</v>
      </c>
      <c r="DS6" s="33">
        <f t="shared" ref="DS6:EA6" si="13">IF(DS7="",NA(),DS7)</f>
        <v>14.37</v>
      </c>
      <c r="DT6" s="33">
        <f t="shared" si="13"/>
        <v>18.579999999999998</v>
      </c>
      <c r="DU6" s="33">
        <f t="shared" si="13"/>
        <v>20.41</v>
      </c>
      <c r="DV6" s="33">
        <f t="shared" si="13"/>
        <v>21.41</v>
      </c>
      <c r="DW6" s="33">
        <f t="shared" si="13"/>
        <v>9.92</v>
      </c>
      <c r="DX6" s="33">
        <f t="shared" si="13"/>
        <v>11.07</v>
      </c>
      <c r="DY6" s="33">
        <f t="shared" si="13"/>
        <v>12.21</v>
      </c>
      <c r="DZ6" s="33">
        <f t="shared" si="13"/>
        <v>13.57</v>
      </c>
      <c r="EA6" s="33">
        <f t="shared" si="13"/>
        <v>14.27</v>
      </c>
      <c r="EB6" s="32" t="str">
        <f>IF(EB7="","",IF(EB7="-","【-】","【"&amp;SUBSTITUTE(TEXT(EB7,"#,##0.00"),"-","△")&amp;"】"))</f>
        <v>【13.18】</v>
      </c>
      <c r="EC6" s="33">
        <f>IF(EC7="",NA(),EC7)</f>
        <v>0.52</v>
      </c>
      <c r="ED6" s="33">
        <f t="shared" ref="ED6:EL6" si="14">IF(ED7="",NA(),ED7)</f>
        <v>0.86</v>
      </c>
      <c r="EE6" s="33">
        <f t="shared" si="14"/>
        <v>0.87</v>
      </c>
      <c r="EF6" s="33">
        <f t="shared" si="14"/>
        <v>0.67</v>
      </c>
      <c r="EG6" s="33">
        <f t="shared" si="14"/>
        <v>0.67</v>
      </c>
      <c r="EH6" s="33">
        <f t="shared" si="14"/>
        <v>0.82</v>
      </c>
      <c r="EI6" s="33">
        <f t="shared" si="14"/>
        <v>0.76</v>
      </c>
      <c r="EJ6" s="33">
        <f t="shared" si="14"/>
        <v>0.8</v>
      </c>
      <c r="EK6" s="33">
        <f t="shared" si="14"/>
        <v>0.72</v>
      </c>
      <c r="EL6" s="33">
        <f t="shared" si="14"/>
        <v>0.67</v>
      </c>
      <c r="EM6" s="32" t="str">
        <f>IF(EM7="","",IF(EM7="-","【-】","【"&amp;SUBSTITUTE(TEXT(EM7,"#,##0.00"),"-","△")&amp;"】"))</f>
        <v>【0.85】</v>
      </c>
    </row>
    <row r="7" spans="1:143" s="34" customFormat="1" x14ac:dyDescent="0.15">
      <c r="A7" s="26"/>
      <c r="B7" s="35">
        <v>2015</v>
      </c>
      <c r="C7" s="35">
        <v>282031</v>
      </c>
      <c r="D7" s="35">
        <v>46</v>
      </c>
      <c r="E7" s="35">
        <v>1</v>
      </c>
      <c r="F7" s="35">
        <v>0</v>
      </c>
      <c r="G7" s="35">
        <v>1</v>
      </c>
      <c r="H7" s="35" t="s">
        <v>92</v>
      </c>
      <c r="I7" s="35" t="s">
        <v>93</v>
      </c>
      <c r="J7" s="35" t="s">
        <v>94</v>
      </c>
      <c r="K7" s="35" t="s">
        <v>95</v>
      </c>
      <c r="L7" s="35" t="s">
        <v>96</v>
      </c>
      <c r="M7" s="36" t="s">
        <v>97</v>
      </c>
      <c r="N7" s="36">
        <v>66.73</v>
      </c>
      <c r="O7" s="36">
        <v>99.99</v>
      </c>
      <c r="P7" s="36">
        <v>2494</v>
      </c>
      <c r="Q7" s="36">
        <v>298059</v>
      </c>
      <c r="R7" s="36">
        <v>49.42</v>
      </c>
      <c r="S7" s="36">
        <v>6031.14</v>
      </c>
      <c r="T7" s="36">
        <v>297664</v>
      </c>
      <c r="U7" s="36">
        <v>49.93</v>
      </c>
      <c r="V7" s="36">
        <v>5961.63</v>
      </c>
      <c r="W7" s="36">
        <v>106.99</v>
      </c>
      <c r="X7" s="36">
        <v>103.88</v>
      </c>
      <c r="Y7" s="36">
        <v>105.76</v>
      </c>
      <c r="Z7" s="36">
        <v>114.5</v>
      </c>
      <c r="AA7" s="36">
        <v>114.55</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411.52</v>
      </c>
      <c r="AT7" s="36">
        <v>316.02</v>
      </c>
      <c r="AU7" s="36">
        <v>394.17</v>
      </c>
      <c r="AV7" s="36">
        <v>265.79000000000002</v>
      </c>
      <c r="AW7" s="36">
        <v>227.78</v>
      </c>
      <c r="AX7" s="36">
        <v>602.73</v>
      </c>
      <c r="AY7" s="36">
        <v>590.46</v>
      </c>
      <c r="AZ7" s="36">
        <v>628.34</v>
      </c>
      <c r="BA7" s="36">
        <v>289.8</v>
      </c>
      <c r="BB7" s="36">
        <v>299.44</v>
      </c>
      <c r="BC7" s="36">
        <v>262.74</v>
      </c>
      <c r="BD7" s="36">
        <v>237.68</v>
      </c>
      <c r="BE7" s="36">
        <v>224.06</v>
      </c>
      <c r="BF7" s="36">
        <v>221.84</v>
      </c>
      <c r="BG7" s="36">
        <v>215.13</v>
      </c>
      <c r="BH7" s="36">
        <v>202.5</v>
      </c>
      <c r="BI7" s="36">
        <v>310.79000000000002</v>
      </c>
      <c r="BJ7" s="36">
        <v>299.16000000000003</v>
      </c>
      <c r="BK7" s="36">
        <v>297.13</v>
      </c>
      <c r="BL7" s="36">
        <v>301.99</v>
      </c>
      <c r="BM7" s="36">
        <v>298.08999999999997</v>
      </c>
      <c r="BN7" s="36">
        <v>276.38</v>
      </c>
      <c r="BO7" s="36">
        <v>98.22</v>
      </c>
      <c r="BP7" s="36">
        <v>94.94</v>
      </c>
      <c r="BQ7" s="36">
        <v>95.92</v>
      </c>
      <c r="BR7" s="36">
        <v>106.58</v>
      </c>
      <c r="BS7" s="36">
        <v>107.22</v>
      </c>
      <c r="BT7" s="36">
        <v>99</v>
      </c>
      <c r="BU7" s="36">
        <v>99.91</v>
      </c>
      <c r="BV7" s="36">
        <v>99.89</v>
      </c>
      <c r="BW7" s="36">
        <v>107.05</v>
      </c>
      <c r="BX7" s="36">
        <v>106.4</v>
      </c>
      <c r="BY7" s="36">
        <v>104.99</v>
      </c>
      <c r="BZ7" s="36">
        <v>175.41</v>
      </c>
      <c r="CA7" s="36">
        <v>180.11</v>
      </c>
      <c r="CB7" s="36">
        <v>176.03</v>
      </c>
      <c r="CC7" s="36">
        <v>157.86000000000001</v>
      </c>
      <c r="CD7" s="36">
        <v>157.13</v>
      </c>
      <c r="CE7" s="36">
        <v>164.03</v>
      </c>
      <c r="CF7" s="36">
        <v>164.25</v>
      </c>
      <c r="CG7" s="36">
        <v>165.34</v>
      </c>
      <c r="CH7" s="36">
        <v>155.09</v>
      </c>
      <c r="CI7" s="36">
        <v>156.29</v>
      </c>
      <c r="CJ7" s="36">
        <v>163.72</v>
      </c>
      <c r="CK7" s="36">
        <v>71.709999999999994</v>
      </c>
      <c r="CL7" s="36">
        <v>71.09</v>
      </c>
      <c r="CM7" s="36">
        <v>69.34</v>
      </c>
      <c r="CN7" s="36">
        <v>68.37</v>
      </c>
      <c r="CO7" s="36">
        <v>67.81</v>
      </c>
      <c r="CP7" s="36">
        <v>63.07</v>
      </c>
      <c r="CQ7" s="36">
        <v>62.71</v>
      </c>
      <c r="CR7" s="36">
        <v>62.15</v>
      </c>
      <c r="CS7" s="36">
        <v>61.61</v>
      </c>
      <c r="CT7" s="36">
        <v>62.34</v>
      </c>
      <c r="CU7" s="36">
        <v>59.76</v>
      </c>
      <c r="CV7" s="36">
        <v>96.71</v>
      </c>
      <c r="CW7" s="36">
        <v>97.75</v>
      </c>
      <c r="CX7" s="36">
        <v>98.47</v>
      </c>
      <c r="CY7" s="36">
        <v>98.05</v>
      </c>
      <c r="CZ7" s="36">
        <v>98.69</v>
      </c>
      <c r="DA7" s="36">
        <v>89.96</v>
      </c>
      <c r="DB7" s="36">
        <v>90.54</v>
      </c>
      <c r="DC7" s="36">
        <v>90.64</v>
      </c>
      <c r="DD7" s="36">
        <v>90.23</v>
      </c>
      <c r="DE7" s="36">
        <v>90.15</v>
      </c>
      <c r="DF7" s="36">
        <v>89.95</v>
      </c>
      <c r="DG7" s="36">
        <v>50.17</v>
      </c>
      <c r="DH7" s="36">
        <v>51.21</v>
      </c>
      <c r="DI7" s="36">
        <v>52.62</v>
      </c>
      <c r="DJ7" s="36">
        <v>54.4</v>
      </c>
      <c r="DK7" s="36">
        <v>55.53</v>
      </c>
      <c r="DL7" s="36">
        <v>41.47</v>
      </c>
      <c r="DM7" s="36">
        <v>42.43</v>
      </c>
      <c r="DN7" s="36">
        <v>43.24</v>
      </c>
      <c r="DO7" s="36">
        <v>46.36</v>
      </c>
      <c r="DP7" s="36">
        <v>47.37</v>
      </c>
      <c r="DQ7" s="36">
        <v>47.18</v>
      </c>
      <c r="DR7" s="36">
        <v>12.64</v>
      </c>
      <c r="DS7" s="36">
        <v>14.37</v>
      </c>
      <c r="DT7" s="36">
        <v>18.579999999999998</v>
      </c>
      <c r="DU7" s="36">
        <v>20.41</v>
      </c>
      <c r="DV7" s="36">
        <v>21.41</v>
      </c>
      <c r="DW7" s="36">
        <v>9.92</v>
      </c>
      <c r="DX7" s="36">
        <v>11.07</v>
      </c>
      <c r="DY7" s="36">
        <v>12.21</v>
      </c>
      <c r="DZ7" s="36">
        <v>13.57</v>
      </c>
      <c r="EA7" s="36">
        <v>14.27</v>
      </c>
      <c r="EB7" s="36">
        <v>13.18</v>
      </c>
      <c r="EC7" s="36">
        <v>0.52</v>
      </c>
      <c r="ED7" s="36">
        <v>0.86</v>
      </c>
      <c r="EE7" s="36">
        <v>0.87</v>
      </c>
      <c r="EF7" s="36">
        <v>0.67</v>
      </c>
      <c r="EG7" s="36">
        <v>0.67</v>
      </c>
      <c r="EH7" s="36">
        <v>0.82</v>
      </c>
      <c r="EI7" s="36">
        <v>0.76</v>
      </c>
      <c r="EJ7" s="36">
        <v>0.8</v>
      </c>
      <c r="EK7" s="36">
        <v>0.72</v>
      </c>
      <c r="EL7" s="36">
        <v>0.67</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zzz</cp:lastModifiedBy>
  <cp:lastPrinted>2017-02-14T00:43:28Z</cp:lastPrinted>
  <dcterms:created xsi:type="dcterms:W3CDTF">2017-02-01T08:45:09Z</dcterms:created>
  <dcterms:modified xsi:type="dcterms:W3CDTF">2017-02-14T00:45:18Z</dcterms:modified>
  <cp:category/>
</cp:coreProperties>
</file>