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W10" i="4" s="1"/>
  <c r="O6" i="5"/>
  <c r="N6" i="5"/>
  <c r="M6" i="5"/>
  <c r="B10"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I10" i="4"/>
  <c r="BB8" i="4"/>
  <c r="AT8" i="4"/>
  <c r="AL8" i="4"/>
  <c r="P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<sst xmlns="http://schemas.openxmlformats.org/spreadsheetml/2006/main" count="220" uniqueCount="110">
  <si>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</si>
  <si>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</si>
  <si>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</si>
  <si>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</si>
  <si>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</si>
  <si>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</si>
  <si>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</si>
  <si>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</si>
  <si>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</si>
  <si>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</si>
  <si>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</si>
  <si>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</si>
  <si>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</si>
  <si>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</si>
  <si>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</si>
  <si>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</si>
  <si>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</si>
  <si>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</si>
  <si>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</si>
  <si>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</si>
  <si>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</si>
  <si>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</si>
  <si>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</si>
  <si>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</si>
  <si>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</si>
  <si>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</si>
  <si>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</si>
  <si>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</si>
  <si>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</si>
  <si>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</si>
  <si>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</si>
  <si>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</si>
  <si>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</si>
  <si>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</si>
  <si>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</si>
  <si>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</si>
  <si>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</si>
  <si>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</si>
  <si>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</si>
  <si>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</si>
  <si>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</si>
  <si>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</si>
  <si>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</si>
  <si>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</si>
  <si>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</si>
  <si>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</si>
  <si>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</si>
  <si>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</si>
  <si>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</si>
  <si>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</si>
  <si>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</si>
  <si>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</si>
  <si>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</si>
  <si>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</si>
  <si>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</si>
  <si>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</si>
  <si>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</si>
  <si>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</si>
  <si>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</si>
  <si>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</si>
  <si>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</si>
  <si>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</si>
  <si>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</si>
  <si>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</si>
  <si>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</si>
  <si>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</si>
  <si>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</si>
  <si>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</si>
  <si>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</si>
  <si>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</si>
  <si>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</si>
  <si>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</si>
  <si>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</si>
  <si>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</si>
  <si>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</si>
  <si>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</si>
  <si>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</si>
  <si>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</si>
  <si>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</si>
  <si>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</si>
  <si>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</si>
  <si>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</si>
  <si>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</si>
  <si>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</si>
  <si>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</si>
  <si>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</si>
  <si>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</si>
  <si>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</si>
  <si>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</si>
  <si>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</si>
  <si>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</si>
  <si>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</si>
  <si>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</si>
  <si>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</si>
  <si>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</si>
  <si>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</si>
  <si>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神戸市</t>
  </si>
  <si>
    <t>法適用</t>
  </si>
  <si>
    <t>下水道事業</t>
  </si>
  <si>
    <t>公共下水道</t>
  </si>
  <si>
    <t>政令市等</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</si>
  <si>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</si>
  <si>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</si>
  <si>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</si>
  <si>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</si>
  <si>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</si>
  <si>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</si>
  <si>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①平成26年度の会計制度見直しによるみなし償却制度の廃止により、減価償却費累計額が増加したことにより、大幅に増加している。
②、③昭和40年代後半に集中的に整備した施設の老朽化が進んでおり、法定耐用年数を超える施設が今後増加していく。そのため、管更生などによる管渠の長寿命化も行いながら事業費の平準化を図り、改築更新のペースを加速させていく。
</t>
    <rPh sb="32" eb="34">
      <t>ゲンカ</t>
    </rPh>
    <rPh sb="34" eb="36">
      <t>ショウキャク</t>
    </rPh>
    <rPh sb="36" eb="37">
      <t>ヒ</t>
    </rPh>
    <rPh sb="37" eb="40">
      <t>ルイケイガク</t>
    </rPh>
    <rPh sb="41" eb="43">
      <t>ゾウカ</t>
    </rPh>
    <rPh sb="51" eb="53">
      <t>オオハバ</t>
    </rPh>
    <phoneticPr fontId="4"/>
  </si>
  <si>
    <t>類似団体との比較により、⑤の経費回収率がやや低い状況にある。今後、下水道使用料収入が減少傾向にある一方で、老朽化した施設の改築更新に伴う費用が増加するため、経営と使用料制度のあり方について検討を進めていく。</t>
    <rPh sb="0" eb="2">
      <t>ルイジ</t>
    </rPh>
    <rPh sb="2" eb="4">
      <t>ダンタイ</t>
    </rPh>
    <rPh sb="6" eb="8">
      <t>ヒカク</t>
    </rPh>
    <rPh sb="78" eb="80">
      <t>ケイエイ</t>
    </rPh>
    <rPh sb="81" eb="83">
      <t>シヨウ</t>
    </rPh>
    <rPh sb="83" eb="84">
      <t>リョウ</t>
    </rPh>
    <rPh sb="84" eb="86">
      <t>セイド</t>
    </rPh>
    <rPh sb="89" eb="90">
      <t>カタ</t>
    </rPh>
    <rPh sb="94" eb="96">
      <t>ケントウ</t>
    </rPh>
    <rPh sb="97" eb="98">
      <t>スス</t>
    </rPh>
    <phoneticPr fontId="4"/>
  </si>
  <si>
    <t>①使用料収入の減少等により、類似団体平均をやや下回っているが、100％は超えている。
②平成26年度の会計制度の見直しと平成27年度が黒字決算となっため、累積欠損金が0となっている。
③平成26年度の会計制度の見直しにより減少しているが、現預金を十分に確保しており、類似団体平均よりも高く十分な支払能力がある状態である。
④これまで企業債残高の削減に取り組んできたため、類似団体平均よりもやや下回っている。
⑤100％を下回っており、回収すべき経費を使用料で十分に賄えていない状態にある。使用料収入は減少傾向であるため、今後、経営と使用料制度のあり方について検討を進めていく。
⑥処理コストの上昇、有収水量の減少に伴い、上昇傾向にあるが、これまでの経営の効率化により、類似団体平均よりもやや下回っている。
⑦類似団体平均よりも高く、概ね適切な施設規模と考えられる。
⑧概ね100％に近い数値となっている。</t>
    <rPh sb="1" eb="3">
      <t>シヨウ</t>
    </rPh>
    <rPh sb="3" eb="4">
      <t>リョウ</t>
    </rPh>
    <rPh sb="4" eb="6">
      <t>シュウニュウ</t>
    </rPh>
    <rPh sb="7" eb="9">
      <t>ゲンショウ</t>
    </rPh>
    <rPh sb="9" eb="10">
      <t>トウ</t>
    </rPh>
    <rPh sb="60" eb="62">
      <t>ヘイセイ</t>
    </rPh>
    <rPh sb="64" eb="66">
      <t>ネンド</t>
    </rPh>
    <rPh sb="67" eb="69">
      <t>クロジ</t>
    </rPh>
    <rPh sb="69" eb="71">
      <t>ケッサン</t>
    </rPh>
    <rPh sb="119" eb="122">
      <t>ゲンヨキン</t>
    </rPh>
    <rPh sb="123" eb="125">
      <t>ジュウブン</t>
    </rPh>
    <rPh sb="126" eb="128">
      <t>カクホ</t>
    </rPh>
    <rPh sb="217" eb="219">
      <t>カイシュウ</t>
    </rPh>
    <rPh sb="222" eb="224">
      <t>ケイヒ</t>
    </rPh>
    <rPh sb="225" eb="227">
      <t>シヨウ</t>
    </rPh>
    <rPh sb="227" eb="228">
      <t>リョウ</t>
    </rPh>
    <rPh sb="229" eb="231">
      <t>ジュウブン</t>
    </rPh>
    <rPh sb="232" eb="233">
      <t>マカナ</t>
    </rPh>
    <rPh sb="238" eb="240">
      <t>ジョウタイ</t>
    </rPh>
    <rPh sb="244" eb="246">
      <t>シヨウ</t>
    </rPh>
    <rPh sb="246" eb="247">
      <t>リョウ</t>
    </rPh>
    <rPh sb="247" eb="249">
      <t>シュウニュウ</t>
    </rPh>
    <rPh sb="250" eb="252">
      <t>ゲンショウ</t>
    </rPh>
    <rPh sb="252" eb="254">
      <t>ケイコウ</t>
    </rPh>
    <rPh sb="290" eb="292">
      <t>ショリ</t>
    </rPh>
    <rPh sb="296" eb="298">
      <t>ジョウショウ</t>
    </rPh>
    <rPh sb="299" eb="300">
      <t>ユウ</t>
    </rPh>
    <rPh sb="300" eb="301">
      <t>オサ</t>
    </rPh>
    <rPh sb="301" eb="302">
      <t>スイ</t>
    </rPh>
    <rPh sb="302" eb="303">
      <t>リョウ</t>
    </rPh>
    <rPh sb="304" eb="306">
      <t>ゲンショウ</t>
    </rPh>
    <rPh sb="307" eb="308">
      <t>トモナ</t>
    </rPh>
    <rPh sb="310" eb="312">
      <t>ジョウショウ</t>
    </rPh>
    <rPh sb="312" eb="314">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</si>
</sst>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0.26</c:v>
                </c:pt>
                <c:pt idx="1">
                  <c:v>0.33</c:v>
                </c:pt>
                <c:pt idx="2">
                  <c:v>0.63</c:v>
                </c:pt>
                <c:pt idx="3">
                  <c:v>0.35</c:v>
                </c:pt>
                <c:pt idx="4">
                  <c:v>0.37</c:v>
                </c:pt>
              </c:numCache>
            </c:numRef>
          </c:val>
        </c:ser>
        <c:dLbls>
          <c:showLegendKey val="0"/>
          <c:showVal val="0"/>
          <c:showCatName val="0"/>
          <c:showSerName val="0"/>
          <c:showPercent val="0"/>
          <c:showBubbleSize val="0"/>
        </c:dLbls>
        <c:gapWidth val="150"/>
        <c:axId val="44087552"/>
        <c:axId val="6193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0.35</c:v>
                </c:pt>
                <c:pt idx="1">
                  <c:v>0.35</c:v>
                </c:pt>
                <c:pt idx="2">
                  <c:v>0.37</c:v>
                </c:pt>
                <c:pt idx="3">
                  <c:v>0.38</c:v>
                </c:pt>
                <c:pt idx="4">
                  <c:v>0.35</c:v>
                </c:pt>
              </c:numCache>
            </c:numRef>
          </c:val>
          <c:smooth val="0"/>
        </c:ser>
        <c:dLbls>
          <c:showLegendKey val="0"/>
          <c:showVal val="0"/>
          <c:showCatName val="0"/>
          <c:showSerName val="0"/>
          <c:showPercent val="0"/>
          <c:showBubbleSize val="0"/>
        </c:dLbls>
        <c:marker val="1"/>
        <c:smooth val="0"/>
        <c:axId val="44087552"/>
        <c:axId val="61936000"/>
      </c:lineChart>
      <c:dateAx>
        <c:axId val="44087552"/>
        <c:scaling>
          <c:orientation val="minMax"/>
        </c:scaling>
        <c:delete val="1"/>
        <c:axPos val="b"/>
        <c:numFmt formatCode="ge" sourceLinked="1"/>
        <c:majorTickMark val="none"/>
        <c:minorTickMark val="none"/>
        <c:tickLblPos val="none"/>
        <c:crossAx val="61936000"/>
        <c:crosses val="autoZero"/>
        <c:auto val="1"/>
        <c:lblOffset val="100"/>
        <c:baseTimeUnit val="years"/>
      </c:dateAx>
      <c:valAx>
        <c:axId val="6193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08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59.06</c:v>
                </c:pt>
                <c:pt idx="1">
                  <c:v>69.900000000000006</c:v>
                </c:pt>
                <c:pt idx="2">
                  <c:v>70.099999999999994</c:v>
                </c:pt>
                <c:pt idx="3">
                  <c:v>69.87</c:v>
                </c:pt>
                <c:pt idx="4">
                  <c:v>72.44</c:v>
                </c:pt>
              </c:numCache>
            </c:numRef>
          </c:val>
        </c:ser>
        <c:dLbls>
          <c:showLegendKey val="0"/>
          <c:showVal val="0"/>
          <c:showCatName val="0"/>
          <c:showSerName val="0"/>
          <c:showPercent val="0"/>
          <c:showBubbleSize val="0"/>
        </c:dLbls>
        <c:gapWidth val="150"/>
        <c:axId val="86489728"/>
        <c:axId val="8649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59.52</c:v>
                </c:pt>
                <c:pt idx="1">
                  <c:v>57.95</c:v>
                </c:pt>
                <c:pt idx="2">
                  <c:v>59.8</c:v>
                </c:pt>
                <c:pt idx="3">
                  <c:v>59.58</c:v>
                </c:pt>
                <c:pt idx="4">
                  <c:v>58.79</c:v>
                </c:pt>
              </c:numCache>
            </c:numRef>
          </c:val>
          <c:smooth val="0"/>
        </c:ser>
        <c:dLbls>
          <c:showLegendKey val="0"/>
          <c:showVal val="0"/>
          <c:showCatName val="0"/>
          <c:showSerName val="0"/>
          <c:showPercent val="0"/>
          <c:showBubbleSize val="0"/>
        </c:dLbls>
        <c:marker val="1"/>
        <c:smooth val="0"/>
        <c:axId val="86489728"/>
        <c:axId val="86496000"/>
      </c:lineChart>
      <c:dateAx>
        <c:axId val="86489728"/>
        <c:scaling>
          <c:orientation val="minMax"/>
        </c:scaling>
        <c:delete val="1"/>
        <c:axPos val="b"/>
        <c:numFmt formatCode="ge" sourceLinked="1"/>
        <c:majorTickMark val="none"/>
        <c:minorTickMark val="none"/>
        <c:tickLblPos val="none"/>
        <c:crossAx val="86496000"/>
        <c:crosses val="autoZero"/>
        <c:auto val="1"/>
        <c:lblOffset val="100"/>
        <c:baseTimeUnit val="years"/>
      </c:dateAx>
      <c:valAx>
        <c:axId val="8649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8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99.86</c:v>
                </c:pt>
                <c:pt idx="1">
                  <c:v>99.87</c:v>
                </c:pt>
                <c:pt idx="2">
                  <c:v>99.87</c:v>
                </c:pt>
                <c:pt idx="3">
                  <c:v>99.88</c:v>
                </c:pt>
                <c:pt idx="4">
                  <c:v>99.88</c:v>
                </c:pt>
              </c:numCache>
            </c:numRef>
          </c:val>
        </c:ser>
        <c:dLbls>
          <c:showLegendKey val="0"/>
          <c:showVal val="0"/>
          <c:showCatName val="0"/>
          <c:showSerName val="0"/>
          <c:showPercent val="0"/>
          <c:showBubbleSize val="0"/>
        </c:dLbls>
        <c:gapWidth val="150"/>
        <c:axId val="86612224"/>
        <c:axId val="8661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98.54</c:v>
                </c:pt>
                <c:pt idx="1">
                  <c:v>98.56</c:v>
                </c:pt>
                <c:pt idx="2">
                  <c:v>98.64</c:v>
                </c:pt>
                <c:pt idx="3">
                  <c:v>98.71</c:v>
                </c:pt>
                <c:pt idx="4">
                  <c:v>98.76</c:v>
                </c:pt>
              </c:numCache>
            </c:numRef>
          </c:val>
          <c:smooth val="0"/>
        </c:ser>
        <c:dLbls>
          <c:showLegendKey val="0"/>
          <c:showVal val="0"/>
          <c:showCatName val="0"/>
          <c:showSerName val="0"/>
          <c:showPercent val="0"/>
          <c:showBubbleSize val="0"/>
        </c:dLbls>
        <c:marker val="1"/>
        <c:smooth val="0"/>
        <c:axId val="86612224"/>
        <c:axId val="86618496"/>
      </c:lineChart>
      <c:dateAx>
        <c:axId val="86612224"/>
        <c:scaling>
          <c:orientation val="minMax"/>
        </c:scaling>
        <c:delete val="1"/>
        <c:axPos val="b"/>
        <c:numFmt formatCode="ge" sourceLinked="1"/>
        <c:majorTickMark val="none"/>
        <c:minorTickMark val="none"/>
        <c:tickLblPos val="none"/>
        <c:crossAx val="86618496"/>
        <c:crosses val="autoZero"/>
        <c:auto val="1"/>
        <c:lblOffset val="100"/>
        <c:baseTimeUnit val="years"/>
      </c:dateAx>
      <c:valAx>
        <c:axId val="8661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1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102.31</c:v>
                </c:pt>
                <c:pt idx="1">
                  <c:v>102.6</c:v>
                </c:pt>
                <c:pt idx="2">
                  <c:v>103.65</c:v>
                </c:pt>
                <c:pt idx="3">
                  <c:v>101.08</c:v>
                </c:pt>
                <c:pt idx="4">
                  <c:v>101.56</c:v>
                </c:pt>
              </c:numCache>
            </c:numRef>
          </c:val>
        </c:ser>
        <c:dLbls>
          <c:showLegendKey val="0"/>
          <c:showVal val="0"/>
          <c:showCatName val="0"/>
          <c:showSerName val="0"/>
          <c:showPercent val="0"/>
          <c:showBubbleSize val="0"/>
        </c:dLbls>
        <c:gapWidth val="150"/>
        <c:axId val="61958016"/>
        <c:axId val="6196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105.54</c:v>
                </c:pt>
                <c:pt idx="1">
                  <c:v>105.85</c:v>
                </c:pt>
                <c:pt idx="2">
                  <c:v>106.98</c:v>
                </c:pt>
                <c:pt idx="3">
                  <c:v>108.24</c:v>
                </c:pt>
                <c:pt idx="4">
                  <c:v>108.59</c:v>
                </c:pt>
              </c:numCache>
            </c:numRef>
          </c:val>
          <c:smooth val="0"/>
        </c:ser>
        <c:dLbls>
          <c:showLegendKey val="0"/>
          <c:showVal val="0"/>
          <c:showCatName val="0"/>
          <c:showSerName val="0"/>
          <c:showPercent val="0"/>
          <c:showBubbleSize val="0"/>
        </c:dLbls>
        <c:marker val="1"/>
        <c:smooth val="0"/>
        <c:axId val="61958016"/>
        <c:axId val="61968384"/>
      </c:lineChart>
      <c:dateAx>
        <c:axId val="61958016"/>
        <c:scaling>
          <c:orientation val="minMax"/>
        </c:scaling>
        <c:delete val="1"/>
        <c:axPos val="b"/>
        <c:numFmt formatCode="ge" sourceLinked="1"/>
        <c:majorTickMark val="none"/>
        <c:minorTickMark val="none"/>
        <c:tickLblPos val="none"/>
        <c:crossAx val="61968384"/>
        <c:crosses val="autoZero"/>
        <c:auto val="1"/>
        <c:lblOffset val="100"/>
        <c:baseTimeUnit val="years"/>
      </c:dateAx>
      <c:valAx>
        <c:axId val="6196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95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30.07</c:v>
                </c:pt>
                <c:pt idx="1">
                  <c:v>29.99</c:v>
                </c:pt>
                <c:pt idx="2">
                  <c:v>30.06</c:v>
                </c:pt>
                <c:pt idx="3">
                  <c:v>44.64</c:v>
                </c:pt>
                <c:pt idx="4">
                  <c:v>45.68</c:v>
                </c:pt>
              </c:numCache>
            </c:numRef>
          </c:val>
        </c:ser>
        <c:dLbls>
          <c:showLegendKey val="0"/>
          <c:showVal val="0"/>
          <c:showCatName val="0"/>
          <c:showSerName val="0"/>
          <c:showPercent val="0"/>
          <c:showBubbleSize val="0"/>
        </c:dLbls>
        <c:gapWidth val="150"/>
        <c:axId val="61982208"/>
        <c:axId val="6198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29.9</c:v>
                </c:pt>
                <c:pt idx="1">
                  <c:v>30.56</c:v>
                </c:pt>
                <c:pt idx="2">
                  <c:v>31.06</c:v>
                </c:pt>
                <c:pt idx="3">
                  <c:v>42</c:v>
                </c:pt>
                <c:pt idx="4">
                  <c:v>43.2</c:v>
                </c:pt>
              </c:numCache>
            </c:numRef>
          </c:val>
          <c:smooth val="0"/>
        </c:ser>
        <c:dLbls>
          <c:showLegendKey val="0"/>
          <c:showVal val="0"/>
          <c:showCatName val="0"/>
          <c:showSerName val="0"/>
          <c:showPercent val="0"/>
          <c:showBubbleSize val="0"/>
        </c:dLbls>
        <c:marker val="1"/>
        <c:smooth val="0"/>
        <c:axId val="61982208"/>
        <c:axId val="61984128"/>
      </c:lineChart>
      <c:dateAx>
        <c:axId val="61982208"/>
        <c:scaling>
          <c:orientation val="minMax"/>
        </c:scaling>
        <c:delete val="1"/>
        <c:axPos val="b"/>
        <c:numFmt formatCode="ge" sourceLinked="1"/>
        <c:majorTickMark val="none"/>
        <c:minorTickMark val="none"/>
        <c:tickLblPos val="none"/>
        <c:crossAx val="61984128"/>
        <c:crosses val="autoZero"/>
        <c:auto val="1"/>
        <c:lblOffset val="100"/>
        <c:baseTimeUnit val="years"/>
      </c:dateAx>
      <c:valAx>
        <c:axId val="6198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98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3.62</c:v>
                </c:pt>
                <c:pt idx="1">
                  <c:v>4.4400000000000004</c:v>
                </c:pt>
                <c:pt idx="2">
                  <c:v>5.48</c:v>
                </c:pt>
                <c:pt idx="3">
                  <c:v>6.49</c:v>
                </c:pt>
                <c:pt idx="4">
                  <c:v>10.84</c:v>
                </c:pt>
              </c:numCache>
            </c:numRef>
          </c:val>
        </c:ser>
        <c:dLbls>
          <c:showLegendKey val="0"/>
          <c:showVal val="0"/>
          <c:showCatName val="0"/>
          <c:showSerName val="0"/>
          <c:showPercent val="0"/>
          <c:showBubbleSize val="0"/>
        </c:dLbls>
        <c:gapWidth val="150"/>
        <c:axId val="77505664"/>
        <c:axId val="7750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6.06</c:v>
                </c:pt>
                <c:pt idx="1">
                  <c:v>6.24</c:v>
                </c:pt>
                <c:pt idx="2">
                  <c:v>6.43</c:v>
                </c:pt>
                <c:pt idx="3">
                  <c:v>6.95</c:v>
                </c:pt>
                <c:pt idx="4">
                  <c:v>7.39</c:v>
                </c:pt>
              </c:numCache>
            </c:numRef>
          </c:val>
          <c:smooth val="0"/>
        </c:ser>
        <c:dLbls>
          <c:showLegendKey val="0"/>
          <c:showVal val="0"/>
          <c:showCatName val="0"/>
          <c:showSerName val="0"/>
          <c:showPercent val="0"/>
          <c:showBubbleSize val="0"/>
        </c:dLbls>
        <c:marker val="1"/>
        <c:smooth val="0"/>
        <c:axId val="77505664"/>
        <c:axId val="77507584"/>
      </c:lineChart>
      <c:dateAx>
        <c:axId val="77505664"/>
        <c:scaling>
          <c:orientation val="minMax"/>
        </c:scaling>
        <c:delete val="1"/>
        <c:axPos val="b"/>
        <c:numFmt formatCode="ge" sourceLinked="1"/>
        <c:majorTickMark val="none"/>
        <c:minorTickMark val="none"/>
        <c:tickLblPos val="none"/>
        <c:crossAx val="77507584"/>
        <c:crosses val="autoZero"/>
        <c:auto val="1"/>
        <c:lblOffset val="100"/>
        <c:baseTimeUnit val="years"/>
      </c:dateAx>
      <c:valAx>
        <c:axId val="7750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50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36.380000000000003</c:v>
                </c:pt>
                <c:pt idx="1">
                  <c:v>36.24</c:v>
                </c:pt>
                <c:pt idx="2">
                  <c:v>31.59</c:v>
                </c:pt>
                <c:pt idx="3" formatCode="#,##0.00;&quot;△&quot;#,##0.00">
                  <c:v>0</c:v>
                </c:pt>
                <c:pt idx="4" formatCode="#,##0.00;&quot;△&quot;#,##0.00">
                  <c:v>0</c:v>
                </c:pt>
              </c:numCache>
            </c:numRef>
          </c:val>
        </c:ser>
        <c:dLbls>
          <c:showLegendKey val="0"/>
          <c:showVal val="0"/>
          <c:showCatName val="0"/>
          <c:showSerName val="0"/>
          <c:showPercent val="0"/>
          <c:showBubbleSize val="0"/>
        </c:dLbls>
        <c:gapWidth val="150"/>
        <c:axId val="86254720"/>
        <c:axId val="8625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6.77</c:v>
                </c:pt>
                <c:pt idx="1">
                  <c:v>5.72</c:v>
                </c:pt>
                <c:pt idx="2">
                  <c:v>4.09</c:v>
                </c:pt>
                <c:pt idx="3">
                  <c:v>0.61</c:v>
                </c:pt>
                <c:pt idx="4">
                  <c:v>0.54</c:v>
                </c:pt>
              </c:numCache>
            </c:numRef>
          </c:val>
          <c:smooth val="0"/>
        </c:ser>
        <c:dLbls>
          <c:showLegendKey val="0"/>
          <c:showVal val="0"/>
          <c:showCatName val="0"/>
          <c:showSerName val="0"/>
          <c:showPercent val="0"/>
          <c:showBubbleSize val="0"/>
        </c:dLbls>
        <c:marker val="1"/>
        <c:smooth val="0"/>
        <c:axId val="86254720"/>
        <c:axId val="86256640"/>
      </c:lineChart>
      <c:dateAx>
        <c:axId val="86254720"/>
        <c:scaling>
          <c:orientation val="minMax"/>
        </c:scaling>
        <c:delete val="1"/>
        <c:axPos val="b"/>
        <c:numFmt formatCode="ge" sourceLinked="1"/>
        <c:majorTickMark val="none"/>
        <c:minorTickMark val="none"/>
        <c:tickLblPos val="none"/>
        <c:crossAx val="86256640"/>
        <c:crosses val="autoZero"/>
        <c:auto val="1"/>
        <c:lblOffset val="100"/>
        <c:baseTimeUnit val="years"/>
      </c:dateAx>
      <c:valAx>
        <c:axId val="862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365.15</c:v>
                </c:pt>
                <c:pt idx="1">
                  <c:v>406.25</c:v>
                </c:pt>
                <c:pt idx="2">
                  <c:v>566.55999999999995</c:v>
                </c:pt>
                <c:pt idx="3">
                  <c:v>216.18</c:v>
                </c:pt>
                <c:pt idx="4">
                  <c:v>174.85</c:v>
                </c:pt>
              </c:numCache>
            </c:numRef>
          </c:val>
        </c:ser>
        <c:dLbls>
          <c:showLegendKey val="0"/>
          <c:showVal val="0"/>
          <c:showCatName val="0"/>
          <c:showSerName val="0"/>
          <c:showPercent val="0"/>
          <c:showBubbleSize val="0"/>
        </c:dLbls>
        <c:gapWidth val="150"/>
        <c:axId val="86299776"/>
        <c:axId val="8630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178.08</c:v>
                </c:pt>
                <c:pt idx="1">
                  <c:v>182.39</c:v>
                </c:pt>
                <c:pt idx="2">
                  <c:v>187.05</c:v>
                </c:pt>
                <c:pt idx="3">
                  <c:v>55.68</c:v>
                </c:pt>
                <c:pt idx="4">
                  <c:v>56.18</c:v>
                </c:pt>
              </c:numCache>
            </c:numRef>
          </c:val>
          <c:smooth val="0"/>
        </c:ser>
        <c:dLbls>
          <c:showLegendKey val="0"/>
          <c:showVal val="0"/>
          <c:showCatName val="0"/>
          <c:showSerName val="0"/>
          <c:showPercent val="0"/>
          <c:showBubbleSize val="0"/>
        </c:dLbls>
        <c:marker val="1"/>
        <c:smooth val="0"/>
        <c:axId val="86299776"/>
        <c:axId val="86301696"/>
      </c:lineChart>
      <c:dateAx>
        <c:axId val="86299776"/>
        <c:scaling>
          <c:orientation val="minMax"/>
        </c:scaling>
        <c:delete val="1"/>
        <c:axPos val="b"/>
        <c:numFmt formatCode="ge" sourceLinked="1"/>
        <c:majorTickMark val="none"/>
        <c:minorTickMark val="none"/>
        <c:tickLblPos val="none"/>
        <c:crossAx val="86301696"/>
        <c:crosses val="autoZero"/>
        <c:auto val="1"/>
        <c:lblOffset val="100"/>
        <c:baseTimeUnit val="years"/>
      </c:dateAx>
      <c:valAx>
        <c:axId val="8630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9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699.13</c:v>
                </c:pt>
                <c:pt idx="1">
                  <c:v>700.73</c:v>
                </c:pt>
                <c:pt idx="2">
                  <c:v>584.35</c:v>
                </c:pt>
                <c:pt idx="3">
                  <c:v>583.77</c:v>
                </c:pt>
                <c:pt idx="4">
                  <c:v>566.62</c:v>
                </c:pt>
              </c:numCache>
            </c:numRef>
          </c:val>
        </c:ser>
        <c:dLbls>
          <c:showLegendKey val="0"/>
          <c:showVal val="0"/>
          <c:showCatName val="0"/>
          <c:showSerName val="0"/>
          <c:showPercent val="0"/>
          <c:showBubbleSize val="0"/>
        </c:dLbls>
        <c:gapWidth val="150"/>
        <c:axId val="86397696"/>
        <c:axId val="8639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696.19</c:v>
                </c:pt>
                <c:pt idx="1">
                  <c:v>671.46</c:v>
                </c:pt>
                <c:pt idx="2">
                  <c:v>644.47</c:v>
                </c:pt>
                <c:pt idx="3">
                  <c:v>627.59</c:v>
                </c:pt>
                <c:pt idx="4">
                  <c:v>594.09</c:v>
                </c:pt>
              </c:numCache>
            </c:numRef>
          </c:val>
          <c:smooth val="0"/>
        </c:ser>
        <c:dLbls>
          <c:showLegendKey val="0"/>
          <c:showVal val="0"/>
          <c:showCatName val="0"/>
          <c:showSerName val="0"/>
          <c:showPercent val="0"/>
          <c:showBubbleSize val="0"/>
        </c:dLbls>
        <c:marker val="1"/>
        <c:smooth val="0"/>
        <c:axId val="86397696"/>
        <c:axId val="86399616"/>
      </c:lineChart>
      <c:dateAx>
        <c:axId val="86397696"/>
        <c:scaling>
          <c:orientation val="minMax"/>
        </c:scaling>
        <c:delete val="1"/>
        <c:axPos val="b"/>
        <c:numFmt formatCode="ge" sourceLinked="1"/>
        <c:majorTickMark val="none"/>
        <c:minorTickMark val="none"/>
        <c:tickLblPos val="none"/>
        <c:crossAx val="86399616"/>
        <c:crosses val="autoZero"/>
        <c:auto val="1"/>
        <c:lblOffset val="100"/>
        <c:baseTimeUnit val="years"/>
      </c:dateAx>
      <c:valAx>
        <c:axId val="8639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9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96.73</c:v>
                </c:pt>
                <c:pt idx="1">
                  <c:v>96.94</c:v>
                </c:pt>
                <c:pt idx="2">
                  <c:v>98.85</c:v>
                </c:pt>
                <c:pt idx="3">
                  <c:v>95.86</c:v>
                </c:pt>
                <c:pt idx="4">
                  <c:v>96.6</c:v>
                </c:pt>
              </c:numCache>
            </c:numRef>
          </c:val>
        </c:ser>
        <c:dLbls>
          <c:showLegendKey val="0"/>
          <c:showVal val="0"/>
          <c:showCatName val="0"/>
          <c:showSerName val="0"/>
          <c:showPercent val="0"/>
          <c:showBubbleSize val="0"/>
        </c:dLbls>
        <c:gapWidth val="150"/>
        <c:axId val="86434176"/>
        <c:axId val="8643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106.48</c:v>
                </c:pt>
                <c:pt idx="1">
                  <c:v>107.64</c:v>
                </c:pt>
                <c:pt idx="2">
                  <c:v>109.25</c:v>
                </c:pt>
                <c:pt idx="3">
                  <c:v>113.93</c:v>
                </c:pt>
                <c:pt idx="4">
                  <c:v>114.03</c:v>
                </c:pt>
              </c:numCache>
            </c:numRef>
          </c:val>
          <c:smooth val="0"/>
        </c:ser>
        <c:dLbls>
          <c:showLegendKey val="0"/>
          <c:showVal val="0"/>
          <c:showCatName val="0"/>
          <c:showSerName val="0"/>
          <c:showPercent val="0"/>
          <c:showBubbleSize val="0"/>
        </c:dLbls>
        <c:marker val="1"/>
        <c:smooth val="0"/>
        <c:axId val="86434176"/>
        <c:axId val="86436096"/>
      </c:lineChart>
      <c:dateAx>
        <c:axId val="86434176"/>
        <c:scaling>
          <c:orientation val="minMax"/>
        </c:scaling>
        <c:delete val="1"/>
        <c:axPos val="b"/>
        <c:numFmt formatCode="ge" sourceLinked="1"/>
        <c:majorTickMark val="none"/>
        <c:minorTickMark val="none"/>
        <c:tickLblPos val="none"/>
        <c:crossAx val="86436096"/>
        <c:crosses val="autoZero"/>
        <c:auto val="1"/>
        <c:lblOffset val="100"/>
        <c:baseTimeUnit val="years"/>
      </c:dateAx>
      <c:valAx>
        <c:axId val="8643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3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111.76</c:v>
                </c:pt>
                <c:pt idx="1">
                  <c:v>111.51</c:v>
                </c:pt>
                <c:pt idx="2">
                  <c:v>109.89</c:v>
                </c:pt>
                <c:pt idx="3">
                  <c:v>112.6</c:v>
                </c:pt>
                <c:pt idx="4">
                  <c:v>113.49</c:v>
                </c:pt>
              </c:numCache>
            </c:numRef>
          </c:val>
        </c:ser>
        <c:dLbls>
          <c:showLegendKey val="0"/>
          <c:showVal val="0"/>
          <c:showCatName val="0"/>
          <c:showSerName val="0"/>
          <c:showPercent val="0"/>
          <c:showBubbleSize val="0"/>
        </c:dLbls>
        <c:gapWidth val="150"/>
        <c:axId val="86449536"/>
        <c:axId val="8646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124.63</c:v>
                </c:pt>
                <c:pt idx="1">
                  <c:v>123.36</c:v>
                </c:pt>
                <c:pt idx="2">
                  <c:v>121.96</c:v>
                </c:pt>
                <c:pt idx="3">
                  <c:v>116.77</c:v>
                </c:pt>
                <c:pt idx="4">
                  <c:v>116.93</c:v>
                </c:pt>
              </c:numCache>
            </c:numRef>
          </c:val>
          <c:smooth val="0"/>
        </c:ser>
        <c:dLbls>
          <c:showLegendKey val="0"/>
          <c:showVal val="0"/>
          <c:showCatName val="0"/>
          <c:showSerName val="0"/>
          <c:showPercent val="0"/>
          <c:showBubbleSize val="0"/>
        </c:dLbls>
        <c:marker val="1"/>
        <c:smooth val="0"/>
        <c:axId val="86449536"/>
        <c:axId val="86464000"/>
      </c:lineChart>
      <c:dateAx>
        <c:axId val="86449536"/>
        <c:scaling>
          <c:orientation val="minMax"/>
        </c:scaling>
        <c:delete val="1"/>
        <c:axPos val="b"/>
        <c:numFmt formatCode="ge" sourceLinked="1"/>
        <c:majorTickMark val="none"/>
        <c:minorTickMark val="none"/>
        <c:tickLblPos val="none"/>
        <c:crossAx val="86464000"/>
        <c:crosses val="autoZero"/>
        <c:auto val="1"/>
        <c:lblOffset val="100"/>
        <c:baseTimeUnit val="years"/>
      </c:dateAx>
      <c:valAx>
        <c:axId val="8646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4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9" zoomScaleNormal="100" workbookViewId="0">
      <selection activeCell="Q36" sqref="Q3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神戸市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政令市等</v>
      </c>
      <c r="X8" s="70"/>
      <c r="Y8" s="70"/>
      <c r="Z8" s="70"/>
      <c r="AA8" s="70"/>
      <c r="AB8" s="70"/>
      <c r="AC8" s="70"/>
      <c r="AD8" s="3"/>
      <c r="AE8" s="3"/>
      <c r="AF8" s="3"/>
      <c r="AG8" s="3"/>
      <c r="AH8" s="3"/>
      <c r="AI8" s="3"/>
      <c r="AJ8" s="3"/>
      <c r="AK8" s="3"/>
      <c r="AL8" s="64">
        <f>データ!R6</f>
        <v>1547850</v>
      </c>
      <c r="AM8" s="64"/>
      <c r="AN8" s="64"/>
      <c r="AO8" s="64"/>
      <c r="AP8" s="64"/>
      <c r="AQ8" s="64"/>
      <c r="AR8" s="64"/>
      <c r="AS8" s="64"/>
      <c r="AT8" s="63">
        <f>データ!S6</f>
        <v>557.02</v>
      </c>
      <c r="AU8" s="63"/>
      <c r="AV8" s="63"/>
      <c r="AW8" s="63"/>
      <c r="AX8" s="63"/>
      <c r="AY8" s="63"/>
      <c r="AZ8" s="63"/>
      <c r="BA8" s="63"/>
      <c r="BB8" s="63">
        <f>データ!T6</f>
        <v>2778.81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76.62</v>
      </c>
      <c r="J10" s="63"/>
      <c r="K10" s="63"/>
      <c r="L10" s="63"/>
      <c r="M10" s="63"/>
      <c r="N10" s="63"/>
      <c r="O10" s="63"/>
      <c r="P10" s="63">
        <f>データ!O6</f>
        <v>97.7</v>
      </c>
      <c r="Q10" s="63"/>
      <c r="R10" s="63"/>
      <c r="S10" s="63"/>
      <c r="T10" s="63"/>
      <c r="U10" s="63"/>
      <c r="V10" s="63"/>
      <c r="W10" s="63">
        <f>データ!P6</f>
        <v>92.95</v>
      </c>
      <c r="X10" s="63"/>
      <c r="Y10" s="63"/>
      <c r="Z10" s="63"/>
      <c r="AA10" s="63"/>
      <c r="AB10" s="63"/>
      <c r="AC10" s="63"/>
      <c r="AD10" s="64">
        <f>データ!Q6</f>
        <v>1566</v>
      </c>
      <c r="AE10" s="64"/>
      <c r="AF10" s="64"/>
      <c r="AG10" s="64"/>
      <c r="AH10" s="64"/>
      <c r="AI10" s="64"/>
      <c r="AJ10" s="64"/>
      <c r="AK10" s="2"/>
      <c r="AL10" s="64">
        <f>データ!U6</f>
        <v>1509217</v>
      </c>
      <c r="AM10" s="64"/>
      <c r="AN10" s="64"/>
      <c r="AO10" s="64"/>
      <c r="AP10" s="64"/>
      <c r="AQ10" s="64"/>
      <c r="AR10" s="64"/>
      <c r="AS10" s="64"/>
      <c r="AT10" s="63">
        <f>データ!V6</f>
        <v>170.08</v>
      </c>
      <c r="AU10" s="63"/>
      <c r="AV10" s="63"/>
      <c r="AW10" s="63"/>
      <c r="AX10" s="63"/>
      <c r="AY10" s="63"/>
      <c r="AZ10" s="63"/>
      <c r="BA10" s="63"/>
      <c r="BB10" s="63">
        <f>データ!W6</f>
        <v>8873.57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281000</v>
      </c>
      <c r="D6" s="31">
        <f t="shared" si="3"/>
        <v>46</v>
      </c>
      <c r="E6" s="31">
        <f t="shared" si="3"/>
        <v>17</v>
      </c>
      <c r="F6" s="31">
        <f t="shared" si="3"/>
        <v>1</v>
      </c>
      <c r="G6" s="31">
        <f t="shared" si="3"/>
        <v>0</v>
      </c>
      <c r="H6" s="31" t="str">
        <f t="shared" si="3"/>
        <v>兵庫県　神戸市</v>
      </c>
      <c r="I6" s="31" t="str">
        <f t="shared" si="3"/>
        <v>法適用</v>
      </c>
      <c r="J6" s="31" t="str">
        <f t="shared" si="3"/>
        <v>下水道事業</v>
      </c>
      <c r="K6" s="31" t="str">
        <f t="shared" si="3"/>
        <v>公共下水道</v>
      </c>
      <c r="L6" s="31" t="str">
        <f t="shared" si="3"/>
        <v>政令市等</v>
      </c>
      <c r="M6" s="32" t="str">
        <f t="shared" si="3"/>
        <v>-</v>
      </c>
      <c r="N6" s="32">
        <f t="shared" si="3"/>
        <v>76.62</v>
      </c>
      <c r="O6" s="32">
        <f t="shared" si="3"/>
        <v>97.7</v>
      </c>
      <c r="P6" s="32">
        <f t="shared" si="3"/>
        <v>92.95</v>
      </c>
      <c r="Q6" s="32">
        <f t="shared" si="3"/>
        <v>1566</v>
      </c>
      <c r="R6" s="32">
        <f t="shared" si="3"/>
        <v>1547850</v>
      </c>
      <c r="S6" s="32">
        <f t="shared" si="3"/>
        <v>557.02</v>
      </c>
      <c r="T6" s="32">
        <f t="shared" si="3"/>
        <v>2778.81</v>
      </c>
      <c r="U6" s="32">
        <f t="shared" si="3"/>
        <v>1509217</v>
      </c>
      <c r="V6" s="32">
        <f t="shared" si="3"/>
        <v>170.08</v>
      </c>
      <c r="W6" s="32">
        <f t="shared" si="3"/>
        <v>8873.57</v>
      </c>
      <c r="X6" s="33">
        <f>IF(X7="",NA(),X7)</f>
        <v>102.31</v>
      </c>
      <c r="Y6" s="33">
        <f t="shared" ref="Y6:AG6" si="4">IF(Y7="",NA(),Y7)</f>
        <v>102.6</v>
      </c>
      <c r="Z6" s="33">
        <f t="shared" si="4"/>
        <v>103.65</v>
      </c>
      <c r="AA6" s="33">
        <f t="shared" si="4"/>
        <v>101.08</v>
      </c>
      <c r="AB6" s="33">
        <f t="shared" si="4"/>
        <v>101.56</v>
      </c>
      <c r="AC6" s="33">
        <f t="shared" si="4"/>
        <v>105.54</v>
      </c>
      <c r="AD6" s="33">
        <f t="shared" si="4"/>
        <v>105.85</v>
      </c>
      <c r="AE6" s="33">
        <f t="shared" si="4"/>
        <v>106.98</v>
      </c>
      <c r="AF6" s="33">
        <f t="shared" si="4"/>
        <v>108.24</v>
      </c>
      <c r="AG6" s="33">
        <f t="shared" si="4"/>
        <v>108.59</v>
      </c>
      <c r="AH6" s="32" t="str">
        <f>IF(AH7="","",IF(AH7="-","【-】","【"&amp;SUBSTITUTE(TEXT(AH7,"#,##0.00"),"-","△")&amp;"】"))</f>
        <v>【108.23】</v>
      </c>
      <c r="AI6" s="33">
        <f>IF(AI7="",NA(),AI7)</f>
        <v>36.380000000000003</v>
      </c>
      <c r="AJ6" s="33">
        <f t="shared" ref="AJ6:AR6" si="5">IF(AJ7="",NA(),AJ7)</f>
        <v>36.24</v>
      </c>
      <c r="AK6" s="33">
        <f t="shared" si="5"/>
        <v>31.59</v>
      </c>
      <c r="AL6" s="32">
        <f t="shared" si="5"/>
        <v>0</v>
      </c>
      <c r="AM6" s="32">
        <f t="shared" si="5"/>
        <v>0</v>
      </c>
      <c r="AN6" s="33">
        <f t="shared" si="5"/>
        <v>6.77</v>
      </c>
      <c r="AO6" s="33">
        <f t="shared" si="5"/>
        <v>5.72</v>
      </c>
      <c r="AP6" s="33">
        <f t="shared" si="5"/>
        <v>4.09</v>
      </c>
      <c r="AQ6" s="33">
        <f t="shared" si="5"/>
        <v>0.61</v>
      </c>
      <c r="AR6" s="33">
        <f t="shared" si="5"/>
        <v>0.54</v>
      </c>
      <c r="AS6" s="32" t="str">
        <f>IF(AS7="","",IF(AS7="-","【-】","【"&amp;SUBSTITUTE(TEXT(AS7,"#,##0.00"),"-","△")&amp;"】"))</f>
        <v>【4.45】</v>
      </c>
      <c r="AT6" s="33">
        <f>IF(AT7="",NA(),AT7)</f>
        <v>365.15</v>
      </c>
      <c r="AU6" s="33">
        <f t="shared" ref="AU6:BC6" si="6">IF(AU7="",NA(),AU7)</f>
        <v>406.25</v>
      </c>
      <c r="AV6" s="33">
        <f t="shared" si="6"/>
        <v>566.55999999999995</v>
      </c>
      <c r="AW6" s="33">
        <f t="shared" si="6"/>
        <v>216.18</v>
      </c>
      <c r="AX6" s="33">
        <f t="shared" si="6"/>
        <v>174.85</v>
      </c>
      <c r="AY6" s="33">
        <f t="shared" si="6"/>
        <v>178.08</v>
      </c>
      <c r="AZ6" s="33">
        <f t="shared" si="6"/>
        <v>182.39</v>
      </c>
      <c r="BA6" s="33">
        <f t="shared" si="6"/>
        <v>187.05</v>
      </c>
      <c r="BB6" s="33">
        <f t="shared" si="6"/>
        <v>55.68</v>
      </c>
      <c r="BC6" s="33">
        <f t="shared" si="6"/>
        <v>56.18</v>
      </c>
      <c r="BD6" s="32" t="str">
        <f>IF(BD7="","",IF(BD7="-","【-】","【"&amp;SUBSTITUTE(TEXT(BD7,"#,##0.00"),"-","△")&amp;"】"))</f>
        <v>【57.41】</v>
      </c>
      <c r="BE6" s="33">
        <f>IF(BE7="",NA(),BE7)</f>
        <v>699.13</v>
      </c>
      <c r="BF6" s="33">
        <f t="shared" ref="BF6:BN6" si="7">IF(BF7="",NA(),BF7)</f>
        <v>700.73</v>
      </c>
      <c r="BG6" s="33">
        <f t="shared" si="7"/>
        <v>584.35</v>
      </c>
      <c r="BH6" s="33">
        <f t="shared" si="7"/>
        <v>583.77</v>
      </c>
      <c r="BI6" s="33">
        <f t="shared" si="7"/>
        <v>566.62</v>
      </c>
      <c r="BJ6" s="33">
        <f t="shared" si="7"/>
        <v>696.19</v>
      </c>
      <c r="BK6" s="33">
        <f t="shared" si="7"/>
        <v>671.46</v>
      </c>
      <c r="BL6" s="33">
        <f t="shared" si="7"/>
        <v>644.47</v>
      </c>
      <c r="BM6" s="33">
        <f t="shared" si="7"/>
        <v>627.59</v>
      </c>
      <c r="BN6" s="33">
        <f t="shared" si="7"/>
        <v>594.09</v>
      </c>
      <c r="BO6" s="32" t="str">
        <f>IF(BO7="","",IF(BO7="-","【-】","【"&amp;SUBSTITUTE(TEXT(BO7,"#,##0.00"),"-","△")&amp;"】"))</f>
        <v>【763.62】</v>
      </c>
      <c r="BP6" s="33">
        <f>IF(BP7="",NA(),BP7)</f>
        <v>96.73</v>
      </c>
      <c r="BQ6" s="33">
        <f t="shared" ref="BQ6:BY6" si="8">IF(BQ7="",NA(),BQ7)</f>
        <v>96.94</v>
      </c>
      <c r="BR6" s="33">
        <f t="shared" si="8"/>
        <v>98.85</v>
      </c>
      <c r="BS6" s="33">
        <f t="shared" si="8"/>
        <v>95.86</v>
      </c>
      <c r="BT6" s="33">
        <f t="shared" si="8"/>
        <v>96.6</v>
      </c>
      <c r="BU6" s="33">
        <f t="shared" si="8"/>
        <v>106.48</v>
      </c>
      <c r="BV6" s="33">
        <f t="shared" si="8"/>
        <v>107.64</v>
      </c>
      <c r="BW6" s="33">
        <f t="shared" si="8"/>
        <v>109.25</v>
      </c>
      <c r="BX6" s="33">
        <f t="shared" si="8"/>
        <v>113.93</v>
      </c>
      <c r="BY6" s="33">
        <f t="shared" si="8"/>
        <v>114.03</v>
      </c>
      <c r="BZ6" s="32" t="str">
        <f>IF(BZ7="","",IF(BZ7="-","【-】","【"&amp;SUBSTITUTE(TEXT(BZ7,"#,##0.00"),"-","△")&amp;"】"))</f>
        <v>【98.53】</v>
      </c>
      <c r="CA6" s="33">
        <f>IF(CA7="",NA(),CA7)</f>
        <v>111.76</v>
      </c>
      <c r="CB6" s="33">
        <f t="shared" ref="CB6:CJ6" si="9">IF(CB7="",NA(),CB7)</f>
        <v>111.51</v>
      </c>
      <c r="CC6" s="33">
        <f t="shared" si="9"/>
        <v>109.89</v>
      </c>
      <c r="CD6" s="33">
        <f t="shared" si="9"/>
        <v>112.6</v>
      </c>
      <c r="CE6" s="33">
        <f t="shared" si="9"/>
        <v>113.49</v>
      </c>
      <c r="CF6" s="33">
        <f t="shared" si="9"/>
        <v>124.63</v>
      </c>
      <c r="CG6" s="33">
        <f t="shared" si="9"/>
        <v>123.36</v>
      </c>
      <c r="CH6" s="33">
        <f t="shared" si="9"/>
        <v>121.96</v>
      </c>
      <c r="CI6" s="33">
        <f t="shared" si="9"/>
        <v>116.77</v>
      </c>
      <c r="CJ6" s="33">
        <f t="shared" si="9"/>
        <v>116.93</v>
      </c>
      <c r="CK6" s="32" t="str">
        <f>IF(CK7="","",IF(CK7="-","【-】","【"&amp;SUBSTITUTE(TEXT(CK7,"#,##0.00"),"-","△")&amp;"】"))</f>
        <v>【139.70】</v>
      </c>
      <c r="CL6" s="33">
        <f>IF(CL7="",NA(),CL7)</f>
        <v>59.06</v>
      </c>
      <c r="CM6" s="33">
        <f t="shared" ref="CM6:CU6" si="10">IF(CM7="",NA(),CM7)</f>
        <v>69.900000000000006</v>
      </c>
      <c r="CN6" s="33">
        <f t="shared" si="10"/>
        <v>70.099999999999994</v>
      </c>
      <c r="CO6" s="33">
        <f t="shared" si="10"/>
        <v>69.87</v>
      </c>
      <c r="CP6" s="33">
        <f t="shared" si="10"/>
        <v>72.44</v>
      </c>
      <c r="CQ6" s="33">
        <f t="shared" si="10"/>
        <v>59.52</v>
      </c>
      <c r="CR6" s="33">
        <f t="shared" si="10"/>
        <v>57.95</v>
      </c>
      <c r="CS6" s="33">
        <f t="shared" si="10"/>
        <v>59.8</v>
      </c>
      <c r="CT6" s="33">
        <f t="shared" si="10"/>
        <v>59.58</v>
      </c>
      <c r="CU6" s="33">
        <f t="shared" si="10"/>
        <v>58.79</v>
      </c>
      <c r="CV6" s="32" t="str">
        <f>IF(CV7="","",IF(CV7="-","【-】","【"&amp;SUBSTITUTE(TEXT(CV7,"#,##0.00"),"-","△")&amp;"】"))</f>
        <v>【60.01】</v>
      </c>
      <c r="CW6" s="33">
        <f>IF(CW7="",NA(),CW7)</f>
        <v>99.86</v>
      </c>
      <c r="CX6" s="33">
        <f t="shared" ref="CX6:DF6" si="11">IF(CX7="",NA(),CX7)</f>
        <v>99.87</v>
      </c>
      <c r="CY6" s="33">
        <f t="shared" si="11"/>
        <v>99.87</v>
      </c>
      <c r="CZ6" s="33">
        <f t="shared" si="11"/>
        <v>99.88</v>
      </c>
      <c r="DA6" s="33">
        <f t="shared" si="11"/>
        <v>99.88</v>
      </c>
      <c r="DB6" s="33">
        <f t="shared" si="11"/>
        <v>98.54</v>
      </c>
      <c r="DC6" s="33">
        <f t="shared" si="11"/>
        <v>98.56</v>
      </c>
      <c r="DD6" s="33">
        <f t="shared" si="11"/>
        <v>98.64</v>
      </c>
      <c r="DE6" s="33">
        <f t="shared" si="11"/>
        <v>98.71</v>
      </c>
      <c r="DF6" s="33">
        <f t="shared" si="11"/>
        <v>98.76</v>
      </c>
      <c r="DG6" s="32" t="str">
        <f>IF(DG7="","",IF(DG7="-","【-】","【"&amp;SUBSTITUTE(TEXT(DG7,"#,##0.00"),"-","△")&amp;"】"))</f>
        <v>【94.73】</v>
      </c>
      <c r="DH6" s="33">
        <f>IF(DH7="",NA(),DH7)</f>
        <v>30.07</v>
      </c>
      <c r="DI6" s="33">
        <f t="shared" ref="DI6:DQ6" si="12">IF(DI7="",NA(),DI7)</f>
        <v>29.99</v>
      </c>
      <c r="DJ6" s="33">
        <f t="shared" si="12"/>
        <v>30.06</v>
      </c>
      <c r="DK6" s="33">
        <f t="shared" si="12"/>
        <v>44.64</v>
      </c>
      <c r="DL6" s="33">
        <f t="shared" si="12"/>
        <v>45.68</v>
      </c>
      <c r="DM6" s="33">
        <f t="shared" si="12"/>
        <v>29.9</v>
      </c>
      <c r="DN6" s="33">
        <f t="shared" si="12"/>
        <v>30.56</v>
      </c>
      <c r="DO6" s="33">
        <f t="shared" si="12"/>
        <v>31.06</v>
      </c>
      <c r="DP6" s="33">
        <f t="shared" si="12"/>
        <v>42</v>
      </c>
      <c r="DQ6" s="33">
        <f t="shared" si="12"/>
        <v>43.2</v>
      </c>
      <c r="DR6" s="32" t="str">
        <f>IF(DR7="","",IF(DR7="-","【-】","【"&amp;SUBSTITUTE(TEXT(DR7,"#,##0.00"),"-","△")&amp;"】"))</f>
        <v>【36.85】</v>
      </c>
      <c r="DS6" s="33">
        <f>IF(DS7="",NA(),DS7)</f>
        <v>3.62</v>
      </c>
      <c r="DT6" s="33">
        <f t="shared" ref="DT6:EB6" si="13">IF(DT7="",NA(),DT7)</f>
        <v>4.4400000000000004</v>
      </c>
      <c r="DU6" s="33">
        <f t="shared" si="13"/>
        <v>5.48</v>
      </c>
      <c r="DV6" s="33">
        <f t="shared" si="13"/>
        <v>6.49</v>
      </c>
      <c r="DW6" s="33">
        <f t="shared" si="13"/>
        <v>10.84</v>
      </c>
      <c r="DX6" s="33">
        <f t="shared" si="13"/>
        <v>6.06</v>
      </c>
      <c r="DY6" s="33">
        <f t="shared" si="13"/>
        <v>6.24</v>
      </c>
      <c r="DZ6" s="33">
        <f t="shared" si="13"/>
        <v>6.43</v>
      </c>
      <c r="EA6" s="33">
        <f t="shared" si="13"/>
        <v>6.95</v>
      </c>
      <c r="EB6" s="33">
        <f t="shared" si="13"/>
        <v>7.39</v>
      </c>
      <c r="EC6" s="32" t="str">
        <f>IF(EC7="","",IF(EC7="-","【-】","【"&amp;SUBSTITUTE(TEXT(EC7,"#,##0.00"),"-","△")&amp;"】"))</f>
        <v>【4.56】</v>
      </c>
      <c r="ED6" s="33">
        <f>IF(ED7="",NA(),ED7)</f>
        <v>0.26</v>
      </c>
      <c r="EE6" s="33">
        <f t="shared" ref="EE6:EM6" si="14">IF(EE7="",NA(),EE7)</f>
        <v>0.33</v>
      </c>
      <c r="EF6" s="33">
        <f t="shared" si="14"/>
        <v>0.63</v>
      </c>
      <c r="EG6" s="33">
        <f t="shared" si="14"/>
        <v>0.35</v>
      </c>
      <c r="EH6" s="33">
        <f t="shared" si="14"/>
        <v>0.37</v>
      </c>
      <c r="EI6" s="33">
        <f t="shared" si="14"/>
        <v>0.35</v>
      </c>
      <c r="EJ6" s="33">
        <f t="shared" si="14"/>
        <v>0.35</v>
      </c>
      <c r="EK6" s="33">
        <f t="shared" si="14"/>
        <v>0.37</v>
      </c>
      <c r="EL6" s="33">
        <f t="shared" si="14"/>
        <v>0.38</v>
      </c>
      <c r="EM6" s="33">
        <f t="shared" si="14"/>
        <v>0.35</v>
      </c>
      <c r="EN6" s="32" t="str">
        <f>IF(EN7="","",IF(EN7="-","【-】","【"&amp;SUBSTITUTE(TEXT(EN7,"#,##0.00"),"-","△")&amp;"】"))</f>
        <v>【0.23】</v>
      </c>
    </row>
    <row r="7" spans="1:147" s="34" customFormat="1">
      <c r="A7" s="26"/>
      <c r="B7" s="35">
        <v>2015</v>
      </c>
      <c r="C7" s="35">
        <v>281000</v>
      </c>
      <c r="D7" s="35">
        <v>46</v>
      </c>
      <c r="E7" s="35">
        <v>17</v>
      </c>
      <c r="F7" s="35">
        <v>1</v>
      </c>
      <c r="G7" s="35">
        <v>0</v>
      </c>
      <c r="H7" s="35" t="s">
        <v>96</v>
      </c>
      <c r="I7" s="35" t="s">
        <v>97</v>
      </c>
      <c r="J7" s="35" t="s">
        <v>98</v>
      </c>
      <c r="K7" s="35" t="s">
        <v>99</v>
      </c>
      <c r="L7" s="35" t="s">
        <v>100</v>
      </c>
      <c r="M7" s="36" t="s">
        <v>101</v>
      </c>
      <c r="N7" s="36">
        <v>76.62</v>
      </c>
      <c r="O7" s="36">
        <v>97.7</v>
      </c>
      <c r="P7" s="36">
        <v>92.95</v>
      </c>
      <c r="Q7" s="36">
        <v>1566</v>
      </c>
      <c r="R7" s="36">
        <v>1547850</v>
      </c>
      <c r="S7" s="36">
        <v>557.02</v>
      </c>
      <c r="T7" s="36">
        <v>2778.81</v>
      </c>
      <c r="U7" s="36">
        <v>1509217</v>
      </c>
      <c r="V7" s="36">
        <v>170.08</v>
      </c>
      <c r="W7" s="36">
        <v>8873.57</v>
      </c>
      <c r="X7" s="36">
        <v>102.31</v>
      </c>
      <c r="Y7" s="36">
        <v>102.6</v>
      </c>
      <c r="Z7" s="36">
        <v>103.65</v>
      </c>
      <c r="AA7" s="36">
        <v>101.08</v>
      </c>
      <c r="AB7" s="36">
        <v>101.56</v>
      </c>
      <c r="AC7" s="36">
        <v>105.54</v>
      </c>
      <c r="AD7" s="36">
        <v>105.85</v>
      </c>
      <c r="AE7" s="36">
        <v>106.98</v>
      </c>
      <c r="AF7" s="36">
        <v>108.24</v>
      </c>
      <c r="AG7" s="36">
        <v>108.59</v>
      </c>
      <c r="AH7" s="36">
        <v>108.23</v>
      </c>
      <c r="AI7" s="36">
        <v>36.380000000000003</v>
      </c>
      <c r="AJ7" s="36">
        <v>36.24</v>
      </c>
      <c r="AK7" s="36">
        <v>31.59</v>
      </c>
      <c r="AL7" s="36">
        <v>0</v>
      </c>
      <c r="AM7" s="36">
        <v>0</v>
      </c>
      <c r="AN7" s="36">
        <v>6.77</v>
      </c>
      <c r="AO7" s="36">
        <v>5.72</v>
      </c>
      <c r="AP7" s="36">
        <v>4.09</v>
      </c>
      <c r="AQ7" s="36">
        <v>0.61</v>
      </c>
      <c r="AR7" s="36">
        <v>0.54</v>
      </c>
      <c r="AS7" s="36">
        <v>4.45</v>
      </c>
      <c r="AT7" s="36">
        <v>365.15</v>
      </c>
      <c r="AU7" s="36">
        <v>406.25</v>
      </c>
      <c r="AV7" s="36">
        <v>566.55999999999995</v>
      </c>
      <c r="AW7" s="36">
        <v>216.18</v>
      </c>
      <c r="AX7" s="36">
        <v>174.85</v>
      </c>
      <c r="AY7" s="36">
        <v>178.08</v>
      </c>
      <c r="AZ7" s="36">
        <v>182.39</v>
      </c>
      <c r="BA7" s="36">
        <v>187.05</v>
      </c>
      <c r="BB7" s="36">
        <v>55.68</v>
      </c>
      <c r="BC7" s="36">
        <v>56.18</v>
      </c>
      <c r="BD7" s="36">
        <v>57.41</v>
      </c>
      <c r="BE7" s="36">
        <v>699.13</v>
      </c>
      <c r="BF7" s="36">
        <v>700.73</v>
      </c>
      <c r="BG7" s="36">
        <v>584.35</v>
      </c>
      <c r="BH7" s="36">
        <v>583.77</v>
      </c>
      <c r="BI7" s="36">
        <v>566.62</v>
      </c>
      <c r="BJ7" s="36">
        <v>696.19</v>
      </c>
      <c r="BK7" s="36">
        <v>671.46</v>
      </c>
      <c r="BL7" s="36">
        <v>644.47</v>
      </c>
      <c r="BM7" s="36">
        <v>627.59</v>
      </c>
      <c r="BN7" s="36">
        <v>594.09</v>
      </c>
      <c r="BO7" s="36">
        <v>763.62</v>
      </c>
      <c r="BP7" s="36">
        <v>96.73</v>
      </c>
      <c r="BQ7" s="36">
        <v>96.94</v>
      </c>
      <c r="BR7" s="36">
        <v>98.85</v>
      </c>
      <c r="BS7" s="36">
        <v>95.86</v>
      </c>
      <c r="BT7" s="36">
        <v>96.6</v>
      </c>
      <c r="BU7" s="36">
        <v>106.48</v>
      </c>
      <c r="BV7" s="36">
        <v>107.64</v>
      </c>
      <c r="BW7" s="36">
        <v>109.25</v>
      </c>
      <c r="BX7" s="36">
        <v>113.93</v>
      </c>
      <c r="BY7" s="36">
        <v>114.03</v>
      </c>
      <c r="BZ7" s="36">
        <v>98.53</v>
      </c>
      <c r="CA7" s="36">
        <v>111.76</v>
      </c>
      <c r="CB7" s="36">
        <v>111.51</v>
      </c>
      <c r="CC7" s="36">
        <v>109.89</v>
      </c>
      <c r="CD7" s="36">
        <v>112.6</v>
      </c>
      <c r="CE7" s="36">
        <v>113.49</v>
      </c>
      <c r="CF7" s="36">
        <v>124.63</v>
      </c>
      <c r="CG7" s="36">
        <v>123.36</v>
      </c>
      <c r="CH7" s="36">
        <v>121.96</v>
      </c>
      <c r="CI7" s="36">
        <v>116.77</v>
      </c>
      <c r="CJ7" s="36">
        <v>116.93</v>
      </c>
      <c r="CK7" s="36">
        <v>139.69999999999999</v>
      </c>
      <c r="CL7" s="36">
        <v>59.06</v>
      </c>
      <c r="CM7" s="36">
        <v>69.900000000000006</v>
      </c>
      <c r="CN7" s="36">
        <v>70.099999999999994</v>
      </c>
      <c r="CO7" s="36">
        <v>69.87</v>
      </c>
      <c r="CP7" s="36">
        <v>72.44</v>
      </c>
      <c r="CQ7" s="36">
        <v>59.52</v>
      </c>
      <c r="CR7" s="36">
        <v>57.95</v>
      </c>
      <c r="CS7" s="36">
        <v>59.8</v>
      </c>
      <c r="CT7" s="36">
        <v>59.58</v>
      </c>
      <c r="CU7" s="36">
        <v>58.79</v>
      </c>
      <c r="CV7" s="36">
        <v>60.01</v>
      </c>
      <c r="CW7" s="36">
        <v>99.86</v>
      </c>
      <c r="CX7" s="36">
        <v>99.87</v>
      </c>
      <c r="CY7" s="36">
        <v>99.87</v>
      </c>
      <c r="CZ7" s="36">
        <v>99.88</v>
      </c>
      <c r="DA7" s="36">
        <v>99.88</v>
      </c>
      <c r="DB7" s="36">
        <v>98.54</v>
      </c>
      <c r="DC7" s="36">
        <v>98.56</v>
      </c>
      <c r="DD7" s="36">
        <v>98.64</v>
      </c>
      <c r="DE7" s="36">
        <v>98.71</v>
      </c>
      <c r="DF7" s="36">
        <v>98.76</v>
      </c>
      <c r="DG7" s="36">
        <v>94.73</v>
      </c>
      <c r="DH7" s="36">
        <v>30.07</v>
      </c>
      <c r="DI7" s="36">
        <v>29.99</v>
      </c>
      <c r="DJ7" s="36">
        <v>30.06</v>
      </c>
      <c r="DK7" s="36">
        <v>44.64</v>
      </c>
      <c r="DL7" s="36">
        <v>45.68</v>
      </c>
      <c r="DM7" s="36">
        <v>29.9</v>
      </c>
      <c r="DN7" s="36">
        <v>30.56</v>
      </c>
      <c r="DO7" s="36">
        <v>31.06</v>
      </c>
      <c r="DP7" s="36">
        <v>42</v>
      </c>
      <c r="DQ7" s="36">
        <v>43.2</v>
      </c>
      <c r="DR7" s="36">
        <v>36.85</v>
      </c>
      <c r="DS7" s="36">
        <v>3.62</v>
      </c>
      <c r="DT7" s="36">
        <v>4.4400000000000004</v>
      </c>
      <c r="DU7" s="36">
        <v>5.48</v>
      </c>
      <c r="DV7" s="36">
        <v>6.49</v>
      </c>
      <c r="DW7" s="36">
        <v>10.84</v>
      </c>
      <c r="DX7" s="36">
        <v>6.06</v>
      </c>
      <c r="DY7" s="36">
        <v>6.24</v>
      </c>
      <c r="DZ7" s="36">
        <v>6.43</v>
      </c>
      <c r="EA7" s="36">
        <v>6.95</v>
      </c>
      <c r="EB7" s="36">
        <v>7.39</v>
      </c>
      <c r="EC7" s="36">
        <v>4.5599999999999996</v>
      </c>
      <c r="ED7" s="36">
        <v>0.26</v>
      </c>
      <c r="EE7" s="36">
        <v>0.33</v>
      </c>
      <c r="EF7" s="36">
        <v>0.63</v>
      </c>
      <c r="EG7" s="36">
        <v>0.35</v>
      </c>
      <c r="EH7" s="36">
        <v>0.37</v>
      </c>
      <c r="EI7" s="36">
        <v>0.35</v>
      </c>
      <c r="EJ7" s="36">
        <v>0.35</v>
      </c>
      <c r="EK7" s="36">
        <v>0.37</v>
      </c>
      <c r="EL7" s="36">
        <v>0.38</v>
      </c>
      <c r="EM7" s="36">
        <v>0.35</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2017-02-08T02:36:32Z</dcterms:created>
  <dcterms:modified xsi:type="dcterms:W3CDTF">2017-02-23T01:52:41Z</dcterms:modified>
  <cp:category/>
</cp:coreProperties>
</file>