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01_各担当フォルダ\10_都市経営部\30_財政課\30_財政担当\★県等からの調査関係\■財政状況資料集\26年度\提出用\"/>
    </mc:Choice>
  </mc:AlternateContent>
  <workbookProtection workbookPassword="979D" lockStructure="1"/>
  <bookViews>
    <workbookView xWindow="0" yWindow="0" windowWidth="20490" windowHeight="7770" tabRatio="74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62913"/>
</workbook>
</file>

<file path=xl/calcChain.xml><?xml version="1.0" encoding="utf-8"?>
<calcChain xmlns="http://schemas.openxmlformats.org/spreadsheetml/2006/main">
  <c r="BG34" i="9" l="1"/>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BE38" i="9"/>
  <c r="AM38" i="9"/>
  <c r="U38" i="9"/>
  <c r="C38" i="9"/>
  <c r="BE37" i="9"/>
  <c r="BE36" i="9"/>
  <c r="BE35" i="9"/>
  <c r="C34" i="9"/>
  <c r="C35" i="9" l="1"/>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AM34" i="9" l="1"/>
  <c r="AM35" i="9" l="1"/>
  <c r="AM36" i="9" s="1"/>
  <c r="AM37" i="9" s="1"/>
  <c r="BE34" i="9"/>
  <c r="BW34" i="9" s="1"/>
  <c r="BW35" i="9" s="1"/>
  <c r="BW36" i="9" s="1"/>
  <c r="BW37" i="9" s="1"/>
  <c r="BW38" i="9" s="1"/>
  <c r="BW39" i="9" s="1"/>
  <c r="BW40" i="9" s="1"/>
  <c r="BW41" i="9" s="1"/>
  <c r="BW42" i="9" s="1"/>
  <c r="BW43" i="9" s="1"/>
  <c r="CO34" i="9" l="1"/>
  <c r="CO35" i="9" s="1"/>
  <c r="CO36" i="9" s="1"/>
  <c r="CO37" i="9" s="1"/>
  <c r="CO38" i="9" s="1"/>
</calcChain>
</file>

<file path=xl/sharedStrings.xml><?xml version="1.0" encoding="utf-8"?>
<sst xmlns="http://schemas.openxmlformats.org/spreadsheetml/2006/main" count="1013" uniqueCount="556">
  <si>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</si>
  <si>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</si>
  <si>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</si>
  <si>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</si>
  <si>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</si>
  <si>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</si>
  <si>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</si>
  <si>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</si>
  <si>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</si>
  <si>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</si>
  <si>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</si>
  <si>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</si>
  <si>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</si>
  <si>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</si>
  <si>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</si>
  <si>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</si>
  <si>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</si>
  <si>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</si>
  <si>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</si>
  <si>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</si>
  <si>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</si>
  <si>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</si>
  <si>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</si>
  <si>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</si>
  <si>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</si>
  <si>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</si>
  <si>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</si>
  <si>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</si>
  <si>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</si>
  <si>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</si>
  <si>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</si>
  <si>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</si>
  <si>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</si>
  <si>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</si>
  <si>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</si>
  <si>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</si>
  <si>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</si>
  <si>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</si>
  <si>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</si>
  <si>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</si>
  <si>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</si>
  <si>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</si>
  <si>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</si>
  <si>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</si>
  <si>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</si>
  <si>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</si>
  <si>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</si>
  <si>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</si>
  <si>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</si>
  <si>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</si>
  <si>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</si>
  <si>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</si>
  <si>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</si>
  <si>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</si>
  <si>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</si>
  <si>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</si>
  <si>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</si>
  <si>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</si>
  <si>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</si>
  <si>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</si>
  <si>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</si>
  <si>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</si>
  <si>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</si>
  <si>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</si>
  <si>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</si>
  <si>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</si>
  <si>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</si>
  <si>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</si>
  <si>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</si>
  <si>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</si>
  <si>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</si>
  <si>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</si>
  <si>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</si>
  <si>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</si>
  <si>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</si>
  <si>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</si>
  <si>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</si>
  <si>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</si>
  <si>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</si>
  <si>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</si>
  <si>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</si>
  <si>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</si>
  <si>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西脇市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</si>
  <si>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</si>
  <si>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</si>
  <si>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</si>
  <si>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</si>
  <si>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</si>
  <si>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</si>
  <si>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</si>
  <si>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</si>
  <si>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</si>
  <si>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</si>
  <si>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</si>
  <si>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</si>
  <si>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</si>
  <si>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</si>
  <si>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</si>
  <si>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</si>
  <si>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</si>
  <si>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</si>
  <si>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</si>
  <si>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</si>
  <si>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</si>
  <si>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</si>
  <si>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</si>
  <si>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</si>
  <si>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</si>
  <si>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</si>
  <si>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</si>
  <si>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</si>
  <si>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</si>
  <si>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</si>
  <si>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</si>
  <si>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</si>
  <si>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</si>
  <si>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</si>
  <si>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</si>
  <si>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</si>
  <si>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</si>
  <si>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</si>
  <si>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</si>
  <si>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</si>
  <si>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</si>
  <si>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</si>
  <si>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</si>
  <si>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</si>
  <si>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</si>
  <si>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</si>
  <si>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</si>
  <si>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</si>
  <si>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</si>
  <si>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</si>
  <si>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</si>
  <si>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</si>
  <si>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</si>
  <si>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</si>
  <si>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</si>
  <si>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</si>
  <si>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</si>
  <si>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</si>
  <si>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</si>
  <si>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</si>
  <si>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</si>
  <si>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</si>
  <si>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</si>
  <si>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</si>
  <si>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</si>
  <si>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</si>
  <si>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</si>
  <si>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</si>
  <si>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</si>
  <si>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</si>
  <si>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</si>
  <si>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</si>
  <si>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</si>
  <si>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</si>
  <si>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</si>
  <si>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</si>
  <si>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</si>
  <si>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</si>
  <si>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</si>
  <si>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</si>
  <si>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</si>
  <si>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</si>
  <si>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</si>
  <si>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</si>
  <si>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</si>
  <si>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</si>
  <si>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</si>
  <si>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</si>
  <si>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</si>
  <si>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</si>
  <si>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</si>
  <si>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</si>
  <si>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</si>
  <si>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</si>
  <si>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</si>
  <si>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</si>
  <si>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</si>
  <si>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</si>
  <si>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</si>
  <si>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</si>
  <si>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</si>
  <si>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</si>
  <si>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</si>
  <si>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</si>
  <si>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</si>
  <si>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</si>
  <si>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</si>
  <si>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</si>
  <si>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</si>
  <si>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</si>
  <si>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</si>
  <si>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兵庫県西脇市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</si>
  <si>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</si>
  <si>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</si>
  <si>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</si>
  <si>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</si>
  <si>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</si>
  <si>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</si>
  <si>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</si>
  <si>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</si>
  <si>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</si>
  <si>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</si>
  <si>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</si>
  <si>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</si>
  <si>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</si>
  <si>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</si>
  <si>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</si>
  <si>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</si>
  <si>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</si>
  <si>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</si>
  <si>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</si>
  <si>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</si>
  <si>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</si>
  <si>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</si>
  <si>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</si>
  <si>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</si>
  <si>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</si>
  <si>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</si>
  <si>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</si>
  <si>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</si>
  <si>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</si>
  <si>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</si>
  <si>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</si>
  <si>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</si>
  <si>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</si>
  <si>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</si>
  <si>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</si>
  <si>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</si>
  <si>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</si>
  <si>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</si>
  <si>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</si>
  <si>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</si>
  <si>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</si>
  <si>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</si>
  <si>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</si>
  <si>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</si>
  <si>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</si>
  <si>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</si>
  <si>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</si>
  <si>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</si>
  <si>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</si>
  <si>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</si>
  <si>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</si>
  <si>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</si>
  <si>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</si>
  <si>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</si>
  <si>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</si>
  <si>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</si>
  <si>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</si>
  <si>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</si>
  <si>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</si>
  <si>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</si>
  <si>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</si>
  <si>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</si>
  <si>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</si>
  <si>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</si>
  <si>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</si>
  <si>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</si>
  <si>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</si>
  <si>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</si>
  <si>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</si>
  <si>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</si>
  <si>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</si>
  <si>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</si>
  <si>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</si>
  <si>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</si>
  <si>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</si>
  <si>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</si>
  <si>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</si>
  <si>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</si>
  <si>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</si>
  <si>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</si>
  <si>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</si>
  <si>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</si>
  <si>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</si>
  <si>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</si>
  <si>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</si>
  <si>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</si>
  <si>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</si>
  <si>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</si>
  <si>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</si>
  <si>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</si>
  <si>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</si>
  <si>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</si>
  <si>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</si>
  <si>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</si>
  <si>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</si>
  <si>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</si>
  <si>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</si>
  <si>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</si>
  <si>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</si>
  <si>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</si>
  <si>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</si>
  <si>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</si>
  <si>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</si>
  <si>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</si>
  <si>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</si>
  <si>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</si>
  <si>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</si>
  <si>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</si>
  <si>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</si>
  <si>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</si>
  <si>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</si>
  <si>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</si>
  <si>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</si>
  <si>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</si>
  <si>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</si>
  <si>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</si>
  <si>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</si>
  <si>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</si>
  <si>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</si>
  <si>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</si>
  <si>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</si>
  <si>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</si>
  <si>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</si>
  <si>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</si>
  <si>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</si>
  <si>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</si>
  <si>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</si>
  <si>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</si>
  <si>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</si>
  <si>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</si>
  <si>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</si>
  <si>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</si>
  <si>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</si>
  <si>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</si>
  <si>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</si>
  <si>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</si>
  <si>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</si>
  <si>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</si>
  <si>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</si>
  <si>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</si>
  <si>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</si>
  <si>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</si>
  <si>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</si>
  <si>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</si>
  <si>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</si>
  <si>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</si>
  <si>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</si>
  <si>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</si>
  <si>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兵庫県西脇市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</si>
  <si>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</si>
  <si>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</si>
  <si>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</si>
  <si>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</si>
  <si>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</si>
  <si>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</si>
  <si>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</si>
  <si>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</si>
  <si>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</si>
  <si>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</si>
  <si>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</si>
  <si>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</si>
  <si>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</si>
  <si>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</si>
  <si>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</si>
  <si>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</si>
  <si>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</si>
  <si>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</si>
  <si>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</si>
  <si>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</si>
  <si>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学校給食センター特別会計</t>
    <phoneticPr fontId="5"/>
  </si>
  <si>
    <t>-</t>
    <phoneticPr fontId="5"/>
  </si>
  <si>
    <t>公営墓地特別会計</t>
    <phoneticPr fontId="5"/>
  </si>
  <si>
    <t>-</t>
    <phoneticPr fontId="5"/>
  </si>
  <si>
    <t>茜が丘宅地供給事業特別会計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</si>
  <si>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</si>
  <si>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</si>
  <si>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</si>
  <si>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</si>
  <si>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</si>
  <si>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</si>
  <si>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</si>
  <si>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</si>
  <si>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</si>
  <si>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</si>
  <si>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</si>
  <si>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</si>
  <si>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</si>
  <si>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</si>
  <si>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老人保健施設特別会計</t>
    <phoneticPr fontId="5"/>
  </si>
  <si>
    <t>介護保険特別会計</t>
    <phoneticPr fontId="5"/>
  </si>
  <si>
    <t>後期高齢者医療特別会計</t>
    <phoneticPr fontId="5"/>
  </si>
  <si>
    <t>水道事業会計</t>
    <phoneticPr fontId="5"/>
  </si>
  <si>
    <t>法適用企業</t>
    <phoneticPr fontId="5"/>
  </si>
  <si>
    <t>簡易水道事業会計</t>
    <phoneticPr fontId="5"/>
  </si>
  <si>
    <t>下水道事業会計</t>
    <phoneticPr fontId="5"/>
  </si>
  <si>
    <t>病院事業会計</t>
    <phoneticPr fontId="5"/>
  </si>
  <si>
    <t>太陽光発電事業特別会計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</si>
  <si>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</si>
  <si>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</si>
  <si>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</si>
  <si>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</si>
  <si>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</si>
  <si>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</si>
  <si>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</si>
  <si>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</si>
  <si>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</si>
  <si>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</si>
  <si>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</si>
  <si>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</si>
  <si>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</si>
  <si>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</si>
  <si>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</si>
  <si>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</si>
  <si>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</si>
  <si>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</si>
  <si>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</si>
  <si>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</si>
  <si>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</si>
  <si>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</si>
  <si>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</si>
  <si>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</si>
  <si>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</si>
  <si>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</si>
  <si>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</si>
  <si>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</si>
  <si>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</si>
  <si>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</si>
  <si>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</si>
  <si>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</si>
  <si>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</si>
  <si>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</si>
  <si>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</si>
  <si>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</si>
  <si>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</si>
  <si>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</si>
  <si>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</si>
  <si>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</si>
  <si>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</si>
  <si>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</si>
  <si>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</si>
  <si>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</si>
  <si>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</si>
  <si>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</si>
  <si>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</si>
  <si>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</si>
  <si>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</si>
  <si>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</si>
  <si>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</si>
  <si>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</si>
  <si>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</si>
  <si>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</si>
  <si>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</si>
  <si>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</si>
  <si>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</si>
  <si>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</si>
  <si>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</si>
  <si>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</si>
  <si>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</si>
  <si>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</si>
  <si>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</si>
  <si>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</si>
  <si>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</si>
  <si>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</si>
  <si>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</si>
  <si>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</si>
  <si>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</si>
  <si>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</si>
  <si>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</si>
  <si>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</si>
  <si>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</si>
  <si>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</si>
  <si>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</si>
  <si>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</si>
  <si>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</si>
  <si>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</si>
  <si>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</si>
  <si>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</si>
  <si>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</si>
  <si>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</si>
  <si>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</si>
  <si>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</si>
  <si>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</si>
  <si>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</si>
  <si>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</si>
  <si>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</si>
  <si>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</si>
  <si>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</si>
  <si>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</si>
  <si>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</si>
  <si>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</si>
  <si>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</si>
  <si>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</si>
  <si>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</si>
  <si>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</si>
  <si>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</si>
  <si>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</si>
  <si>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</si>
  <si>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</si>
  <si>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</si>
  <si>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</si>
  <si>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</si>
  <si>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</si>
  <si>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</si>
  <si>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</si>
  <si>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</si>
  <si>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</si>
  <si>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</si>
  <si>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</si>
  <si>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</si>
  <si>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</si>
  <si>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</si>
  <si>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</si>
  <si>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</si>
  <si>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</si>
  <si>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</si>
  <si>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</si>
  <si>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</si>
  <si>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</si>
  <si>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</si>
  <si>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</si>
  <si>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</si>
  <si>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</si>
  <si>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</si>
  <si>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</si>
  <si>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</si>
  <si>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</si>
  <si>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</si>
  <si>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</si>
  <si>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</si>
  <si>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</si>
  <si>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0.37</t>
  </si>
  <si>
    <t>▲ 0.05</t>
  </si>
  <si>
    <t>▲ 1.05</t>
  </si>
  <si>
    <t>病院事業会計</t>
  </si>
  <si>
    <t>▲ 0.66</t>
  </si>
  <si>
    <t>水道事業会計</t>
  </si>
  <si>
    <t>一般会計</t>
  </si>
  <si>
    <t>下水道事業会計</t>
  </si>
  <si>
    <t>国民健康保険特別会計</t>
  </si>
  <si>
    <t>簡易水道事業会計</t>
  </si>
  <si>
    <t>介護保険特別会計</t>
  </si>
  <si>
    <t>後期高齢者医療特別会計</t>
  </si>
  <si>
    <t>その他会計（赤字）</t>
  </si>
  <si>
    <t>その他会計（黒字）</t>
  </si>
  <si>
    <t>（一財）西脇市住民サービス公社</t>
    <rPh sb="1" eb="2">
      <t>イチ</t>
    </rPh>
    <rPh sb="2" eb="3">
      <t>ザイ</t>
    </rPh>
    <rPh sb="4" eb="7">
      <t>ニシワキシ</t>
    </rPh>
    <rPh sb="7" eb="9">
      <t>ジュウミン</t>
    </rPh>
    <rPh sb="13" eb="15">
      <t>コウシャ</t>
    </rPh>
    <phoneticPr fontId="24"/>
  </si>
  <si>
    <t>（公財）北播磨地場産業開発機構</t>
    <rPh sb="1" eb="2">
      <t>オオヤケ</t>
    </rPh>
    <rPh sb="2" eb="3">
      <t>ザイ</t>
    </rPh>
    <rPh sb="4" eb="5">
      <t>キタ</t>
    </rPh>
    <rPh sb="5" eb="7">
      <t>ハリマ</t>
    </rPh>
    <rPh sb="7" eb="9">
      <t>ジバ</t>
    </rPh>
    <rPh sb="9" eb="11">
      <t>サンギョウ</t>
    </rPh>
    <rPh sb="11" eb="13">
      <t>カイハツ</t>
    </rPh>
    <rPh sb="13" eb="15">
      <t>キコウ</t>
    </rPh>
    <phoneticPr fontId="24"/>
  </si>
  <si>
    <t>西脇商連川東駐車場（株）</t>
    <rPh sb="0" eb="2">
      <t>ニシワキ</t>
    </rPh>
    <rPh sb="2" eb="3">
      <t>ショウ</t>
    </rPh>
    <rPh sb="3" eb="4">
      <t>レン</t>
    </rPh>
    <rPh sb="4" eb="5">
      <t>カワ</t>
    </rPh>
    <rPh sb="5" eb="6">
      <t>ヒガシ</t>
    </rPh>
    <rPh sb="6" eb="8">
      <t>チュウシャ</t>
    </rPh>
    <rPh sb="8" eb="9">
      <t>ジョウ</t>
    </rPh>
    <rPh sb="10" eb="11">
      <t>カブ</t>
    </rPh>
    <phoneticPr fontId="24"/>
  </si>
  <si>
    <t>（公財）西脇市文化・スポーツ振興財団</t>
    <rPh sb="1" eb="2">
      <t>オオヤケ</t>
    </rPh>
    <rPh sb="2" eb="3">
      <t>ザイ</t>
    </rPh>
    <rPh sb="4" eb="7">
      <t>ニシワキシ</t>
    </rPh>
    <rPh sb="7" eb="9">
      <t>ブンカ</t>
    </rPh>
    <rPh sb="14" eb="16">
      <t>シンコウ</t>
    </rPh>
    <rPh sb="16" eb="18">
      <t>ザイダン</t>
    </rPh>
    <phoneticPr fontId="24"/>
  </si>
  <si>
    <t>-</t>
    <phoneticPr fontId="2"/>
  </si>
  <si>
    <t>北はりま消防組合</t>
    <rPh sb="0" eb="1">
      <t>キタ</t>
    </rPh>
    <rPh sb="4" eb="6">
      <t>ショウボウ</t>
    </rPh>
    <rPh sb="6" eb="8">
      <t>クミアイ</t>
    </rPh>
    <phoneticPr fontId="24"/>
  </si>
  <si>
    <t>西脇多可行政事務組合（一般会計）</t>
    <rPh sb="0" eb="1">
      <t>ニシ</t>
    </rPh>
    <rPh sb="1" eb="2">
      <t>ワキ</t>
    </rPh>
    <rPh sb="2" eb="4">
      <t>タカ</t>
    </rPh>
    <rPh sb="4" eb="6">
      <t>ギョウセイ</t>
    </rPh>
    <rPh sb="6" eb="8">
      <t>ジム</t>
    </rPh>
    <rPh sb="8" eb="10">
      <t>クミアイ</t>
    </rPh>
    <rPh sb="11" eb="13">
      <t>イッパン</t>
    </rPh>
    <rPh sb="13" eb="15">
      <t>カイケイ</t>
    </rPh>
    <phoneticPr fontId="24"/>
  </si>
  <si>
    <t>西脇多可行政事務組合（農業共済事業特別会計）</t>
    <rPh sb="0" eb="1">
      <t>ニシ</t>
    </rPh>
    <rPh sb="1" eb="2">
      <t>ワキ</t>
    </rPh>
    <rPh sb="2" eb="4">
      <t>タカ</t>
    </rPh>
    <rPh sb="4" eb="6">
      <t>ギョウセイ</t>
    </rPh>
    <rPh sb="6" eb="8">
      <t>ジム</t>
    </rPh>
    <rPh sb="8" eb="10">
      <t>クミアイ</t>
    </rPh>
    <rPh sb="11" eb="13">
      <t>ノウギョウ</t>
    </rPh>
    <rPh sb="13" eb="15">
      <t>キョウサイ</t>
    </rPh>
    <rPh sb="15" eb="17">
      <t>ジギョウ</t>
    </rPh>
    <rPh sb="17" eb="19">
      <t>トクベツ</t>
    </rPh>
    <rPh sb="19" eb="21">
      <t>カイケイ</t>
    </rPh>
    <phoneticPr fontId="24"/>
  </si>
  <si>
    <t>北播磨清掃事務組合</t>
    <rPh sb="0" eb="1">
      <t>キタ</t>
    </rPh>
    <rPh sb="1" eb="3">
      <t>ハリマ</t>
    </rPh>
    <rPh sb="3" eb="5">
      <t>セイソウ</t>
    </rPh>
    <rPh sb="5" eb="7">
      <t>ジム</t>
    </rPh>
    <rPh sb="7" eb="9">
      <t>クミアイ</t>
    </rPh>
    <phoneticPr fontId="24"/>
  </si>
  <si>
    <t>北播磨こども発達支援センター事務組合わかあゆ園</t>
    <rPh sb="0" eb="1">
      <t>キタ</t>
    </rPh>
    <rPh sb="1" eb="3">
      <t>ハリマ</t>
    </rPh>
    <rPh sb="6" eb="8">
      <t>ハッタツ</t>
    </rPh>
    <rPh sb="8" eb="10">
      <t>シエン</t>
    </rPh>
    <rPh sb="14" eb="16">
      <t>ジム</t>
    </rPh>
    <rPh sb="16" eb="18">
      <t>クミアイ</t>
    </rPh>
    <rPh sb="22" eb="23">
      <t>エン</t>
    </rPh>
    <phoneticPr fontId="24"/>
  </si>
  <si>
    <t>播磨内陸医務事業組合</t>
    <rPh sb="0" eb="2">
      <t>ハリマ</t>
    </rPh>
    <rPh sb="2" eb="4">
      <t>ナイリク</t>
    </rPh>
    <rPh sb="4" eb="6">
      <t>イム</t>
    </rPh>
    <rPh sb="6" eb="8">
      <t>ジギョウ</t>
    </rPh>
    <rPh sb="8" eb="10">
      <t>クミアイ</t>
    </rPh>
    <phoneticPr fontId="24"/>
  </si>
  <si>
    <t>北播衛生事務組合</t>
    <rPh sb="0" eb="1">
      <t>キタ</t>
    </rPh>
    <rPh sb="1" eb="2">
      <t>バン</t>
    </rPh>
    <rPh sb="2" eb="4">
      <t>エイセイ</t>
    </rPh>
    <rPh sb="4" eb="6">
      <t>ジム</t>
    </rPh>
    <rPh sb="6" eb="8">
      <t>クミアイ</t>
    </rPh>
    <phoneticPr fontId="24"/>
  </si>
  <si>
    <t>氷上多可衛生事務組合</t>
    <rPh sb="0" eb="2">
      <t>ヒカミ</t>
    </rPh>
    <rPh sb="2" eb="4">
      <t>タカ</t>
    </rPh>
    <rPh sb="4" eb="6">
      <t>エイセイ</t>
    </rPh>
    <rPh sb="6" eb="8">
      <t>ジム</t>
    </rPh>
    <rPh sb="8" eb="10">
      <t>クミアイ</t>
    </rPh>
    <phoneticPr fontId="24"/>
  </si>
  <si>
    <t>兵庫県市町村職員退職手当組合</t>
    <rPh sb="0" eb="3">
      <t>ヒョウゴケン</t>
    </rPh>
    <rPh sb="3" eb="6">
      <t>シチョウソン</t>
    </rPh>
    <rPh sb="6" eb="8">
      <t>ショクイン</t>
    </rPh>
    <rPh sb="8" eb="10">
      <t>タイショク</t>
    </rPh>
    <rPh sb="10" eb="12">
      <t>テアテ</t>
    </rPh>
    <rPh sb="12" eb="14">
      <t>クミアイ</t>
    </rPh>
    <phoneticPr fontId="24"/>
  </si>
  <si>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4"/>
  </si>
  <si>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4"/>
  </si>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</sst>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50545</c:v>
                </c:pt>
                <c:pt idx="1">
                  <c:v>67201</c:v>
                </c:pt>
                <c:pt idx="2">
                  <c:v>75709</c:v>
                </c:pt>
                <c:pt idx="3">
                  <c:v>90961</c:v>
                </c:pt>
                <c:pt idx="4">
                  <c:v>106614</c:v>
                </c:pt>
              </c:numCache>
            </c:numRef>
          </c:val>
          <c:smooth val="0"/>
          <c:extLst>
            <c:ext xmlns:c16="http://schemas.microsoft.com/office/drawing/2014/chart" uri="{C3380CC4-5D6E-409C-BE32-E72D297353CC}">
              <c16:uniqueId val="{00000000-9A68-4B0D-8817-1BA5A7BBFB03}"/>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42130</c:v>
                </c:pt>
                <c:pt idx="1">
                  <c:v>33105</c:v>
                </c:pt>
                <c:pt idx="2">
                  <c:v>58455</c:v>
                </c:pt>
                <c:pt idx="3">
                  <c:v>92872</c:v>
                </c:pt>
                <c:pt idx="4">
                  <c:v>57353</c:v>
                </c:pt>
              </c:numCache>
            </c:numRef>
          </c:val>
          <c:smooth val="0"/>
          <c:extLst>
            <c:ext xmlns:c16="http://schemas.microsoft.com/office/drawing/2014/chart" uri="{C3380CC4-5D6E-409C-BE32-E72D297353CC}">
              <c16:uniqueId val="{00000001-9A68-4B0D-8817-1BA5A7BBFB03}"/>
            </c:ext>
          </c:extLst>
        </c:ser>
        <c:dLbls>
          <c:showLegendKey val="0"/>
          <c:showVal val="0"/>
          <c:showCatName val="0"/>
          <c:showSerName val="0"/>
          <c:showPercent val="0"/>
          <c:showBubbleSize val="0"/>
        </c:dLbls>
        <c:marker val="1"/>
        <c:smooth val="0"/>
        <c:axId val="323976304"/>
        <c:axId val="323979832"/>
      </c:lineChart>
      <c:catAx>
        <c:axId val="32397630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3979832"/>
        <c:crosses val="autoZero"/>
        <c:auto val="1"/>
        <c:lblAlgn val="ctr"/>
        <c:lblOffset val="100"/>
        <c:tickLblSkip val="1"/>
        <c:tickMarkSkip val="1"/>
        <c:noMultiLvlLbl val="0"/>
      </c:catAx>
      <c:valAx>
        <c:axId val="32397983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39763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4.97</c:v>
                </c:pt>
                <c:pt idx="1">
                  <c:v>4.95</c:v>
                </c:pt>
                <c:pt idx="2">
                  <c:v>5.6</c:v>
                </c:pt>
                <c:pt idx="3">
                  <c:v>7.01</c:v>
                </c:pt>
                <c:pt idx="4">
                  <c:v>5.89</c:v>
                </c:pt>
              </c:numCache>
            </c:numRef>
          </c:val>
          <c:extLst>
            <c:ext xmlns:c16="http://schemas.microsoft.com/office/drawing/2014/chart" uri="{C3380CC4-5D6E-409C-BE32-E72D297353CC}">
              <c16:uniqueId val="{00000000-FCF0-4FFF-A243-859992A27A4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25.82</c:v>
                </c:pt>
                <c:pt idx="1">
                  <c:v>30.03</c:v>
                </c:pt>
                <c:pt idx="2">
                  <c:v>32.1</c:v>
                </c:pt>
                <c:pt idx="3">
                  <c:v>35.619999999999997</c:v>
                </c:pt>
                <c:pt idx="4">
                  <c:v>39.270000000000003</c:v>
                </c:pt>
              </c:numCache>
            </c:numRef>
          </c:val>
          <c:extLst>
            <c:ext xmlns:c16="http://schemas.microsoft.com/office/drawing/2014/chart" uri="{C3380CC4-5D6E-409C-BE32-E72D297353CC}">
              <c16:uniqueId val="{00000001-FCF0-4FFF-A243-859992A27A42}"/>
            </c:ext>
          </c:extLst>
        </c:ser>
        <c:dLbls>
          <c:showLegendKey val="0"/>
          <c:showVal val="0"/>
          <c:showCatName val="0"/>
          <c:showSerName val="0"/>
          <c:showPercent val="0"/>
          <c:showBubbleSize val="0"/>
        </c:dLbls>
        <c:gapWidth val="250"/>
        <c:overlap val="100"/>
        <c:axId val="323976696"/>
        <c:axId val="3239806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-0.37</c:v>
                </c:pt>
                <c:pt idx="1">
                  <c:v>-0.05</c:v>
                </c:pt>
                <c:pt idx="2">
                  <c:v>0.83</c:v>
                </c:pt>
                <c:pt idx="3">
                  <c:v>1.44</c:v>
                </c:pt>
                <c:pt idx="4">
                  <c:v>-1.05</c:v>
                </c:pt>
              </c:numCache>
            </c:numRef>
          </c:val>
          <c:smooth val="0"/>
          <c:extLst>
            <c:ext xmlns:c16="http://schemas.microsoft.com/office/drawing/2014/chart" uri="{C3380CC4-5D6E-409C-BE32-E72D297353CC}">
              <c16:uniqueId val="{00000002-FCF0-4FFF-A243-859992A27A42}"/>
            </c:ext>
          </c:extLst>
        </c:ser>
        <c:dLbls>
          <c:showLegendKey val="0"/>
          <c:showVal val="0"/>
          <c:showCatName val="0"/>
          <c:showSerName val="0"/>
          <c:showPercent val="0"/>
          <c:showBubbleSize val="0"/>
        </c:dLbls>
        <c:marker val="1"/>
        <c:smooth val="0"/>
        <c:axId val="323976696"/>
        <c:axId val="323980616"/>
      </c:lineChart>
      <c:catAx>
        <c:axId val="323976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23980616"/>
        <c:crosses val="autoZero"/>
        <c:auto val="1"/>
        <c:lblAlgn val="ctr"/>
        <c:lblOffset val="100"/>
        <c:tickLblSkip val="1"/>
        <c:tickMarkSkip val="1"/>
        <c:noMultiLvlLbl val="0"/>
      </c:catAx>
      <c:valAx>
        <c:axId val="3239806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239766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0.02</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5BD8-4AF8-AB41-FEA51257810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BD8-4AF8-AB41-FEA51257810B}"/>
            </c:ext>
          </c:extLst>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7.0000000000000007E-2</c:v>
                </c:pt>
                <c:pt idx="2">
                  <c:v>#N/A</c:v>
                </c:pt>
                <c:pt idx="3">
                  <c:v>0.09</c:v>
                </c:pt>
                <c:pt idx="4">
                  <c:v>#N/A</c:v>
                </c:pt>
                <c:pt idx="5">
                  <c:v>0.1</c:v>
                </c:pt>
                <c:pt idx="6">
                  <c:v>#N/A</c:v>
                </c:pt>
                <c:pt idx="7">
                  <c:v>0.09</c:v>
                </c:pt>
                <c:pt idx="8">
                  <c:v>#N/A</c:v>
                </c:pt>
                <c:pt idx="9">
                  <c:v>0.1</c:v>
                </c:pt>
              </c:numCache>
            </c:numRef>
          </c:val>
          <c:extLst>
            <c:ext xmlns:c16="http://schemas.microsoft.com/office/drawing/2014/chart" uri="{C3380CC4-5D6E-409C-BE32-E72D297353CC}">
              <c16:uniqueId val="{00000002-5BD8-4AF8-AB41-FEA51257810B}"/>
            </c:ext>
          </c:extLst>
        </c:ser>
        <c:ser>
          <c:idx val="3"/>
          <c:order val="3"/>
          <c:tx>
            <c:strRef>
              <c:f>データシート!$A$30</c:f>
              <c:strCache>
                <c:ptCount val="1"/>
                <c:pt idx="0">
                  <c:v>介護保険特別会計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0.02</c:v>
                </c:pt>
                <c:pt idx="2">
                  <c:v>#N/A</c:v>
                </c:pt>
                <c:pt idx="3">
                  <c:v>0.13</c:v>
                </c:pt>
                <c:pt idx="4">
                  <c:v>#N/A</c:v>
                </c:pt>
                <c:pt idx="5">
                  <c:v>0.12</c:v>
                </c:pt>
                <c:pt idx="6">
                  <c:v>#N/A</c:v>
                </c:pt>
                <c:pt idx="7">
                  <c:v>0.43</c:v>
                </c:pt>
                <c:pt idx="8">
                  <c:v>#N/A</c:v>
                </c:pt>
                <c:pt idx="9">
                  <c:v>0.44</c:v>
                </c:pt>
              </c:numCache>
            </c:numRef>
          </c:val>
          <c:extLst>
            <c:ext xmlns:c16="http://schemas.microsoft.com/office/drawing/2014/chart" uri="{C3380CC4-5D6E-409C-BE32-E72D297353CC}">
              <c16:uniqueId val="{00000003-5BD8-4AF8-AB41-FEA51257810B}"/>
            </c:ext>
          </c:extLst>
        </c:ser>
        <c:ser>
          <c:idx val="4"/>
          <c:order val="4"/>
          <c:tx>
            <c:strRef>
              <c:f>データシート!$A$31</c:f>
              <c:strCache>
                <c:ptCount val="1"/>
                <c:pt idx="0">
                  <c:v>簡易水道事業会計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0.41</c:v>
                </c:pt>
                <c:pt idx="2">
                  <c:v>#N/A</c:v>
                </c:pt>
                <c:pt idx="3">
                  <c:v>0.54</c:v>
                </c:pt>
                <c:pt idx="4">
                  <c:v>#N/A</c:v>
                </c:pt>
                <c:pt idx="5">
                  <c:v>0.61</c:v>
                </c:pt>
                <c:pt idx="6">
                  <c:v>#N/A</c:v>
                </c:pt>
                <c:pt idx="7">
                  <c:v>0.7</c:v>
                </c:pt>
                <c:pt idx="8">
                  <c:v>#N/A</c:v>
                </c:pt>
                <c:pt idx="9">
                  <c:v>0.77</c:v>
                </c:pt>
              </c:numCache>
            </c:numRef>
          </c:val>
          <c:extLst>
            <c:ext xmlns:c16="http://schemas.microsoft.com/office/drawing/2014/chart" uri="{C3380CC4-5D6E-409C-BE32-E72D297353CC}">
              <c16:uniqueId val="{00000004-5BD8-4AF8-AB41-FEA51257810B}"/>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0.08</c:v>
                </c:pt>
                <c:pt idx="2">
                  <c:v>#N/A</c:v>
                </c:pt>
                <c:pt idx="3">
                  <c:v>0.48</c:v>
                </c:pt>
                <c:pt idx="4">
                  <c:v>#N/A</c:v>
                </c:pt>
                <c:pt idx="5">
                  <c:v>1.83</c:v>
                </c:pt>
                <c:pt idx="6">
                  <c:v>#N/A</c:v>
                </c:pt>
                <c:pt idx="7">
                  <c:v>0.71</c:v>
                </c:pt>
                <c:pt idx="8">
                  <c:v>#N/A</c:v>
                </c:pt>
                <c:pt idx="9">
                  <c:v>0.98</c:v>
                </c:pt>
              </c:numCache>
            </c:numRef>
          </c:val>
          <c:extLst>
            <c:ext xmlns:c16="http://schemas.microsoft.com/office/drawing/2014/chart" uri="{C3380CC4-5D6E-409C-BE32-E72D297353CC}">
              <c16:uniqueId val="{00000005-5BD8-4AF8-AB41-FEA51257810B}"/>
            </c:ext>
          </c:extLst>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0.79</c:v>
                </c:pt>
                <c:pt idx="2">
                  <c:v>#N/A</c:v>
                </c:pt>
                <c:pt idx="3">
                  <c:v>1.23</c:v>
                </c:pt>
                <c:pt idx="4">
                  <c:v>#N/A</c:v>
                </c:pt>
                <c:pt idx="5">
                  <c:v>1.54</c:v>
                </c:pt>
                <c:pt idx="6">
                  <c:v>#N/A</c:v>
                </c:pt>
                <c:pt idx="7">
                  <c:v>1.72</c:v>
                </c:pt>
                <c:pt idx="8">
                  <c:v>#N/A</c:v>
                </c:pt>
                <c:pt idx="9">
                  <c:v>2.87</c:v>
                </c:pt>
              </c:numCache>
            </c:numRef>
          </c:val>
          <c:extLst>
            <c:ext xmlns:c16="http://schemas.microsoft.com/office/drawing/2014/chart" uri="{C3380CC4-5D6E-409C-BE32-E72D297353CC}">
              <c16:uniqueId val="{00000006-5BD8-4AF8-AB41-FEA51257810B}"/>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4.93</c:v>
                </c:pt>
                <c:pt idx="2">
                  <c:v>#N/A</c:v>
                </c:pt>
                <c:pt idx="3">
                  <c:v>4.95</c:v>
                </c:pt>
                <c:pt idx="4">
                  <c:v>#N/A</c:v>
                </c:pt>
                <c:pt idx="5">
                  <c:v>5.6</c:v>
                </c:pt>
                <c:pt idx="6">
                  <c:v>#N/A</c:v>
                </c:pt>
                <c:pt idx="7">
                  <c:v>7.01</c:v>
                </c:pt>
                <c:pt idx="8">
                  <c:v>#N/A</c:v>
                </c:pt>
                <c:pt idx="9">
                  <c:v>5.89</c:v>
                </c:pt>
              </c:numCache>
            </c:numRef>
          </c:val>
          <c:extLst>
            <c:ext xmlns:c16="http://schemas.microsoft.com/office/drawing/2014/chart" uri="{C3380CC4-5D6E-409C-BE32-E72D297353CC}">
              <c16:uniqueId val="{00000007-5BD8-4AF8-AB41-FEA51257810B}"/>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7.03</c:v>
                </c:pt>
                <c:pt idx="2">
                  <c:v>#N/A</c:v>
                </c:pt>
                <c:pt idx="3">
                  <c:v>10.039999999999999</c:v>
                </c:pt>
                <c:pt idx="4">
                  <c:v>#N/A</c:v>
                </c:pt>
                <c:pt idx="5">
                  <c:v>10.44</c:v>
                </c:pt>
                <c:pt idx="6">
                  <c:v>#N/A</c:v>
                </c:pt>
                <c:pt idx="7">
                  <c:v>9.23</c:v>
                </c:pt>
                <c:pt idx="8">
                  <c:v>#N/A</c:v>
                </c:pt>
                <c:pt idx="9">
                  <c:v>6.4</c:v>
                </c:pt>
              </c:numCache>
            </c:numRef>
          </c:val>
          <c:extLst>
            <c:ext xmlns:c16="http://schemas.microsoft.com/office/drawing/2014/chart" uri="{C3380CC4-5D6E-409C-BE32-E72D297353CC}">
              <c16:uniqueId val="{00000008-5BD8-4AF8-AB41-FEA51257810B}"/>
            </c:ext>
          </c:extLst>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0.66</c:v>
                </c:pt>
                <c:pt idx="1">
                  <c:v>#N/A</c:v>
                </c:pt>
                <c:pt idx="2">
                  <c:v>#N/A</c:v>
                </c:pt>
                <c:pt idx="3">
                  <c:v>2.56</c:v>
                </c:pt>
                <c:pt idx="4">
                  <c:v>#N/A</c:v>
                </c:pt>
                <c:pt idx="5">
                  <c:v>7.43</c:v>
                </c:pt>
                <c:pt idx="6">
                  <c:v>#N/A</c:v>
                </c:pt>
                <c:pt idx="7">
                  <c:v>13.93</c:v>
                </c:pt>
                <c:pt idx="8">
                  <c:v>#N/A</c:v>
                </c:pt>
                <c:pt idx="9">
                  <c:v>17.59</c:v>
                </c:pt>
              </c:numCache>
            </c:numRef>
          </c:val>
          <c:extLst>
            <c:ext xmlns:c16="http://schemas.microsoft.com/office/drawing/2014/chart" uri="{C3380CC4-5D6E-409C-BE32-E72D297353CC}">
              <c16:uniqueId val="{00000009-5BD8-4AF8-AB41-FEA51257810B}"/>
            </c:ext>
          </c:extLst>
        </c:ser>
        <c:dLbls>
          <c:showLegendKey val="0"/>
          <c:showVal val="0"/>
          <c:showCatName val="0"/>
          <c:showSerName val="0"/>
          <c:showPercent val="0"/>
          <c:showBubbleSize val="0"/>
        </c:dLbls>
        <c:gapWidth val="150"/>
        <c:overlap val="100"/>
        <c:axId val="323974344"/>
        <c:axId val="323977088"/>
      </c:barChart>
      <c:catAx>
        <c:axId val="323974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23977088"/>
        <c:crosses val="autoZero"/>
        <c:auto val="1"/>
        <c:lblAlgn val="ctr"/>
        <c:lblOffset val="100"/>
        <c:tickLblSkip val="1"/>
        <c:tickMarkSkip val="1"/>
        <c:noMultiLvlLbl val="0"/>
      </c:catAx>
      <c:valAx>
        <c:axId val="3239770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239743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2808</c:v>
                </c:pt>
                <c:pt idx="5">
                  <c:v>2806</c:v>
                </c:pt>
                <c:pt idx="8">
                  <c:v>2921</c:v>
                </c:pt>
                <c:pt idx="11">
                  <c:v>2938</c:v>
                </c:pt>
                <c:pt idx="14">
                  <c:v>2974</c:v>
                </c:pt>
              </c:numCache>
            </c:numRef>
          </c:val>
          <c:extLst>
            <c:ext xmlns:c16="http://schemas.microsoft.com/office/drawing/2014/chart" uri="{C3380CC4-5D6E-409C-BE32-E72D297353CC}">
              <c16:uniqueId val="{00000000-0231-44C8-8117-0DE3CE4D431F}"/>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0231-44C8-8117-0DE3CE4D431F}"/>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0231-44C8-8117-0DE3CE4D431F}"/>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339</c:v>
                </c:pt>
                <c:pt idx="3">
                  <c:v>235</c:v>
                </c:pt>
                <c:pt idx="6">
                  <c:v>206</c:v>
                </c:pt>
                <c:pt idx="9">
                  <c:v>215</c:v>
                </c:pt>
                <c:pt idx="12">
                  <c:v>231</c:v>
                </c:pt>
              </c:numCache>
            </c:numRef>
          </c:val>
          <c:extLst>
            <c:ext xmlns:c16="http://schemas.microsoft.com/office/drawing/2014/chart" uri="{C3380CC4-5D6E-409C-BE32-E72D297353CC}">
              <c16:uniqueId val="{00000003-0231-44C8-8117-0DE3CE4D431F}"/>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1925</c:v>
                </c:pt>
                <c:pt idx="3">
                  <c:v>1968</c:v>
                </c:pt>
                <c:pt idx="6">
                  <c:v>1953</c:v>
                </c:pt>
                <c:pt idx="9">
                  <c:v>1695</c:v>
                </c:pt>
                <c:pt idx="12">
                  <c:v>1825</c:v>
                </c:pt>
              </c:numCache>
            </c:numRef>
          </c:val>
          <c:extLst>
            <c:ext xmlns:c16="http://schemas.microsoft.com/office/drawing/2014/chart" uri="{C3380CC4-5D6E-409C-BE32-E72D297353CC}">
              <c16:uniqueId val="{00000004-0231-44C8-8117-0DE3CE4D431F}"/>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13</c:v>
                </c:pt>
                <c:pt idx="3">
                  <c:v>13</c:v>
                </c:pt>
                <c:pt idx="6">
                  <c:v>13</c:v>
                </c:pt>
                <c:pt idx="9">
                  <c:v>10</c:v>
                </c:pt>
                <c:pt idx="12">
                  <c:v>7</c:v>
                </c:pt>
              </c:numCache>
            </c:numRef>
          </c:val>
          <c:extLst>
            <c:ext xmlns:c16="http://schemas.microsoft.com/office/drawing/2014/chart" uri="{C3380CC4-5D6E-409C-BE32-E72D297353CC}">
              <c16:uniqueId val="{00000005-0231-44C8-8117-0DE3CE4D431F}"/>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0231-44C8-8117-0DE3CE4D431F}"/>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1588</c:v>
                </c:pt>
                <c:pt idx="3">
                  <c:v>1659</c:v>
                </c:pt>
                <c:pt idx="6">
                  <c:v>1677</c:v>
                </c:pt>
                <c:pt idx="9">
                  <c:v>1650</c:v>
                </c:pt>
                <c:pt idx="12">
                  <c:v>1651</c:v>
                </c:pt>
              </c:numCache>
            </c:numRef>
          </c:val>
          <c:extLst>
            <c:ext xmlns:c16="http://schemas.microsoft.com/office/drawing/2014/chart" uri="{C3380CC4-5D6E-409C-BE32-E72D297353CC}">
              <c16:uniqueId val="{00000007-0231-44C8-8117-0DE3CE4D431F}"/>
            </c:ext>
          </c:extLst>
        </c:ser>
        <c:dLbls>
          <c:showLegendKey val="0"/>
          <c:showVal val="0"/>
          <c:showCatName val="0"/>
          <c:showSerName val="0"/>
          <c:showPercent val="0"/>
          <c:showBubbleSize val="0"/>
        </c:dLbls>
        <c:gapWidth val="100"/>
        <c:overlap val="100"/>
        <c:axId val="326408048"/>
        <c:axId val="3264021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1057</c:v>
                </c:pt>
                <c:pt idx="2">
                  <c:v>#N/A</c:v>
                </c:pt>
                <c:pt idx="3">
                  <c:v>#N/A</c:v>
                </c:pt>
                <c:pt idx="4">
                  <c:v>1069</c:v>
                </c:pt>
                <c:pt idx="5">
                  <c:v>#N/A</c:v>
                </c:pt>
                <c:pt idx="6">
                  <c:v>#N/A</c:v>
                </c:pt>
                <c:pt idx="7">
                  <c:v>928</c:v>
                </c:pt>
                <c:pt idx="8">
                  <c:v>#N/A</c:v>
                </c:pt>
                <c:pt idx="9">
                  <c:v>#N/A</c:v>
                </c:pt>
                <c:pt idx="10">
                  <c:v>632</c:v>
                </c:pt>
                <c:pt idx="11">
                  <c:v>#N/A</c:v>
                </c:pt>
                <c:pt idx="12">
                  <c:v>#N/A</c:v>
                </c:pt>
                <c:pt idx="13">
                  <c:v>740</c:v>
                </c:pt>
                <c:pt idx="14">
                  <c:v>#N/A</c:v>
                </c:pt>
              </c:numCache>
            </c:numRef>
          </c:val>
          <c:smooth val="0"/>
          <c:extLst>
            <c:ext xmlns:c16="http://schemas.microsoft.com/office/drawing/2014/chart" uri="{C3380CC4-5D6E-409C-BE32-E72D297353CC}">
              <c16:uniqueId val="{00000008-0231-44C8-8117-0DE3CE4D431F}"/>
            </c:ext>
          </c:extLst>
        </c:ser>
        <c:dLbls>
          <c:showLegendKey val="0"/>
          <c:showVal val="0"/>
          <c:showCatName val="0"/>
          <c:showSerName val="0"/>
          <c:showPercent val="0"/>
          <c:showBubbleSize val="0"/>
        </c:dLbls>
        <c:marker val="1"/>
        <c:smooth val="0"/>
        <c:axId val="326408048"/>
        <c:axId val="326402168"/>
      </c:lineChart>
      <c:catAx>
        <c:axId val="3264080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26402168"/>
        <c:crosses val="autoZero"/>
        <c:auto val="1"/>
        <c:lblAlgn val="ctr"/>
        <c:lblOffset val="100"/>
        <c:tickLblSkip val="1"/>
        <c:tickMarkSkip val="1"/>
        <c:noMultiLvlLbl val="0"/>
      </c:catAx>
      <c:valAx>
        <c:axId val="3264021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264080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31494</c:v>
                </c:pt>
                <c:pt idx="5">
                  <c:v>31202</c:v>
                </c:pt>
                <c:pt idx="8">
                  <c:v>31219</c:v>
                </c:pt>
                <c:pt idx="11">
                  <c:v>30840</c:v>
                </c:pt>
                <c:pt idx="14">
                  <c:v>30241</c:v>
                </c:pt>
              </c:numCache>
            </c:numRef>
          </c:val>
          <c:extLst>
            <c:ext xmlns:c16="http://schemas.microsoft.com/office/drawing/2014/chart" uri="{C3380CC4-5D6E-409C-BE32-E72D297353CC}">
              <c16:uniqueId val="{00000000-28A0-43FF-BEB7-052A5B62948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5012</c:v>
                </c:pt>
                <c:pt idx="5">
                  <c:v>3873</c:v>
                </c:pt>
                <c:pt idx="8">
                  <c:v>3460</c:v>
                </c:pt>
                <c:pt idx="11">
                  <c:v>3018</c:v>
                </c:pt>
                <c:pt idx="14">
                  <c:v>2865</c:v>
                </c:pt>
              </c:numCache>
            </c:numRef>
          </c:val>
          <c:extLst>
            <c:ext xmlns:c16="http://schemas.microsoft.com/office/drawing/2014/chart" uri="{C3380CC4-5D6E-409C-BE32-E72D297353CC}">
              <c16:uniqueId val="{00000001-28A0-43FF-BEB7-052A5B62948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5219</c:v>
                </c:pt>
                <c:pt idx="5">
                  <c:v>6054</c:v>
                </c:pt>
                <c:pt idx="8">
                  <c:v>6579</c:v>
                </c:pt>
                <c:pt idx="11">
                  <c:v>8047</c:v>
                </c:pt>
                <c:pt idx="14">
                  <c:v>8483</c:v>
                </c:pt>
              </c:numCache>
            </c:numRef>
          </c:val>
          <c:extLst>
            <c:ext xmlns:c16="http://schemas.microsoft.com/office/drawing/2014/chart" uri="{C3380CC4-5D6E-409C-BE32-E72D297353CC}">
              <c16:uniqueId val="{00000002-28A0-43FF-BEB7-052A5B62948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28A0-43FF-BEB7-052A5B62948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28A0-43FF-BEB7-052A5B62948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506</c:v>
                </c:pt>
                <c:pt idx="3">
                  <c:v>319</c:v>
                </c:pt>
                <c:pt idx="6">
                  <c:v>300</c:v>
                </c:pt>
                <c:pt idx="9">
                  <c:v>9</c:v>
                </c:pt>
                <c:pt idx="12">
                  <c:v>8</c:v>
                </c:pt>
              </c:numCache>
            </c:numRef>
          </c:val>
          <c:extLst>
            <c:ext xmlns:c16="http://schemas.microsoft.com/office/drawing/2014/chart" uri="{C3380CC4-5D6E-409C-BE32-E72D297353CC}">
              <c16:uniqueId val="{00000005-28A0-43FF-BEB7-052A5B62948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2881</c:v>
                </c:pt>
                <c:pt idx="3">
                  <c:v>2769</c:v>
                </c:pt>
                <c:pt idx="6">
                  <c:v>2391</c:v>
                </c:pt>
                <c:pt idx="9">
                  <c:v>2175</c:v>
                </c:pt>
                <c:pt idx="12">
                  <c:v>1816</c:v>
                </c:pt>
              </c:numCache>
            </c:numRef>
          </c:val>
          <c:extLst>
            <c:ext xmlns:c16="http://schemas.microsoft.com/office/drawing/2014/chart" uri="{C3380CC4-5D6E-409C-BE32-E72D297353CC}">
              <c16:uniqueId val="{00000006-28A0-43FF-BEB7-052A5B62948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1440</c:v>
                </c:pt>
                <c:pt idx="3">
                  <c:v>1316</c:v>
                </c:pt>
                <c:pt idx="6">
                  <c:v>1170</c:v>
                </c:pt>
                <c:pt idx="9">
                  <c:v>1106</c:v>
                </c:pt>
                <c:pt idx="12">
                  <c:v>968</c:v>
                </c:pt>
              </c:numCache>
            </c:numRef>
          </c:val>
          <c:extLst>
            <c:ext xmlns:c16="http://schemas.microsoft.com/office/drawing/2014/chart" uri="{C3380CC4-5D6E-409C-BE32-E72D297353CC}">
              <c16:uniqueId val="{00000007-28A0-43FF-BEB7-052A5B62948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29314</c:v>
                </c:pt>
                <c:pt idx="3">
                  <c:v>27922</c:v>
                </c:pt>
                <c:pt idx="6">
                  <c:v>25774</c:v>
                </c:pt>
                <c:pt idx="9">
                  <c:v>24195</c:v>
                </c:pt>
                <c:pt idx="12">
                  <c:v>22983</c:v>
                </c:pt>
              </c:numCache>
            </c:numRef>
          </c:val>
          <c:extLst>
            <c:ext xmlns:c16="http://schemas.microsoft.com/office/drawing/2014/chart" uri="{C3380CC4-5D6E-409C-BE32-E72D297353CC}">
              <c16:uniqueId val="{00000008-28A0-43FF-BEB7-052A5B62948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1629</c:v>
                </c:pt>
                <c:pt idx="3">
                  <c:v>1484</c:v>
                </c:pt>
                <c:pt idx="6">
                  <c:v>1160</c:v>
                </c:pt>
                <c:pt idx="9">
                  <c:v>3</c:v>
                </c:pt>
                <c:pt idx="12">
                  <c:v>2</c:v>
                </c:pt>
              </c:numCache>
            </c:numRef>
          </c:val>
          <c:extLst>
            <c:ext xmlns:c16="http://schemas.microsoft.com/office/drawing/2014/chart" uri="{C3380CC4-5D6E-409C-BE32-E72D297353CC}">
              <c16:uniqueId val="{00000009-28A0-43FF-BEB7-052A5B62948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15669</c:v>
                </c:pt>
                <c:pt idx="3">
                  <c:v>16129</c:v>
                </c:pt>
                <c:pt idx="6">
                  <c:v>16789</c:v>
                </c:pt>
                <c:pt idx="9">
                  <c:v>17784</c:v>
                </c:pt>
                <c:pt idx="12">
                  <c:v>18508</c:v>
                </c:pt>
              </c:numCache>
            </c:numRef>
          </c:val>
          <c:extLst>
            <c:ext xmlns:c16="http://schemas.microsoft.com/office/drawing/2014/chart" uri="{C3380CC4-5D6E-409C-BE32-E72D297353CC}">
              <c16:uniqueId val="{0000000A-28A0-43FF-BEB7-052A5B62948C}"/>
            </c:ext>
          </c:extLst>
        </c:ser>
        <c:dLbls>
          <c:showLegendKey val="0"/>
          <c:showVal val="0"/>
          <c:showCatName val="0"/>
          <c:showSerName val="0"/>
          <c:showPercent val="0"/>
          <c:showBubbleSize val="0"/>
        </c:dLbls>
        <c:gapWidth val="100"/>
        <c:overlap val="100"/>
        <c:axId val="326404128"/>
        <c:axId val="3264092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9714</c:v>
                </c:pt>
                <c:pt idx="2">
                  <c:v>#N/A</c:v>
                </c:pt>
                <c:pt idx="3">
                  <c:v>#N/A</c:v>
                </c:pt>
                <c:pt idx="4">
                  <c:v>8809</c:v>
                </c:pt>
                <c:pt idx="5">
                  <c:v>#N/A</c:v>
                </c:pt>
                <c:pt idx="6">
                  <c:v>#N/A</c:v>
                </c:pt>
                <c:pt idx="7">
                  <c:v>6325</c:v>
                </c:pt>
                <c:pt idx="8">
                  <c:v>#N/A</c:v>
                </c:pt>
                <c:pt idx="9">
                  <c:v>#N/A</c:v>
                </c:pt>
                <c:pt idx="10">
                  <c:v>3367</c:v>
                </c:pt>
                <c:pt idx="11">
                  <c:v>#N/A</c:v>
                </c:pt>
                <c:pt idx="12">
                  <c:v>#N/A</c:v>
                </c:pt>
                <c:pt idx="13">
                  <c:v>2696</c:v>
                </c:pt>
                <c:pt idx="14">
                  <c:v>#N/A</c:v>
                </c:pt>
              </c:numCache>
            </c:numRef>
          </c:val>
          <c:smooth val="0"/>
          <c:extLst>
            <c:ext xmlns:c16="http://schemas.microsoft.com/office/drawing/2014/chart" uri="{C3380CC4-5D6E-409C-BE32-E72D297353CC}">
              <c16:uniqueId val="{0000000B-28A0-43FF-BEB7-052A5B62948C}"/>
            </c:ext>
          </c:extLst>
        </c:ser>
        <c:dLbls>
          <c:showLegendKey val="0"/>
          <c:showVal val="0"/>
          <c:showCatName val="0"/>
          <c:showSerName val="0"/>
          <c:showPercent val="0"/>
          <c:showBubbleSize val="0"/>
        </c:dLbls>
        <c:marker val="1"/>
        <c:smooth val="0"/>
        <c:axId val="326404128"/>
        <c:axId val="326409224"/>
      </c:lineChart>
      <c:catAx>
        <c:axId val="326404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26409224"/>
        <c:crosses val="autoZero"/>
        <c:auto val="1"/>
        <c:lblAlgn val="ctr"/>
        <c:lblOffset val="100"/>
        <c:tickLblSkip val="1"/>
        <c:tickMarkSkip val="1"/>
        <c:noMultiLvlLbl val="0"/>
      </c:catAx>
      <c:valAx>
        <c:axId val="3264092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264041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兵庫県西脇市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42,520
42,114
132.44
20,269,441
19,436,553
690,385
11,714,058
18,457,587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8.4
29.8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固定資産税の減収や、景気低迷、人口の減少、高齢化率の上昇等の影響を受け、引き続き指数は低下している。全国平均より低く、平成</a:t>
          </a:r>
          <a:r>
            <a:rPr kumimoji="1" lang="en-US" altLang="ja-JP" sz="1300">
              <a:latin typeface="ＭＳ Ｐゴシック"/>
            </a:rPr>
            <a:t>22</a:t>
          </a:r>
          <a:r>
            <a:rPr kumimoji="1" lang="ja-JP" altLang="en-US" sz="1300">
              <a:latin typeface="ＭＳ Ｐゴシック"/>
            </a:rPr>
            <a:t>年度から５年連続して低下にあるため、市税の徴収強化（</a:t>
          </a:r>
          <a:r>
            <a:rPr kumimoji="1" lang="en-US" altLang="ja-JP" sz="1300">
              <a:latin typeface="ＭＳ Ｐゴシック"/>
            </a:rPr>
            <a:t>98</a:t>
          </a:r>
          <a:r>
            <a:rPr kumimoji="1" lang="ja-JP" altLang="en-US" sz="1300">
              <a:latin typeface="ＭＳ Ｐゴシック"/>
            </a:rPr>
            <a:t>％以上）、歳出の徹底的な見直し、定員適正化計画の推進等の取組を通じて財政基盤の強化を図る。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5292</xdr:rowOff>
    </xdr:from>
    <xdr:to>
      <xdr:col>7</xdr:col>
      <xdr:colOff>152400</xdr:colOff>
      <xdr:row>42</xdr:row>
      <xdr:rowOff>25400</xdr:rowOff>
    </xdr:to>
    <xdr:cxnSp macro="">
      <xdr:nvCxnSpPr>
        <xdr:cNvPr id="67" name="直線コネクタ 66"/>
        <xdr:cNvCxnSpPr/>
      </xdr:nvCxnSpPr>
      <xdr:spPr>
        <a:xfrm>
          <a:off x="4114800" y="7206192"/>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8"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156633</xdr:rowOff>
    </xdr:from>
    <xdr:to>
      <xdr:col>6</xdr:col>
      <xdr:colOff>0</xdr:colOff>
      <xdr:row>42</xdr:row>
      <xdr:rowOff>5292</xdr:rowOff>
    </xdr:to>
    <xdr:cxnSp macro="">
      <xdr:nvCxnSpPr>
        <xdr:cNvPr id="70" name="直線コネクタ 69"/>
        <xdr:cNvCxnSpPr/>
      </xdr:nvCxnSpPr>
      <xdr:spPr>
        <a:xfrm>
          <a:off x="3225800" y="71860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2" name="テキスト ボックス 71"/>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116417</xdr:rowOff>
    </xdr:from>
    <xdr:to>
      <xdr:col>4</xdr:col>
      <xdr:colOff>482600</xdr:colOff>
      <xdr:row>41</xdr:row>
      <xdr:rowOff>156633</xdr:rowOff>
    </xdr:to>
    <xdr:cxnSp macro="">
      <xdr:nvCxnSpPr>
        <xdr:cNvPr id="73" name="直線コネクタ 72"/>
        <xdr:cNvCxnSpPr/>
      </xdr:nvCxnSpPr>
      <xdr:spPr>
        <a:xfrm>
          <a:off x="2336800" y="71458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35983</xdr:rowOff>
    </xdr:from>
    <xdr:to>
      <xdr:col>3</xdr:col>
      <xdr:colOff>279400</xdr:colOff>
      <xdr:row>41</xdr:row>
      <xdr:rowOff>116417</xdr:rowOff>
    </xdr:to>
    <xdr:cxnSp macro="">
      <xdr:nvCxnSpPr>
        <xdr:cNvPr id="76" name="直線コネクタ 75"/>
        <xdr:cNvCxnSpPr/>
      </xdr:nvCxnSpPr>
      <xdr:spPr>
        <a:xfrm>
          <a:off x="1447800" y="706543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8" name="テキスト ボックス 77"/>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66675</xdr:rowOff>
    </xdr:from>
    <xdr:to>
      <xdr:col>2</xdr:col>
      <xdr:colOff>127000</xdr:colOff>
      <xdr:row>39</xdr:row>
      <xdr:rowOff>168275</xdr:rowOff>
    </xdr:to>
    <xdr:sp macro="" textlink="">
      <xdr:nvSpPr>
        <xdr:cNvPr id="79" name="フローチャート : 判断 78"/>
        <xdr:cNvSpPr/>
      </xdr:nvSpPr>
      <xdr:spPr>
        <a:xfrm>
          <a:off x="1397000" y="675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7002</xdr:rowOff>
    </xdr:from>
    <xdr:ext cx="762000" cy="259045"/>
    <xdr:sp macro="" textlink="">
      <xdr:nvSpPr>
        <xdr:cNvPr id="80" name="テキスト ボックス 79"/>
        <xdr:cNvSpPr txBox="1"/>
      </xdr:nvSpPr>
      <xdr:spPr>
        <a:xfrm>
          <a:off x="1066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146050</xdr:rowOff>
    </xdr:from>
    <xdr:to>
      <xdr:col>7</xdr:col>
      <xdr:colOff>203200</xdr:colOff>
      <xdr:row>42</xdr:row>
      <xdr:rowOff>76200</xdr:rowOff>
    </xdr:to>
    <xdr:sp macro="" textlink="">
      <xdr:nvSpPr>
        <xdr:cNvPr id="86" name="円/楕円 85"/>
        <xdr:cNvSpPr/>
      </xdr:nvSpPr>
      <xdr:spPr>
        <a:xfrm>
          <a:off x="4902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162577</xdr:rowOff>
    </xdr:from>
    <xdr:ext cx="762000" cy="259045"/>
    <xdr:sp macro="" textlink="">
      <xdr:nvSpPr>
        <xdr:cNvPr id="87" name="財政力該当値テキスト"/>
        <xdr:cNvSpPr txBox="1"/>
      </xdr:nvSpPr>
      <xdr:spPr>
        <a:xfrm>
          <a:off x="50419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125942</xdr:rowOff>
    </xdr:from>
    <xdr:to>
      <xdr:col>6</xdr:col>
      <xdr:colOff>50800</xdr:colOff>
      <xdr:row>42</xdr:row>
      <xdr:rowOff>56092</xdr:rowOff>
    </xdr:to>
    <xdr:sp macro="" textlink="">
      <xdr:nvSpPr>
        <xdr:cNvPr id="88" name="円/楕円 87"/>
        <xdr:cNvSpPr/>
      </xdr:nvSpPr>
      <xdr:spPr>
        <a:xfrm>
          <a:off x="4064000" y="715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66269</xdr:rowOff>
    </xdr:from>
    <xdr:ext cx="736600" cy="259045"/>
    <xdr:sp macro="" textlink="">
      <xdr:nvSpPr>
        <xdr:cNvPr id="89" name="テキスト ボックス 88"/>
        <xdr:cNvSpPr txBox="1"/>
      </xdr:nvSpPr>
      <xdr:spPr>
        <a:xfrm>
          <a:off x="3733800" y="6924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0.49</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105833</xdr:rowOff>
    </xdr:from>
    <xdr:to>
      <xdr:col>4</xdr:col>
      <xdr:colOff>533400</xdr:colOff>
      <xdr:row>42</xdr:row>
      <xdr:rowOff>35983</xdr:rowOff>
    </xdr:to>
    <xdr:sp macro="" textlink="">
      <xdr:nvSpPr>
        <xdr:cNvPr id="90" name="円/楕円 89"/>
        <xdr:cNvSpPr/>
      </xdr:nvSpPr>
      <xdr:spPr>
        <a:xfrm>
          <a:off x="3175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46160</xdr:rowOff>
    </xdr:from>
    <xdr:ext cx="762000" cy="259045"/>
    <xdr:sp macro="" textlink="">
      <xdr:nvSpPr>
        <xdr:cNvPr id="91" name="テキスト ボックス 90"/>
        <xdr:cNvSpPr txBox="1"/>
      </xdr:nvSpPr>
      <xdr:spPr>
        <a:xfrm>
          <a:off x="2844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65617</xdr:rowOff>
    </xdr:from>
    <xdr:to>
      <xdr:col>3</xdr:col>
      <xdr:colOff>330200</xdr:colOff>
      <xdr:row>41</xdr:row>
      <xdr:rowOff>167217</xdr:rowOff>
    </xdr:to>
    <xdr:sp macro="" textlink="">
      <xdr:nvSpPr>
        <xdr:cNvPr id="92" name="円/楕円 91"/>
        <xdr:cNvSpPr/>
      </xdr:nvSpPr>
      <xdr:spPr>
        <a:xfrm>
          <a:off x="2286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5944</xdr:rowOff>
    </xdr:from>
    <xdr:ext cx="762000" cy="259045"/>
    <xdr:sp macro="" textlink="">
      <xdr:nvSpPr>
        <xdr:cNvPr id="93" name="テキスト ボックス 92"/>
        <xdr:cNvSpPr txBox="1"/>
      </xdr:nvSpPr>
      <xdr:spPr>
        <a:xfrm>
          <a:off x="1955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156633</xdr:rowOff>
    </xdr:from>
    <xdr:to>
      <xdr:col>2</xdr:col>
      <xdr:colOff>127000</xdr:colOff>
      <xdr:row>41</xdr:row>
      <xdr:rowOff>86783</xdr:rowOff>
    </xdr:to>
    <xdr:sp macro="" textlink="">
      <xdr:nvSpPr>
        <xdr:cNvPr id="94" name="円/楕円 93"/>
        <xdr:cNvSpPr/>
      </xdr:nvSpPr>
      <xdr:spPr>
        <a:xfrm>
          <a:off x="1397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71560</xdr:rowOff>
    </xdr:from>
    <xdr:ext cx="762000" cy="259045"/>
    <xdr:sp macro="" textlink="">
      <xdr:nvSpPr>
        <xdr:cNvPr id="95" name="テキスト ボックス 94"/>
        <xdr:cNvSpPr txBox="1"/>
      </xdr:nvSpPr>
      <xdr:spPr>
        <a:xfrm>
          <a:off x="1066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扶助費及び繰出金の増加により</a:t>
          </a:r>
          <a:r>
            <a:rPr kumimoji="1" lang="en-US" altLang="ja-JP" sz="1300">
              <a:latin typeface="ＭＳ Ｐゴシック"/>
            </a:rPr>
            <a:t>91.9</a:t>
          </a:r>
          <a:r>
            <a:rPr kumimoji="1" lang="ja-JP" altLang="en-US" sz="1300">
              <a:latin typeface="ＭＳ Ｐゴシック"/>
            </a:rPr>
            <a:t>％と類似団体平均を上回っている。また補助費等の占める割合は全体の</a:t>
          </a:r>
          <a:r>
            <a:rPr kumimoji="1" lang="en-US" altLang="ja-JP" sz="1300">
              <a:latin typeface="ＭＳ Ｐゴシック"/>
            </a:rPr>
            <a:t>37.4</a:t>
          </a:r>
          <a:r>
            <a:rPr kumimoji="1" lang="ja-JP" altLang="en-US" sz="1300">
              <a:latin typeface="ＭＳ Ｐゴシック"/>
            </a:rPr>
            <a:t>％にも上り、大きな負担となっている。財政構造の弾力性は依然低い状態である。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22</a:t>
          </a:r>
          <a:r>
            <a:rPr kumimoji="1" lang="ja-JP" altLang="en-US" sz="1300">
              <a:latin typeface="ＭＳ Ｐゴシック"/>
            </a:rPr>
            <a:t>年度に策定した「財政健全化プラン」の着実な取組により、人件費等の義務的経費の削減、公営企業会計の経営健全化を図り、財政構造の改善に努める。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145143</xdr:rowOff>
    </xdr:from>
    <xdr:to>
      <xdr:col>7</xdr:col>
      <xdr:colOff>152400</xdr:colOff>
      <xdr:row>60</xdr:row>
      <xdr:rowOff>56424</xdr:rowOff>
    </xdr:to>
    <xdr:cxnSp macro="">
      <xdr:nvCxnSpPr>
        <xdr:cNvPr id="132" name="直線コネクタ 131"/>
        <xdr:cNvCxnSpPr/>
      </xdr:nvCxnSpPr>
      <xdr:spPr>
        <a:xfrm>
          <a:off x="4114800" y="10260693"/>
          <a:ext cx="838200" cy="82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131553</xdr:rowOff>
    </xdr:from>
    <xdr:ext cx="762000" cy="259045"/>
    <xdr:sp macro="" textlink="">
      <xdr:nvSpPr>
        <xdr:cNvPr id="133" name="財政構造の弾力性平均値テキスト"/>
        <xdr:cNvSpPr txBox="1"/>
      </xdr:nvSpPr>
      <xdr:spPr>
        <a:xfrm>
          <a:off x="5041900" y="10075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145143</xdr:rowOff>
    </xdr:from>
    <xdr:to>
      <xdr:col>6</xdr:col>
      <xdr:colOff>0</xdr:colOff>
      <xdr:row>59</xdr:row>
      <xdr:rowOff>165826</xdr:rowOff>
    </xdr:to>
    <xdr:cxnSp macro="">
      <xdr:nvCxnSpPr>
        <xdr:cNvPr id="135" name="直線コネクタ 134"/>
        <xdr:cNvCxnSpPr/>
      </xdr:nvCxnSpPr>
      <xdr:spPr>
        <a:xfrm flipV="1">
          <a:off x="3225800" y="10260693"/>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7093</xdr:rowOff>
    </xdr:from>
    <xdr:ext cx="736600" cy="259045"/>
    <xdr:sp macro="" textlink="">
      <xdr:nvSpPr>
        <xdr:cNvPr id="137" name="テキスト ボックス 136"/>
        <xdr:cNvSpPr txBox="1"/>
      </xdr:nvSpPr>
      <xdr:spPr>
        <a:xfrm>
          <a:off x="3733800" y="9951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155484</xdr:rowOff>
    </xdr:from>
    <xdr:to>
      <xdr:col>4</xdr:col>
      <xdr:colOff>482600</xdr:colOff>
      <xdr:row>59</xdr:row>
      <xdr:rowOff>165826</xdr:rowOff>
    </xdr:to>
    <xdr:cxnSp macro="">
      <xdr:nvCxnSpPr>
        <xdr:cNvPr id="138" name="直線コネクタ 137"/>
        <xdr:cNvCxnSpPr/>
      </xdr:nvCxnSpPr>
      <xdr:spPr>
        <a:xfrm>
          <a:off x="2336800" y="10271034"/>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38117</xdr:rowOff>
    </xdr:from>
    <xdr:ext cx="762000" cy="259045"/>
    <xdr:sp macro="" textlink="">
      <xdr:nvSpPr>
        <xdr:cNvPr id="140" name="テキスト ボックス 139"/>
        <xdr:cNvSpPr txBox="1"/>
      </xdr:nvSpPr>
      <xdr:spPr>
        <a:xfrm>
          <a:off x="2844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138249</xdr:rowOff>
    </xdr:from>
    <xdr:to>
      <xdr:col>3</xdr:col>
      <xdr:colOff>279400</xdr:colOff>
      <xdr:row>59</xdr:row>
      <xdr:rowOff>155484</xdr:rowOff>
    </xdr:to>
    <xdr:cxnSp macro="">
      <xdr:nvCxnSpPr>
        <xdr:cNvPr id="141" name="直線コネクタ 140"/>
        <xdr:cNvCxnSpPr/>
      </xdr:nvCxnSpPr>
      <xdr:spPr>
        <a:xfrm>
          <a:off x="1447800" y="10253799"/>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17434</xdr:rowOff>
    </xdr:from>
    <xdr:ext cx="762000" cy="259045"/>
    <xdr:sp macro="" textlink="">
      <xdr:nvSpPr>
        <xdr:cNvPr id="143" name="テキスト ボックス 142"/>
        <xdr:cNvSpPr txBox="1"/>
      </xdr:nvSpPr>
      <xdr:spPr>
        <a:xfrm>
          <a:off x="1955800" y="996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52977</xdr:rowOff>
    </xdr:from>
    <xdr:to>
      <xdr:col>2</xdr:col>
      <xdr:colOff>127000</xdr:colOff>
      <xdr:row>59</xdr:row>
      <xdr:rowOff>154577</xdr:rowOff>
    </xdr:to>
    <xdr:sp macro="" textlink="">
      <xdr:nvSpPr>
        <xdr:cNvPr id="144" name="フローチャート : 判断 143"/>
        <xdr:cNvSpPr/>
      </xdr:nvSpPr>
      <xdr:spPr>
        <a:xfrm>
          <a:off x="1397000" y="10168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164754</xdr:rowOff>
    </xdr:from>
    <xdr:ext cx="762000" cy="259045"/>
    <xdr:sp macro="" textlink="">
      <xdr:nvSpPr>
        <xdr:cNvPr id="145" name="テキスト ボックス 144"/>
        <xdr:cNvSpPr txBox="1"/>
      </xdr:nvSpPr>
      <xdr:spPr>
        <a:xfrm>
          <a:off x="1066800" y="9937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5624</xdr:rowOff>
    </xdr:from>
    <xdr:to>
      <xdr:col>7</xdr:col>
      <xdr:colOff>203200</xdr:colOff>
      <xdr:row>60</xdr:row>
      <xdr:rowOff>107224</xdr:rowOff>
    </xdr:to>
    <xdr:sp macro="" textlink="">
      <xdr:nvSpPr>
        <xdr:cNvPr id="151" name="円/楕円 150"/>
        <xdr:cNvSpPr/>
      </xdr:nvSpPr>
      <xdr:spPr>
        <a:xfrm>
          <a:off x="4902200" y="10292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149151</xdr:rowOff>
    </xdr:from>
    <xdr:ext cx="762000" cy="259045"/>
    <xdr:sp macro="" textlink="">
      <xdr:nvSpPr>
        <xdr:cNvPr id="152" name="財政構造の弾力性該当値テキスト"/>
        <xdr:cNvSpPr txBox="1"/>
      </xdr:nvSpPr>
      <xdr:spPr>
        <a:xfrm>
          <a:off x="5041900" y="10264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94343</xdr:rowOff>
    </xdr:from>
    <xdr:to>
      <xdr:col>6</xdr:col>
      <xdr:colOff>50800</xdr:colOff>
      <xdr:row>60</xdr:row>
      <xdr:rowOff>24493</xdr:rowOff>
    </xdr:to>
    <xdr:sp macro="" textlink="">
      <xdr:nvSpPr>
        <xdr:cNvPr id="153" name="円/楕円 152"/>
        <xdr:cNvSpPr/>
      </xdr:nvSpPr>
      <xdr:spPr>
        <a:xfrm>
          <a:off x="4064000" y="10209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9270</xdr:rowOff>
    </xdr:from>
    <xdr:ext cx="736600" cy="259045"/>
    <xdr:sp macro="" textlink="">
      <xdr:nvSpPr>
        <xdr:cNvPr id="154" name="テキスト ボックス 153"/>
        <xdr:cNvSpPr txBox="1"/>
      </xdr:nvSpPr>
      <xdr:spPr>
        <a:xfrm>
          <a:off x="3733800" y="102962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115026</xdr:rowOff>
    </xdr:from>
    <xdr:to>
      <xdr:col>4</xdr:col>
      <xdr:colOff>533400</xdr:colOff>
      <xdr:row>60</xdr:row>
      <xdr:rowOff>45176</xdr:rowOff>
    </xdr:to>
    <xdr:sp macro="" textlink="">
      <xdr:nvSpPr>
        <xdr:cNvPr id="155" name="円/楕円 154"/>
        <xdr:cNvSpPr/>
      </xdr:nvSpPr>
      <xdr:spPr>
        <a:xfrm>
          <a:off x="3175000" y="10230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29953</xdr:rowOff>
    </xdr:from>
    <xdr:ext cx="762000" cy="259045"/>
    <xdr:sp macro="" textlink="">
      <xdr:nvSpPr>
        <xdr:cNvPr id="156" name="テキスト ボックス 155"/>
        <xdr:cNvSpPr txBox="1"/>
      </xdr:nvSpPr>
      <xdr:spPr>
        <a:xfrm>
          <a:off x="2844800" y="10316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104684</xdr:rowOff>
    </xdr:from>
    <xdr:to>
      <xdr:col>3</xdr:col>
      <xdr:colOff>330200</xdr:colOff>
      <xdr:row>60</xdr:row>
      <xdr:rowOff>34834</xdr:rowOff>
    </xdr:to>
    <xdr:sp macro="" textlink="">
      <xdr:nvSpPr>
        <xdr:cNvPr id="157" name="円/楕円 156"/>
        <xdr:cNvSpPr/>
      </xdr:nvSpPr>
      <xdr:spPr>
        <a:xfrm>
          <a:off x="2286000" y="1022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19611</xdr:rowOff>
    </xdr:from>
    <xdr:ext cx="762000" cy="259045"/>
    <xdr:sp macro="" textlink="">
      <xdr:nvSpPr>
        <xdr:cNvPr id="158" name="テキスト ボックス 157"/>
        <xdr:cNvSpPr txBox="1"/>
      </xdr:nvSpPr>
      <xdr:spPr>
        <a:xfrm>
          <a:off x="1955800" y="10306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87449</xdr:rowOff>
    </xdr:from>
    <xdr:to>
      <xdr:col>2</xdr:col>
      <xdr:colOff>127000</xdr:colOff>
      <xdr:row>60</xdr:row>
      <xdr:rowOff>17599</xdr:rowOff>
    </xdr:to>
    <xdr:sp macro="" textlink="">
      <xdr:nvSpPr>
        <xdr:cNvPr id="159" name="円/楕円 158"/>
        <xdr:cNvSpPr/>
      </xdr:nvSpPr>
      <xdr:spPr>
        <a:xfrm>
          <a:off x="1397000" y="10202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2376</xdr:rowOff>
    </xdr:from>
    <xdr:ext cx="762000" cy="259045"/>
    <xdr:sp macro="" textlink="">
      <xdr:nvSpPr>
        <xdr:cNvPr id="160" name="テキスト ボックス 159"/>
        <xdr:cNvSpPr txBox="1"/>
      </xdr:nvSpPr>
      <xdr:spPr>
        <a:xfrm>
          <a:off x="1066800" y="10289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[96,314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ごみ処理業務や消防業務を一部事務組合として広域で行い、負担金として支出しているため、類似団体平均と比較して、人件費・物件費等の決算額が低くなっている。一部事務組合への負担金を人件費・物件費に合算した場合には、</a:t>
          </a:r>
          <a:r>
            <a:rPr kumimoji="1" lang="en-US" altLang="ja-JP" sz="1300">
              <a:latin typeface="ＭＳ Ｐゴシック"/>
            </a:rPr>
            <a:t>1</a:t>
          </a:r>
          <a:r>
            <a:rPr kumimoji="1" lang="ja-JP" altLang="en-US" sz="1300">
              <a:latin typeface="ＭＳ Ｐゴシック"/>
            </a:rPr>
            <a:t>人当たりの金額は大幅に増加することになる。人件費・物件費等の経費については、施設維持管理を指定管理者へ委託する等、より一層、コストの削減を図っていく。</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39160</xdr:rowOff>
    </xdr:from>
    <xdr:to>
      <xdr:col>7</xdr:col>
      <xdr:colOff>152400</xdr:colOff>
      <xdr:row>82</xdr:row>
      <xdr:rowOff>54606</xdr:rowOff>
    </xdr:to>
    <xdr:cxnSp macro="">
      <xdr:nvCxnSpPr>
        <xdr:cNvPr id="192" name="直線コネクタ 191"/>
        <xdr:cNvCxnSpPr/>
      </xdr:nvCxnSpPr>
      <xdr:spPr>
        <a:xfrm>
          <a:off x="4114800" y="14098060"/>
          <a:ext cx="838200" cy="15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110636</xdr:rowOff>
    </xdr:from>
    <xdr:ext cx="762000" cy="259045"/>
    <xdr:sp macro="" textlink="">
      <xdr:nvSpPr>
        <xdr:cNvPr id="193" name="人件費・物件費等の状況平均値テキスト"/>
        <xdr:cNvSpPr txBox="1"/>
      </xdr:nvSpPr>
      <xdr:spPr>
        <a:xfrm>
          <a:off x="5041900" y="14169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39160</xdr:rowOff>
    </xdr:from>
    <xdr:to>
      <xdr:col>6</xdr:col>
      <xdr:colOff>0</xdr:colOff>
      <xdr:row>82</xdr:row>
      <xdr:rowOff>44312</xdr:rowOff>
    </xdr:to>
    <xdr:cxnSp macro="">
      <xdr:nvCxnSpPr>
        <xdr:cNvPr id="195" name="直線コネクタ 194"/>
        <xdr:cNvCxnSpPr/>
      </xdr:nvCxnSpPr>
      <xdr:spPr>
        <a:xfrm flipV="1">
          <a:off x="3225800" y="14098060"/>
          <a:ext cx="889000" cy="5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42116</xdr:rowOff>
    </xdr:from>
    <xdr:ext cx="736600" cy="259045"/>
    <xdr:sp macro="" textlink="">
      <xdr:nvSpPr>
        <xdr:cNvPr id="197" name="テキスト ボックス 196"/>
        <xdr:cNvSpPr txBox="1"/>
      </xdr:nvSpPr>
      <xdr:spPr>
        <a:xfrm>
          <a:off x="3733800" y="14272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44312</xdr:rowOff>
    </xdr:from>
    <xdr:to>
      <xdr:col>4</xdr:col>
      <xdr:colOff>482600</xdr:colOff>
      <xdr:row>82</xdr:row>
      <xdr:rowOff>51944</xdr:rowOff>
    </xdr:to>
    <xdr:cxnSp macro="">
      <xdr:nvCxnSpPr>
        <xdr:cNvPr id="198" name="直線コネクタ 197"/>
        <xdr:cNvCxnSpPr/>
      </xdr:nvCxnSpPr>
      <xdr:spPr>
        <a:xfrm flipV="1">
          <a:off x="2336800" y="14103212"/>
          <a:ext cx="889000" cy="7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46604</xdr:rowOff>
    </xdr:from>
    <xdr:ext cx="762000" cy="259045"/>
    <xdr:sp macro="" textlink="">
      <xdr:nvSpPr>
        <xdr:cNvPr id="200" name="テキスト ボックス 199"/>
        <xdr:cNvSpPr txBox="1"/>
      </xdr:nvSpPr>
      <xdr:spPr>
        <a:xfrm>
          <a:off x="2844800" y="1427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51944</xdr:rowOff>
    </xdr:from>
    <xdr:to>
      <xdr:col>3</xdr:col>
      <xdr:colOff>279400</xdr:colOff>
      <xdr:row>82</xdr:row>
      <xdr:rowOff>53102</xdr:rowOff>
    </xdr:to>
    <xdr:cxnSp macro="">
      <xdr:nvCxnSpPr>
        <xdr:cNvPr id="201" name="直線コネクタ 200"/>
        <xdr:cNvCxnSpPr/>
      </xdr:nvCxnSpPr>
      <xdr:spPr>
        <a:xfrm flipV="1">
          <a:off x="1447800" y="14110844"/>
          <a:ext cx="889000" cy="1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60767</xdr:rowOff>
    </xdr:from>
    <xdr:to>
      <xdr:col>2</xdr:col>
      <xdr:colOff>127000</xdr:colOff>
      <xdr:row>82</xdr:row>
      <xdr:rowOff>162367</xdr:rowOff>
    </xdr:to>
    <xdr:sp macro="" textlink="">
      <xdr:nvSpPr>
        <xdr:cNvPr id="204" name="フローチャート : 判断 203"/>
        <xdr:cNvSpPr/>
      </xdr:nvSpPr>
      <xdr:spPr>
        <a:xfrm>
          <a:off x="1397000" y="14119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147144</xdr:rowOff>
    </xdr:from>
    <xdr:ext cx="762000" cy="259045"/>
    <xdr:sp macro="" textlink="">
      <xdr:nvSpPr>
        <xdr:cNvPr id="205" name="テキスト ボックス 204"/>
        <xdr:cNvSpPr txBox="1"/>
      </xdr:nvSpPr>
      <xdr:spPr>
        <a:xfrm>
          <a:off x="1066800" y="14206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119,920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3806</xdr:rowOff>
    </xdr:from>
    <xdr:to>
      <xdr:col>7</xdr:col>
      <xdr:colOff>203200</xdr:colOff>
      <xdr:row>82</xdr:row>
      <xdr:rowOff>105406</xdr:rowOff>
    </xdr:to>
    <xdr:sp macro="" textlink="">
      <xdr:nvSpPr>
        <xdr:cNvPr id="211" name="円/楕円 210"/>
        <xdr:cNvSpPr/>
      </xdr:nvSpPr>
      <xdr:spPr>
        <a:xfrm>
          <a:off x="4902200" y="14062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96533</xdr:rowOff>
    </xdr:from>
    <xdr:ext cx="762000" cy="259045"/>
    <xdr:sp macro="" textlink="">
      <xdr:nvSpPr>
        <xdr:cNvPr id="212" name="人件費・物件費等の状況該当値テキスト"/>
        <xdr:cNvSpPr txBox="1"/>
      </xdr:nvSpPr>
      <xdr:spPr>
        <a:xfrm>
          <a:off x="5041900" y="1398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96,314</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159810</xdr:rowOff>
    </xdr:from>
    <xdr:to>
      <xdr:col>6</xdr:col>
      <xdr:colOff>50800</xdr:colOff>
      <xdr:row>82</xdr:row>
      <xdr:rowOff>89960</xdr:rowOff>
    </xdr:to>
    <xdr:sp macro="" textlink="">
      <xdr:nvSpPr>
        <xdr:cNvPr id="213" name="円/楕円 212"/>
        <xdr:cNvSpPr/>
      </xdr:nvSpPr>
      <xdr:spPr>
        <a:xfrm>
          <a:off x="4064000" y="14047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100137</xdr:rowOff>
    </xdr:from>
    <xdr:ext cx="736600" cy="259045"/>
    <xdr:sp macro="" textlink="">
      <xdr:nvSpPr>
        <xdr:cNvPr id="214" name="テキスト ボックス 213"/>
        <xdr:cNvSpPr txBox="1"/>
      </xdr:nvSpPr>
      <xdr:spPr>
        <a:xfrm>
          <a:off x="3733800" y="13816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89,913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164962</xdr:rowOff>
    </xdr:from>
    <xdr:to>
      <xdr:col>4</xdr:col>
      <xdr:colOff>533400</xdr:colOff>
      <xdr:row>82</xdr:row>
      <xdr:rowOff>95112</xdr:rowOff>
    </xdr:to>
    <xdr:sp macro="" textlink="">
      <xdr:nvSpPr>
        <xdr:cNvPr id="215" name="円/楕円 214"/>
        <xdr:cNvSpPr/>
      </xdr:nvSpPr>
      <xdr:spPr>
        <a:xfrm>
          <a:off x="3175000" y="14052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105289</xdr:rowOff>
    </xdr:from>
    <xdr:ext cx="762000" cy="259045"/>
    <xdr:sp macro="" textlink="">
      <xdr:nvSpPr>
        <xdr:cNvPr id="216" name="テキスト ボックス 215"/>
        <xdr:cNvSpPr txBox="1"/>
      </xdr:nvSpPr>
      <xdr:spPr>
        <a:xfrm>
          <a:off x="2844800" y="13821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92,048</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1144</xdr:rowOff>
    </xdr:from>
    <xdr:to>
      <xdr:col>3</xdr:col>
      <xdr:colOff>330200</xdr:colOff>
      <xdr:row>82</xdr:row>
      <xdr:rowOff>102744</xdr:rowOff>
    </xdr:to>
    <xdr:sp macro="" textlink="">
      <xdr:nvSpPr>
        <xdr:cNvPr id="217" name="円/楕円 216"/>
        <xdr:cNvSpPr/>
      </xdr:nvSpPr>
      <xdr:spPr>
        <a:xfrm>
          <a:off x="2286000" y="14060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112921</xdr:rowOff>
    </xdr:from>
    <xdr:ext cx="762000" cy="259045"/>
    <xdr:sp macro="" textlink="">
      <xdr:nvSpPr>
        <xdr:cNvPr id="218" name="テキスト ボックス 217"/>
        <xdr:cNvSpPr txBox="1"/>
      </xdr:nvSpPr>
      <xdr:spPr>
        <a:xfrm>
          <a:off x="1955800" y="13828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95,211</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2302</xdr:rowOff>
    </xdr:from>
    <xdr:to>
      <xdr:col>2</xdr:col>
      <xdr:colOff>127000</xdr:colOff>
      <xdr:row>82</xdr:row>
      <xdr:rowOff>103902</xdr:rowOff>
    </xdr:to>
    <xdr:sp macro="" textlink="">
      <xdr:nvSpPr>
        <xdr:cNvPr id="219" name="円/楕円 218"/>
        <xdr:cNvSpPr/>
      </xdr:nvSpPr>
      <xdr:spPr>
        <a:xfrm>
          <a:off x="1397000" y="14061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114079</xdr:rowOff>
    </xdr:from>
    <xdr:ext cx="762000" cy="259045"/>
    <xdr:sp macro="" textlink="">
      <xdr:nvSpPr>
        <xdr:cNvPr id="220" name="テキスト ボックス 219"/>
        <xdr:cNvSpPr txBox="1"/>
      </xdr:nvSpPr>
      <xdr:spPr>
        <a:xfrm>
          <a:off x="1066800" y="13830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95,691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国家公務員給与削減措置が終了となり昨年度は全国市平均に近づいた。本年度は職員構成等により前年度に比べて</a:t>
          </a:r>
          <a:r>
            <a:rPr kumimoji="1" lang="en-US" altLang="ja-JP" sz="1300">
              <a:latin typeface="ＭＳ Ｐゴシック"/>
            </a:rPr>
            <a:t>0.7</a:t>
          </a:r>
          <a:r>
            <a:rPr kumimoji="1" lang="ja-JP" altLang="en-US" sz="1300">
              <a:latin typeface="ＭＳ Ｐゴシック"/>
            </a:rPr>
            <a:t>ポイント上昇し、全国市平均と同水準となる。今後も定員管理とあわせ、人件費の適正管理に努める。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5080</xdr:rowOff>
    </xdr:from>
    <xdr:to>
      <xdr:col>24</xdr:col>
      <xdr:colOff>558800</xdr:colOff>
      <xdr:row>86</xdr:row>
      <xdr:rowOff>38863</xdr:rowOff>
    </xdr:to>
    <xdr:cxnSp macro="">
      <xdr:nvCxnSpPr>
        <xdr:cNvPr id="252" name="直線コネクタ 251"/>
        <xdr:cNvCxnSpPr/>
      </xdr:nvCxnSpPr>
      <xdr:spPr>
        <a:xfrm>
          <a:off x="16179800" y="14749780"/>
          <a:ext cx="838200" cy="33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5080</xdr:rowOff>
    </xdr:from>
    <xdr:to>
      <xdr:col>23</xdr:col>
      <xdr:colOff>406400</xdr:colOff>
      <xdr:row>88</xdr:row>
      <xdr:rowOff>53087</xdr:rowOff>
    </xdr:to>
    <xdr:cxnSp macro="">
      <xdr:nvCxnSpPr>
        <xdr:cNvPr id="255" name="直線コネクタ 254"/>
        <xdr:cNvCxnSpPr/>
      </xdr:nvCxnSpPr>
      <xdr:spPr>
        <a:xfrm flipV="1">
          <a:off x="15290800" y="14749780"/>
          <a:ext cx="889000" cy="390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53087</xdr:rowOff>
    </xdr:from>
    <xdr:to>
      <xdr:col>22</xdr:col>
      <xdr:colOff>203200</xdr:colOff>
      <xdr:row>88</xdr:row>
      <xdr:rowOff>72389</xdr:rowOff>
    </xdr:to>
    <xdr:cxnSp macro="">
      <xdr:nvCxnSpPr>
        <xdr:cNvPr id="258" name="直線コネクタ 257"/>
        <xdr:cNvCxnSpPr/>
      </xdr:nvCxnSpPr>
      <xdr:spPr>
        <a:xfrm flipV="1">
          <a:off x="14401800" y="15140687"/>
          <a:ext cx="889000" cy="19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14732</xdr:rowOff>
    </xdr:from>
    <xdr:to>
      <xdr:col>21</xdr:col>
      <xdr:colOff>0</xdr:colOff>
      <xdr:row>88</xdr:row>
      <xdr:rowOff>72389</xdr:rowOff>
    </xdr:to>
    <xdr:cxnSp macro="">
      <xdr:nvCxnSpPr>
        <xdr:cNvPr id="261" name="直線コネクタ 260"/>
        <xdr:cNvCxnSpPr/>
      </xdr:nvCxnSpPr>
      <xdr:spPr>
        <a:xfrm>
          <a:off x="13512800" y="14759432"/>
          <a:ext cx="889000" cy="400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46499</xdr:rowOff>
    </xdr:from>
    <xdr:ext cx="762000" cy="259045"/>
    <xdr:sp macro="" textlink="">
      <xdr:nvSpPr>
        <xdr:cNvPr id="263" name="テキスト ボックス 262"/>
        <xdr:cNvSpPr txBox="1"/>
      </xdr:nvSpPr>
      <xdr:spPr>
        <a:xfrm>
          <a:off x="14020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3319</xdr:rowOff>
    </xdr:from>
    <xdr:ext cx="762000" cy="259045"/>
    <xdr:sp macro="" textlink="">
      <xdr:nvSpPr>
        <xdr:cNvPr id="265" name="テキスト ボックス 264"/>
        <xdr:cNvSpPr txBox="1"/>
      </xdr:nvSpPr>
      <xdr:spPr>
        <a:xfrm>
          <a:off x="13131800" y="1440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159513</xdr:rowOff>
    </xdr:from>
    <xdr:to>
      <xdr:col>24</xdr:col>
      <xdr:colOff>609600</xdr:colOff>
      <xdr:row>86</xdr:row>
      <xdr:rowOff>89663</xdr:rowOff>
    </xdr:to>
    <xdr:sp macro="" textlink="">
      <xdr:nvSpPr>
        <xdr:cNvPr id="271" name="円/楕円 270"/>
        <xdr:cNvSpPr/>
      </xdr:nvSpPr>
      <xdr:spPr>
        <a:xfrm>
          <a:off x="16967200" y="14732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131590</xdr:rowOff>
    </xdr:from>
    <xdr:ext cx="762000" cy="259045"/>
    <xdr:sp macro="" textlink="">
      <xdr:nvSpPr>
        <xdr:cNvPr id="272" name="給与水準   （国との比較）該当値テキスト"/>
        <xdr:cNvSpPr txBox="1"/>
      </xdr:nvSpPr>
      <xdr:spPr>
        <a:xfrm>
          <a:off x="17106900" y="1470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125730</xdr:rowOff>
    </xdr:from>
    <xdr:to>
      <xdr:col>23</xdr:col>
      <xdr:colOff>457200</xdr:colOff>
      <xdr:row>86</xdr:row>
      <xdr:rowOff>55880</xdr:rowOff>
    </xdr:to>
    <xdr:sp macro="" textlink="">
      <xdr:nvSpPr>
        <xdr:cNvPr id="273" name="円/楕円 272"/>
        <xdr:cNvSpPr/>
      </xdr:nvSpPr>
      <xdr:spPr>
        <a:xfrm>
          <a:off x="161290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40657</xdr:rowOff>
    </xdr:from>
    <xdr:ext cx="736600" cy="259045"/>
    <xdr:sp macro="" textlink="">
      <xdr:nvSpPr>
        <xdr:cNvPr id="274" name="テキスト ボックス 273"/>
        <xdr:cNvSpPr txBox="1"/>
      </xdr:nvSpPr>
      <xdr:spPr>
        <a:xfrm>
          <a:off x="15798800" y="1478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2287</xdr:rowOff>
    </xdr:from>
    <xdr:to>
      <xdr:col>22</xdr:col>
      <xdr:colOff>254000</xdr:colOff>
      <xdr:row>88</xdr:row>
      <xdr:rowOff>103887</xdr:rowOff>
    </xdr:to>
    <xdr:sp macro="" textlink="">
      <xdr:nvSpPr>
        <xdr:cNvPr id="275" name="円/楕円 274"/>
        <xdr:cNvSpPr/>
      </xdr:nvSpPr>
      <xdr:spPr>
        <a:xfrm>
          <a:off x="15240000" y="15089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88664</xdr:rowOff>
    </xdr:from>
    <xdr:ext cx="762000" cy="259045"/>
    <xdr:sp macro="" textlink="">
      <xdr:nvSpPr>
        <xdr:cNvPr id="276" name="テキスト ボックス 275"/>
        <xdr:cNvSpPr txBox="1"/>
      </xdr:nvSpPr>
      <xdr:spPr>
        <a:xfrm>
          <a:off x="14909800" y="15176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21589</xdr:rowOff>
    </xdr:from>
    <xdr:to>
      <xdr:col>21</xdr:col>
      <xdr:colOff>50800</xdr:colOff>
      <xdr:row>88</xdr:row>
      <xdr:rowOff>123189</xdr:rowOff>
    </xdr:to>
    <xdr:sp macro="" textlink="">
      <xdr:nvSpPr>
        <xdr:cNvPr id="277" name="円/楕円 276"/>
        <xdr:cNvSpPr/>
      </xdr:nvSpPr>
      <xdr:spPr>
        <a:xfrm>
          <a:off x="14351000" y="1510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107966</xdr:rowOff>
    </xdr:from>
    <xdr:ext cx="762000" cy="259045"/>
    <xdr:sp macro="" textlink="">
      <xdr:nvSpPr>
        <xdr:cNvPr id="278" name="テキスト ボックス 277"/>
        <xdr:cNvSpPr txBox="1"/>
      </xdr:nvSpPr>
      <xdr:spPr>
        <a:xfrm>
          <a:off x="14020800" y="15195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135382</xdr:rowOff>
    </xdr:from>
    <xdr:to>
      <xdr:col>19</xdr:col>
      <xdr:colOff>533400</xdr:colOff>
      <xdr:row>86</xdr:row>
      <xdr:rowOff>65532</xdr:rowOff>
    </xdr:to>
    <xdr:sp macro="" textlink="">
      <xdr:nvSpPr>
        <xdr:cNvPr id="279" name="円/楕円 278"/>
        <xdr:cNvSpPr/>
      </xdr:nvSpPr>
      <xdr:spPr>
        <a:xfrm>
          <a:off x="13462000" y="1470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50309</xdr:rowOff>
    </xdr:from>
    <xdr:ext cx="762000" cy="259045"/>
    <xdr:sp macro="" textlink="">
      <xdr:nvSpPr>
        <xdr:cNvPr id="280" name="テキスト ボックス 279"/>
        <xdr:cNvSpPr txBox="1"/>
      </xdr:nvSpPr>
      <xdr:spPr>
        <a:xfrm>
          <a:off x="13131800" y="14795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[5.03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類似団体や全国市町村の平均と比較して、職員数は少ない状況となっている。平成</a:t>
          </a:r>
          <a:r>
            <a:rPr kumimoji="1" lang="en-US" altLang="ja-JP" sz="1300">
              <a:latin typeface="ＭＳ Ｐゴシック"/>
            </a:rPr>
            <a:t>18</a:t>
          </a:r>
          <a:r>
            <a:rPr kumimoji="1" lang="ja-JP" altLang="en-US" sz="1300">
              <a:latin typeface="ＭＳ Ｐゴシック"/>
            </a:rPr>
            <a:t>年度に策定した定員適正化計画（平成</a:t>
          </a:r>
          <a:r>
            <a:rPr kumimoji="1" lang="en-US" altLang="ja-JP" sz="1300">
              <a:latin typeface="ＭＳ Ｐゴシック"/>
            </a:rPr>
            <a:t>28</a:t>
          </a:r>
          <a:r>
            <a:rPr kumimoji="1" lang="ja-JP" altLang="en-US" sz="1300">
              <a:latin typeface="ＭＳ Ｐゴシック"/>
            </a:rPr>
            <a:t>年度までに</a:t>
          </a:r>
          <a:r>
            <a:rPr kumimoji="1" lang="en-US" altLang="ja-JP" sz="1300">
              <a:latin typeface="ＭＳ Ｐゴシック"/>
            </a:rPr>
            <a:t>100</a:t>
          </a:r>
          <a:r>
            <a:rPr kumimoji="1" lang="ja-JP" altLang="en-US" sz="1300">
              <a:latin typeface="ＭＳ Ｐゴシック"/>
            </a:rPr>
            <a:t>人以上の職員削減）は達成し、平成</a:t>
          </a:r>
          <a:r>
            <a:rPr kumimoji="1" lang="en-US" altLang="ja-JP" sz="1300">
              <a:latin typeface="ＭＳ Ｐゴシック"/>
            </a:rPr>
            <a:t>21</a:t>
          </a:r>
          <a:r>
            <a:rPr kumimoji="1" lang="ja-JP" altLang="en-US" sz="1300">
              <a:latin typeface="ＭＳ Ｐゴシック"/>
            </a:rPr>
            <a:t>年度には、より効果的で効率的な行政運営を実現するため定員適正化の改定を行った。</a:t>
          </a:r>
          <a:endParaRPr kumimoji="1" lang="en-US" altLang="ja-JP" sz="1300">
            <a:latin typeface="ＭＳ Ｐゴシック"/>
          </a:endParaRPr>
        </a:p>
        <a:p>
          <a:r>
            <a:rPr kumimoji="1" lang="ja-JP" altLang="en-US" sz="1300">
              <a:latin typeface="ＭＳ Ｐゴシック"/>
            </a:rPr>
            <a:t>　引き続き、職員数の適正化に取り組む。</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44027</xdr:rowOff>
    </xdr:from>
    <xdr:to>
      <xdr:col>24</xdr:col>
      <xdr:colOff>558800</xdr:colOff>
      <xdr:row>59</xdr:row>
      <xdr:rowOff>50921</xdr:rowOff>
    </xdr:to>
    <xdr:cxnSp macro="">
      <xdr:nvCxnSpPr>
        <xdr:cNvPr id="317" name="直線コネクタ 316"/>
        <xdr:cNvCxnSpPr/>
      </xdr:nvCxnSpPr>
      <xdr:spPr>
        <a:xfrm>
          <a:off x="16179800" y="10159577"/>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44027</xdr:rowOff>
    </xdr:from>
    <xdr:to>
      <xdr:col>23</xdr:col>
      <xdr:colOff>406400</xdr:colOff>
      <xdr:row>59</xdr:row>
      <xdr:rowOff>80796</xdr:rowOff>
    </xdr:to>
    <xdr:cxnSp macro="">
      <xdr:nvCxnSpPr>
        <xdr:cNvPr id="320" name="直線コネクタ 319"/>
        <xdr:cNvCxnSpPr/>
      </xdr:nvCxnSpPr>
      <xdr:spPr>
        <a:xfrm flipV="1">
          <a:off x="15290800" y="10159577"/>
          <a:ext cx="889000" cy="36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80796</xdr:rowOff>
    </xdr:from>
    <xdr:to>
      <xdr:col>22</xdr:col>
      <xdr:colOff>203200</xdr:colOff>
      <xdr:row>59</xdr:row>
      <xdr:rowOff>99181</xdr:rowOff>
    </xdr:to>
    <xdr:cxnSp macro="">
      <xdr:nvCxnSpPr>
        <xdr:cNvPr id="323" name="直線コネクタ 322"/>
        <xdr:cNvCxnSpPr/>
      </xdr:nvCxnSpPr>
      <xdr:spPr>
        <a:xfrm flipV="1">
          <a:off x="14401800" y="10196346"/>
          <a:ext cx="889000" cy="1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99181</xdr:rowOff>
    </xdr:from>
    <xdr:to>
      <xdr:col>21</xdr:col>
      <xdr:colOff>0</xdr:colOff>
      <xdr:row>59</xdr:row>
      <xdr:rowOff>121013</xdr:rowOff>
    </xdr:to>
    <xdr:cxnSp macro="">
      <xdr:nvCxnSpPr>
        <xdr:cNvPr id="326" name="直線コネクタ 325"/>
        <xdr:cNvCxnSpPr/>
      </xdr:nvCxnSpPr>
      <xdr:spPr>
        <a:xfrm flipV="1">
          <a:off x="13512800" y="10214731"/>
          <a:ext cx="8890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83474</xdr:rowOff>
    </xdr:from>
    <xdr:ext cx="762000" cy="259045"/>
    <xdr:sp macro="" textlink="">
      <xdr:nvSpPr>
        <xdr:cNvPr id="328" name="テキスト ボックス 327"/>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159596</xdr:rowOff>
    </xdr:from>
    <xdr:to>
      <xdr:col>19</xdr:col>
      <xdr:colOff>533400</xdr:colOff>
      <xdr:row>61</xdr:row>
      <xdr:rowOff>89746</xdr:rowOff>
    </xdr:to>
    <xdr:sp macro="" textlink="">
      <xdr:nvSpPr>
        <xdr:cNvPr id="329" name="フローチャート : 判断 328"/>
        <xdr:cNvSpPr/>
      </xdr:nvSpPr>
      <xdr:spPr>
        <a:xfrm>
          <a:off x="13462000" y="10446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74523</xdr:rowOff>
    </xdr:from>
    <xdr:ext cx="762000" cy="259045"/>
    <xdr:sp macro="" textlink="">
      <xdr:nvSpPr>
        <xdr:cNvPr id="330" name="テキスト ボックス 329"/>
        <xdr:cNvSpPr txBox="1"/>
      </xdr:nvSpPr>
      <xdr:spPr>
        <a:xfrm>
          <a:off x="13131800" y="10532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121</xdr:rowOff>
    </xdr:from>
    <xdr:to>
      <xdr:col>24</xdr:col>
      <xdr:colOff>609600</xdr:colOff>
      <xdr:row>59</xdr:row>
      <xdr:rowOff>101721</xdr:rowOff>
    </xdr:to>
    <xdr:sp macro="" textlink="">
      <xdr:nvSpPr>
        <xdr:cNvPr id="336" name="円/楕円 335"/>
        <xdr:cNvSpPr/>
      </xdr:nvSpPr>
      <xdr:spPr>
        <a:xfrm>
          <a:off x="16967200" y="1011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92848</xdr:rowOff>
    </xdr:from>
    <xdr:ext cx="762000" cy="259045"/>
    <xdr:sp macro="" textlink="">
      <xdr:nvSpPr>
        <xdr:cNvPr id="337" name="定員管理の状況該当値テキスト"/>
        <xdr:cNvSpPr txBox="1"/>
      </xdr:nvSpPr>
      <xdr:spPr>
        <a:xfrm>
          <a:off x="17106900" y="10036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5.03</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164677</xdr:rowOff>
    </xdr:from>
    <xdr:to>
      <xdr:col>23</xdr:col>
      <xdr:colOff>457200</xdr:colOff>
      <xdr:row>59</xdr:row>
      <xdr:rowOff>94827</xdr:rowOff>
    </xdr:to>
    <xdr:sp macro="" textlink="">
      <xdr:nvSpPr>
        <xdr:cNvPr id="338" name="円/楕円 337"/>
        <xdr:cNvSpPr/>
      </xdr:nvSpPr>
      <xdr:spPr>
        <a:xfrm>
          <a:off x="16129000" y="10108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105004</xdr:rowOff>
    </xdr:from>
    <xdr:ext cx="736600" cy="259045"/>
    <xdr:sp macro="" textlink="">
      <xdr:nvSpPr>
        <xdr:cNvPr id="339" name="テキスト ボックス 338"/>
        <xdr:cNvSpPr txBox="1"/>
      </xdr:nvSpPr>
      <xdr:spPr>
        <a:xfrm>
          <a:off x="15798800" y="9877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4.97</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29996</xdr:rowOff>
    </xdr:from>
    <xdr:to>
      <xdr:col>22</xdr:col>
      <xdr:colOff>254000</xdr:colOff>
      <xdr:row>59</xdr:row>
      <xdr:rowOff>131596</xdr:rowOff>
    </xdr:to>
    <xdr:sp macro="" textlink="">
      <xdr:nvSpPr>
        <xdr:cNvPr id="340" name="円/楕円 339"/>
        <xdr:cNvSpPr/>
      </xdr:nvSpPr>
      <xdr:spPr>
        <a:xfrm>
          <a:off x="15240000" y="1014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141773</xdr:rowOff>
    </xdr:from>
    <xdr:ext cx="762000" cy="259045"/>
    <xdr:sp macro="" textlink="">
      <xdr:nvSpPr>
        <xdr:cNvPr id="341" name="テキスト ボックス 340"/>
        <xdr:cNvSpPr txBox="1"/>
      </xdr:nvSpPr>
      <xdr:spPr>
        <a:xfrm>
          <a:off x="14909800" y="9914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5.29</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48381</xdr:rowOff>
    </xdr:from>
    <xdr:to>
      <xdr:col>21</xdr:col>
      <xdr:colOff>50800</xdr:colOff>
      <xdr:row>59</xdr:row>
      <xdr:rowOff>149981</xdr:rowOff>
    </xdr:to>
    <xdr:sp macro="" textlink="">
      <xdr:nvSpPr>
        <xdr:cNvPr id="342" name="円/楕円 341"/>
        <xdr:cNvSpPr/>
      </xdr:nvSpPr>
      <xdr:spPr>
        <a:xfrm>
          <a:off x="14351000" y="10163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160158</xdr:rowOff>
    </xdr:from>
    <xdr:ext cx="762000" cy="259045"/>
    <xdr:sp macro="" textlink="">
      <xdr:nvSpPr>
        <xdr:cNvPr id="343" name="テキスト ボックス 342"/>
        <xdr:cNvSpPr txBox="1"/>
      </xdr:nvSpPr>
      <xdr:spPr>
        <a:xfrm>
          <a:off x="14020800" y="9932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5.45</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70213</xdr:rowOff>
    </xdr:from>
    <xdr:to>
      <xdr:col>19</xdr:col>
      <xdr:colOff>533400</xdr:colOff>
      <xdr:row>60</xdr:row>
      <xdr:rowOff>363</xdr:rowOff>
    </xdr:to>
    <xdr:sp macro="" textlink="">
      <xdr:nvSpPr>
        <xdr:cNvPr id="344" name="円/楕円 343"/>
        <xdr:cNvSpPr/>
      </xdr:nvSpPr>
      <xdr:spPr>
        <a:xfrm>
          <a:off x="13462000" y="10185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10540</xdr:rowOff>
    </xdr:from>
    <xdr:ext cx="762000" cy="259045"/>
    <xdr:sp macro="" textlink="">
      <xdr:nvSpPr>
        <xdr:cNvPr id="345" name="テキスト ボックス 344"/>
        <xdr:cNvSpPr txBox="1"/>
      </xdr:nvSpPr>
      <xdr:spPr>
        <a:xfrm>
          <a:off x="13131800" y="9954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20</a:t>
          </a:r>
          <a:r>
            <a:rPr kumimoji="1" lang="ja-JP" altLang="en-US" sz="1300">
              <a:latin typeface="ＭＳ Ｐゴシック"/>
            </a:rPr>
            <a:t>年度以降年々改善し、類似団体平均と比べても良好な値になっている。単年度比較すると、地方債の償還終了に伴う元利償還金の減等により、前年度よりも低い比率となったが、普通交付税額の減少等により標準財政規模は低下している。今後についても、緊急性・住民ニーズ等を考慮した事業選択を行い、適正な財政運営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120142</xdr:rowOff>
    </xdr:from>
    <xdr:to>
      <xdr:col>24</xdr:col>
      <xdr:colOff>558800</xdr:colOff>
      <xdr:row>37</xdr:row>
      <xdr:rowOff>149098</xdr:rowOff>
    </xdr:to>
    <xdr:cxnSp macro="">
      <xdr:nvCxnSpPr>
        <xdr:cNvPr id="377" name="直線コネクタ 376"/>
        <xdr:cNvCxnSpPr/>
      </xdr:nvCxnSpPr>
      <xdr:spPr>
        <a:xfrm flipV="1">
          <a:off x="16179800" y="6463792"/>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106570</xdr:rowOff>
    </xdr:from>
    <xdr:ext cx="762000" cy="259045"/>
    <xdr:sp macro="" textlink="">
      <xdr:nvSpPr>
        <xdr:cNvPr id="378" name="公債費負担の状況平均値テキスト"/>
        <xdr:cNvSpPr txBox="1"/>
      </xdr:nvSpPr>
      <xdr:spPr>
        <a:xfrm>
          <a:off x="17106900" y="6450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149098</xdr:rowOff>
    </xdr:from>
    <xdr:to>
      <xdr:col>23</xdr:col>
      <xdr:colOff>406400</xdr:colOff>
      <xdr:row>38</xdr:row>
      <xdr:rowOff>11430</xdr:rowOff>
    </xdr:to>
    <xdr:cxnSp macro="">
      <xdr:nvCxnSpPr>
        <xdr:cNvPr id="380" name="直線コネクタ 379"/>
        <xdr:cNvCxnSpPr/>
      </xdr:nvCxnSpPr>
      <xdr:spPr>
        <a:xfrm flipV="1">
          <a:off x="15290800" y="6492748"/>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71137</xdr:rowOff>
    </xdr:from>
    <xdr:ext cx="736600" cy="259045"/>
    <xdr:sp macro="" textlink="">
      <xdr:nvSpPr>
        <xdr:cNvPr id="382" name="テキスト ボックス 381"/>
        <xdr:cNvSpPr txBox="1"/>
      </xdr:nvSpPr>
      <xdr:spPr>
        <a:xfrm>
          <a:off x="15798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11430</xdr:rowOff>
    </xdr:from>
    <xdr:to>
      <xdr:col>22</xdr:col>
      <xdr:colOff>203200</xdr:colOff>
      <xdr:row>38</xdr:row>
      <xdr:rowOff>37973</xdr:rowOff>
    </xdr:to>
    <xdr:cxnSp macro="">
      <xdr:nvCxnSpPr>
        <xdr:cNvPr id="383" name="直線コネクタ 382"/>
        <xdr:cNvCxnSpPr/>
      </xdr:nvCxnSpPr>
      <xdr:spPr>
        <a:xfrm flipV="1">
          <a:off x="14401800" y="6526530"/>
          <a:ext cx="8890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90441</xdr:rowOff>
    </xdr:from>
    <xdr:ext cx="762000" cy="259045"/>
    <xdr:sp macro="" textlink="">
      <xdr:nvSpPr>
        <xdr:cNvPr id="385" name="テキスト ボックス 384"/>
        <xdr:cNvSpPr txBox="1"/>
      </xdr:nvSpPr>
      <xdr:spPr>
        <a:xfrm>
          <a:off x="149098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37973</xdr:rowOff>
    </xdr:from>
    <xdr:to>
      <xdr:col>21</xdr:col>
      <xdr:colOff>0</xdr:colOff>
      <xdr:row>38</xdr:row>
      <xdr:rowOff>66929</xdr:rowOff>
    </xdr:to>
    <xdr:cxnSp macro="">
      <xdr:nvCxnSpPr>
        <xdr:cNvPr id="386" name="直線コネクタ 385"/>
        <xdr:cNvCxnSpPr/>
      </xdr:nvCxnSpPr>
      <xdr:spPr>
        <a:xfrm flipV="1">
          <a:off x="13512800" y="6553073"/>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114571</xdr:rowOff>
    </xdr:from>
    <xdr:ext cx="762000" cy="259045"/>
    <xdr:sp macro="" textlink="">
      <xdr:nvSpPr>
        <xdr:cNvPr id="388" name="テキスト ボックス 387"/>
        <xdr:cNvSpPr txBox="1"/>
      </xdr:nvSpPr>
      <xdr:spPr>
        <a:xfrm>
          <a:off x="14020800" y="662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6477</xdr:rowOff>
    </xdr:from>
    <xdr:to>
      <xdr:col>19</xdr:col>
      <xdr:colOff>533400</xdr:colOff>
      <xdr:row>38</xdr:row>
      <xdr:rowOff>108077</xdr:rowOff>
    </xdr:to>
    <xdr:sp macro="" textlink="">
      <xdr:nvSpPr>
        <xdr:cNvPr id="389" name="フローチャート : 判断 388"/>
        <xdr:cNvSpPr/>
      </xdr:nvSpPr>
      <xdr:spPr>
        <a:xfrm>
          <a:off x="13462000" y="652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118254</xdr:rowOff>
    </xdr:from>
    <xdr:ext cx="762000" cy="259045"/>
    <xdr:sp macro="" textlink="">
      <xdr:nvSpPr>
        <xdr:cNvPr id="390" name="テキスト ボックス 389"/>
        <xdr:cNvSpPr txBox="1"/>
      </xdr:nvSpPr>
      <xdr:spPr>
        <a:xfrm>
          <a:off x="13131800" y="6290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69342</xdr:rowOff>
    </xdr:from>
    <xdr:to>
      <xdr:col>24</xdr:col>
      <xdr:colOff>609600</xdr:colOff>
      <xdr:row>37</xdr:row>
      <xdr:rowOff>170942</xdr:rowOff>
    </xdr:to>
    <xdr:sp macro="" textlink="">
      <xdr:nvSpPr>
        <xdr:cNvPr id="396" name="円/楕円 395"/>
        <xdr:cNvSpPr/>
      </xdr:nvSpPr>
      <xdr:spPr>
        <a:xfrm>
          <a:off x="169672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85869</xdr:rowOff>
    </xdr:from>
    <xdr:ext cx="762000" cy="259045"/>
    <xdr:sp macro="" textlink="">
      <xdr:nvSpPr>
        <xdr:cNvPr id="397" name="公債費負担の状況該当値テキスト"/>
        <xdr:cNvSpPr txBox="1"/>
      </xdr:nvSpPr>
      <xdr:spPr>
        <a:xfrm>
          <a:off x="17106900" y="625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98298</xdr:rowOff>
    </xdr:from>
    <xdr:to>
      <xdr:col>23</xdr:col>
      <xdr:colOff>457200</xdr:colOff>
      <xdr:row>38</xdr:row>
      <xdr:rowOff>28448</xdr:rowOff>
    </xdr:to>
    <xdr:sp macro="" textlink="">
      <xdr:nvSpPr>
        <xdr:cNvPr id="398" name="円/楕円 397"/>
        <xdr:cNvSpPr/>
      </xdr:nvSpPr>
      <xdr:spPr>
        <a:xfrm>
          <a:off x="16129000" y="6441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38625</xdr:rowOff>
    </xdr:from>
    <xdr:ext cx="736600" cy="259045"/>
    <xdr:sp macro="" textlink="">
      <xdr:nvSpPr>
        <xdr:cNvPr id="399" name="テキスト ボックス 398"/>
        <xdr:cNvSpPr txBox="1"/>
      </xdr:nvSpPr>
      <xdr:spPr>
        <a:xfrm>
          <a:off x="15798800" y="6210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132080</xdr:rowOff>
    </xdr:from>
    <xdr:to>
      <xdr:col>22</xdr:col>
      <xdr:colOff>254000</xdr:colOff>
      <xdr:row>38</xdr:row>
      <xdr:rowOff>62230</xdr:rowOff>
    </xdr:to>
    <xdr:sp macro="" textlink="">
      <xdr:nvSpPr>
        <xdr:cNvPr id="400" name="円/楕円 399"/>
        <xdr:cNvSpPr/>
      </xdr:nvSpPr>
      <xdr:spPr>
        <a:xfrm>
          <a:off x="15240000" y="647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72407</xdr:rowOff>
    </xdr:from>
    <xdr:ext cx="762000" cy="259045"/>
    <xdr:sp macro="" textlink="">
      <xdr:nvSpPr>
        <xdr:cNvPr id="401" name="テキスト ボックス 400"/>
        <xdr:cNvSpPr txBox="1"/>
      </xdr:nvSpPr>
      <xdr:spPr>
        <a:xfrm>
          <a:off x="14909800" y="624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158623</xdr:rowOff>
    </xdr:from>
    <xdr:to>
      <xdr:col>21</xdr:col>
      <xdr:colOff>50800</xdr:colOff>
      <xdr:row>38</xdr:row>
      <xdr:rowOff>88773</xdr:rowOff>
    </xdr:to>
    <xdr:sp macro="" textlink="">
      <xdr:nvSpPr>
        <xdr:cNvPr id="402" name="円/楕円 401"/>
        <xdr:cNvSpPr/>
      </xdr:nvSpPr>
      <xdr:spPr>
        <a:xfrm>
          <a:off x="14351000" y="6502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98950</xdr:rowOff>
    </xdr:from>
    <xdr:ext cx="762000" cy="259045"/>
    <xdr:sp macro="" textlink="">
      <xdr:nvSpPr>
        <xdr:cNvPr id="403" name="テキスト ボックス 402"/>
        <xdr:cNvSpPr txBox="1"/>
      </xdr:nvSpPr>
      <xdr:spPr>
        <a:xfrm>
          <a:off x="14020800" y="6271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16129</xdr:rowOff>
    </xdr:from>
    <xdr:to>
      <xdr:col>19</xdr:col>
      <xdr:colOff>533400</xdr:colOff>
      <xdr:row>38</xdr:row>
      <xdr:rowOff>117729</xdr:rowOff>
    </xdr:to>
    <xdr:sp macro="" textlink="">
      <xdr:nvSpPr>
        <xdr:cNvPr id="404" name="円/楕円 403"/>
        <xdr:cNvSpPr/>
      </xdr:nvSpPr>
      <xdr:spPr>
        <a:xfrm>
          <a:off x="13462000" y="6531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102506</xdr:rowOff>
    </xdr:from>
    <xdr:ext cx="762000" cy="259045"/>
    <xdr:sp macro="" textlink="">
      <xdr:nvSpPr>
        <xdr:cNvPr id="405" name="テキスト ボックス 404"/>
        <xdr:cNvSpPr txBox="1"/>
      </xdr:nvSpPr>
      <xdr:spPr>
        <a:xfrm>
          <a:off x="13131800" y="6617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[29.8%]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企業会計（下水道事業会計、病院事業会計）の地方債償還に充てるための一般会計からの繰入見込額が大きく減少したことによる将来負担額の減少により、前年度と比較して</a:t>
          </a:r>
          <a:r>
            <a:rPr kumimoji="1" lang="en-US" altLang="ja-JP" sz="1300">
              <a:latin typeface="ＭＳ Ｐゴシック"/>
            </a:rPr>
            <a:t>7.1</a:t>
          </a:r>
          <a:r>
            <a:rPr kumimoji="1" lang="ja-JP" altLang="en-US" sz="1300">
              <a:latin typeface="ＭＳ Ｐゴシック"/>
            </a:rPr>
            <a:t>％の改善になった。</a:t>
          </a:r>
          <a:endParaRPr kumimoji="1" lang="en-US" altLang="ja-JP" sz="1300">
            <a:latin typeface="ＭＳ Ｐゴシック"/>
          </a:endParaRPr>
        </a:p>
        <a:p>
          <a:r>
            <a:rPr kumimoji="1" lang="ja-JP" altLang="en-US" sz="1300">
              <a:latin typeface="ＭＳ Ｐゴシック"/>
            </a:rPr>
            <a:t>　類似団体平均よりも低い水準となっているが、今後も基準財政需要額に算入される有利な起債を活用する等、将来負担の適正化に努める。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30289</xdr:rowOff>
    </xdr:from>
    <xdr:to>
      <xdr:col>24</xdr:col>
      <xdr:colOff>558800</xdr:colOff>
      <xdr:row>14</xdr:row>
      <xdr:rowOff>44566</xdr:rowOff>
    </xdr:to>
    <xdr:cxnSp macro="">
      <xdr:nvCxnSpPr>
        <xdr:cNvPr id="439" name="直線コネクタ 438"/>
        <xdr:cNvCxnSpPr/>
      </xdr:nvCxnSpPr>
      <xdr:spPr>
        <a:xfrm flipV="1">
          <a:off x="16179800" y="2430589"/>
          <a:ext cx="838200" cy="14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15066</xdr:rowOff>
    </xdr:from>
    <xdr:ext cx="762000" cy="259045"/>
    <xdr:sp macro="" textlink="">
      <xdr:nvSpPr>
        <xdr:cNvPr id="440" name="将来負担の状況平均値テキスト"/>
        <xdr:cNvSpPr txBox="1"/>
      </xdr:nvSpPr>
      <xdr:spPr>
        <a:xfrm>
          <a:off x="17106900" y="24153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44566</xdr:rowOff>
    </xdr:from>
    <xdr:to>
      <xdr:col>23</xdr:col>
      <xdr:colOff>406400</xdr:colOff>
      <xdr:row>14</xdr:row>
      <xdr:rowOff>109516</xdr:rowOff>
    </xdr:to>
    <xdr:cxnSp macro="">
      <xdr:nvCxnSpPr>
        <xdr:cNvPr id="442" name="直線コネクタ 441"/>
        <xdr:cNvCxnSpPr/>
      </xdr:nvCxnSpPr>
      <xdr:spPr>
        <a:xfrm flipV="1">
          <a:off x="15290800" y="2444866"/>
          <a:ext cx="889000" cy="64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137251</xdr:rowOff>
    </xdr:from>
    <xdr:ext cx="736600" cy="259045"/>
    <xdr:sp macro="" textlink="">
      <xdr:nvSpPr>
        <xdr:cNvPr id="444" name="テキスト ボックス 443"/>
        <xdr:cNvSpPr txBox="1"/>
      </xdr:nvSpPr>
      <xdr:spPr>
        <a:xfrm>
          <a:off x="15798800" y="2537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109516</xdr:rowOff>
    </xdr:from>
    <xdr:to>
      <xdr:col>22</xdr:col>
      <xdr:colOff>203200</xdr:colOff>
      <xdr:row>14</xdr:row>
      <xdr:rowOff>165820</xdr:rowOff>
    </xdr:to>
    <xdr:cxnSp macro="">
      <xdr:nvCxnSpPr>
        <xdr:cNvPr id="445" name="直線コネクタ 444"/>
        <xdr:cNvCxnSpPr/>
      </xdr:nvCxnSpPr>
      <xdr:spPr>
        <a:xfrm flipV="1">
          <a:off x="14401800" y="2509816"/>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159169</xdr:rowOff>
    </xdr:from>
    <xdr:ext cx="762000" cy="259045"/>
    <xdr:sp macro="" textlink="">
      <xdr:nvSpPr>
        <xdr:cNvPr id="447" name="テキスト ボックス 446"/>
        <xdr:cNvSpPr txBox="1"/>
      </xdr:nvSpPr>
      <xdr:spPr>
        <a:xfrm>
          <a:off x="14909800" y="255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165820</xdr:rowOff>
    </xdr:from>
    <xdr:to>
      <xdr:col>21</xdr:col>
      <xdr:colOff>0</xdr:colOff>
      <xdr:row>15</xdr:row>
      <xdr:rowOff>7842</xdr:rowOff>
    </xdr:to>
    <xdr:cxnSp macro="">
      <xdr:nvCxnSpPr>
        <xdr:cNvPr id="448" name="直線コネクタ 447"/>
        <xdr:cNvCxnSpPr/>
      </xdr:nvCxnSpPr>
      <xdr:spPr>
        <a:xfrm flipV="1">
          <a:off x="13512800" y="2566120"/>
          <a:ext cx="889000" cy="13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109792</xdr:rowOff>
    </xdr:from>
    <xdr:to>
      <xdr:col>19</xdr:col>
      <xdr:colOff>533400</xdr:colOff>
      <xdr:row>15</xdr:row>
      <xdr:rowOff>39942</xdr:rowOff>
    </xdr:to>
    <xdr:sp macro="" textlink="">
      <xdr:nvSpPr>
        <xdr:cNvPr id="451" name="フローチャート : 判断 450"/>
        <xdr:cNvSpPr/>
      </xdr:nvSpPr>
      <xdr:spPr>
        <a:xfrm>
          <a:off x="13462000" y="2510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50119</xdr:rowOff>
    </xdr:from>
    <xdr:ext cx="762000" cy="259045"/>
    <xdr:sp macro="" textlink="">
      <xdr:nvSpPr>
        <xdr:cNvPr id="452" name="テキスト ボックス 451"/>
        <xdr:cNvSpPr txBox="1"/>
      </xdr:nvSpPr>
      <xdr:spPr>
        <a:xfrm>
          <a:off x="13131800" y="227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13</xdr:row>
      <xdr:rowOff>150939</xdr:rowOff>
    </xdr:from>
    <xdr:to>
      <xdr:col>24</xdr:col>
      <xdr:colOff>609600</xdr:colOff>
      <xdr:row>14</xdr:row>
      <xdr:rowOff>81089</xdr:rowOff>
    </xdr:to>
    <xdr:sp macro="" textlink="">
      <xdr:nvSpPr>
        <xdr:cNvPr id="458" name="円/楕円 457"/>
        <xdr:cNvSpPr/>
      </xdr:nvSpPr>
      <xdr:spPr>
        <a:xfrm>
          <a:off x="16967200" y="2379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72216</xdr:rowOff>
    </xdr:from>
    <xdr:ext cx="762000" cy="259045"/>
    <xdr:sp macro="" textlink="">
      <xdr:nvSpPr>
        <xdr:cNvPr id="459" name="将来負担の状況該当値テキスト"/>
        <xdr:cNvSpPr txBox="1"/>
      </xdr:nvSpPr>
      <xdr:spPr>
        <a:xfrm>
          <a:off x="17106900" y="2301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23</xdr:col>
      <xdr:colOff>355600</xdr:colOff>
      <xdr:row>13</xdr:row>
      <xdr:rowOff>165216</xdr:rowOff>
    </xdr:from>
    <xdr:to>
      <xdr:col>23</xdr:col>
      <xdr:colOff>457200</xdr:colOff>
      <xdr:row>14</xdr:row>
      <xdr:rowOff>95366</xdr:rowOff>
    </xdr:to>
    <xdr:sp macro="" textlink="">
      <xdr:nvSpPr>
        <xdr:cNvPr id="460" name="円/楕円 459"/>
        <xdr:cNvSpPr/>
      </xdr:nvSpPr>
      <xdr:spPr>
        <a:xfrm>
          <a:off x="16129000" y="2394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105543</xdr:rowOff>
    </xdr:from>
    <xdr:ext cx="736600" cy="259045"/>
    <xdr:sp macro="" textlink="">
      <xdr:nvSpPr>
        <xdr:cNvPr id="461" name="テキスト ボックス 460"/>
        <xdr:cNvSpPr txBox="1"/>
      </xdr:nvSpPr>
      <xdr:spPr>
        <a:xfrm>
          <a:off x="15798800" y="21629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36.9</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58716</xdr:rowOff>
    </xdr:from>
    <xdr:to>
      <xdr:col>22</xdr:col>
      <xdr:colOff>254000</xdr:colOff>
      <xdr:row>14</xdr:row>
      <xdr:rowOff>160316</xdr:rowOff>
    </xdr:to>
    <xdr:sp macro="" textlink="">
      <xdr:nvSpPr>
        <xdr:cNvPr id="462" name="円/楕円 461"/>
        <xdr:cNvSpPr/>
      </xdr:nvSpPr>
      <xdr:spPr>
        <a:xfrm>
          <a:off x="15240000" y="2459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170493</xdr:rowOff>
    </xdr:from>
    <xdr:ext cx="762000" cy="259045"/>
    <xdr:sp macro="" textlink="">
      <xdr:nvSpPr>
        <xdr:cNvPr id="463" name="テキスト ボックス 462"/>
        <xdr:cNvSpPr txBox="1"/>
      </xdr:nvSpPr>
      <xdr:spPr>
        <a:xfrm>
          <a:off x="14909800" y="2227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115020</xdr:rowOff>
    </xdr:from>
    <xdr:to>
      <xdr:col>21</xdr:col>
      <xdr:colOff>50800</xdr:colOff>
      <xdr:row>15</xdr:row>
      <xdr:rowOff>45170</xdr:rowOff>
    </xdr:to>
    <xdr:sp macro="" textlink="">
      <xdr:nvSpPr>
        <xdr:cNvPr id="464" name="円/楕円 463"/>
        <xdr:cNvSpPr/>
      </xdr:nvSpPr>
      <xdr:spPr>
        <a:xfrm>
          <a:off x="14351000" y="251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29947</xdr:rowOff>
    </xdr:from>
    <xdr:ext cx="762000" cy="259045"/>
    <xdr:sp macro="" textlink="">
      <xdr:nvSpPr>
        <xdr:cNvPr id="465" name="テキスト ボックス 464"/>
        <xdr:cNvSpPr txBox="1"/>
      </xdr:nvSpPr>
      <xdr:spPr>
        <a:xfrm>
          <a:off x="14020800" y="2601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128492</xdr:rowOff>
    </xdr:from>
    <xdr:to>
      <xdr:col>19</xdr:col>
      <xdr:colOff>533400</xdr:colOff>
      <xdr:row>15</xdr:row>
      <xdr:rowOff>58642</xdr:rowOff>
    </xdr:to>
    <xdr:sp macro="" textlink="">
      <xdr:nvSpPr>
        <xdr:cNvPr id="466" name="円/楕円 465"/>
        <xdr:cNvSpPr/>
      </xdr:nvSpPr>
      <xdr:spPr>
        <a:xfrm>
          <a:off x="13462000" y="2528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43419</xdr:rowOff>
    </xdr:from>
    <xdr:ext cx="762000" cy="259045"/>
    <xdr:sp macro="" textlink="">
      <xdr:nvSpPr>
        <xdr:cNvPr id="467" name="テキスト ボックス 466"/>
        <xdr:cNvSpPr txBox="1"/>
      </xdr:nvSpPr>
      <xdr:spPr>
        <a:xfrm>
          <a:off x="13131800" y="2615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兵庫県西脇市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42,520
42,114
132.44
20,269,441
19,436,553
690,385
11,714,058
18,457,587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8.4
29.8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類似団体平均と比較すると、人件費に係る経常収支比率は低くなっており、ごみ処理業務・消防業務を一部事務組合として広域で行っていることや、職員数の削減等が要因である。</a:t>
          </a:r>
          <a:endParaRPr kumimoji="1" lang="en-US" altLang="ja-JP" sz="1300">
            <a:latin typeface="ＭＳ Ｐゴシック"/>
          </a:endParaRPr>
        </a:p>
        <a:p>
          <a:r>
            <a:rPr kumimoji="1" lang="ja-JP" altLang="en-US" sz="1300">
              <a:latin typeface="ＭＳ Ｐゴシック"/>
            </a:rPr>
            <a:t>　今後も定員適正化計画を着実に実施し、人件費の削減に取り組む。</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33</xdr:row>
      <xdr:rowOff>138430</xdr:rowOff>
    </xdr:from>
    <xdr:to>
      <xdr:col>7</xdr:col>
      <xdr:colOff>15875</xdr:colOff>
      <xdr:row>34</xdr:row>
      <xdr:rowOff>20320</xdr:rowOff>
    </xdr:to>
    <xdr:cxnSp macro="">
      <xdr:nvCxnSpPr>
        <xdr:cNvPr id="64" name="直線コネクタ 63"/>
        <xdr:cNvCxnSpPr/>
      </xdr:nvCxnSpPr>
      <xdr:spPr>
        <a:xfrm flipV="1">
          <a:off x="3987800" y="579628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20320</xdr:rowOff>
    </xdr:from>
    <xdr:to>
      <xdr:col>5</xdr:col>
      <xdr:colOff>549275</xdr:colOff>
      <xdr:row>34</xdr:row>
      <xdr:rowOff>66040</xdr:rowOff>
    </xdr:to>
    <xdr:cxnSp macro="">
      <xdr:nvCxnSpPr>
        <xdr:cNvPr id="67" name="直線コネクタ 66"/>
        <xdr:cNvCxnSpPr/>
      </xdr:nvCxnSpPr>
      <xdr:spPr>
        <a:xfrm flipV="1">
          <a:off x="3098800" y="58496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66040</xdr:rowOff>
    </xdr:from>
    <xdr:to>
      <xdr:col>4</xdr:col>
      <xdr:colOff>346075</xdr:colOff>
      <xdr:row>34</xdr:row>
      <xdr:rowOff>157480</xdr:rowOff>
    </xdr:to>
    <xdr:cxnSp macro="">
      <xdr:nvCxnSpPr>
        <xdr:cNvPr id="70" name="直線コネクタ 69"/>
        <xdr:cNvCxnSpPr/>
      </xdr:nvCxnSpPr>
      <xdr:spPr>
        <a:xfrm flipV="1">
          <a:off x="2209800" y="58953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157480</xdr:rowOff>
    </xdr:from>
    <xdr:to>
      <xdr:col>3</xdr:col>
      <xdr:colOff>142875</xdr:colOff>
      <xdr:row>34</xdr:row>
      <xdr:rowOff>157480</xdr:rowOff>
    </xdr:to>
    <xdr:cxnSp macro="">
      <xdr:nvCxnSpPr>
        <xdr:cNvPr id="73" name="直線コネクタ 72"/>
        <xdr:cNvCxnSpPr/>
      </xdr:nvCxnSpPr>
      <xdr:spPr>
        <a:xfrm>
          <a:off x="1320800" y="59867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99060</xdr:rowOff>
    </xdr:from>
    <xdr:to>
      <xdr:col>1</xdr:col>
      <xdr:colOff>676275</xdr:colOff>
      <xdr:row>37</xdr:row>
      <xdr:rowOff>29210</xdr:rowOff>
    </xdr:to>
    <xdr:sp macro="" textlink="">
      <xdr:nvSpPr>
        <xdr:cNvPr id="76" name="フローチャート : 判断 75"/>
        <xdr:cNvSpPr/>
      </xdr:nvSpPr>
      <xdr:spPr>
        <a:xfrm>
          <a:off x="1270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13987</xdr:rowOff>
    </xdr:from>
    <xdr:ext cx="762000" cy="259045"/>
    <xdr:sp macro="" textlink="">
      <xdr:nvSpPr>
        <xdr:cNvPr id="77" name="テキスト ボックス 76"/>
        <xdr:cNvSpPr txBox="1"/>
      </xdr:nvSpPr>
      <xdr:spPr>
        <a:xfrm>
          <a:off x="939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33</xdr:row>
      <xdr:rowOff>87630</xdr:rowOff>
    </xdr:from>
    <xdr:to>
      <xdr:col>7</xdr:col>
      <xdr:colOff>66675</xdr:colOff>
      <xdr:row>34</xdr:row>
      <xdr:rowOff>17780</xdr:rowOff>
    </xdr:to>
    <xdr:sp macro="" textlink="">
      <xdr:nvSpPr>
        <xdr:cNvPr id="83" name="円/楕円 82"/>
        <xdr:cNvSpPr/>
      </xdr:nvSpPr>
      <xdr:spPr>
        <a:xfrm>
          <a:off x="4775200" y="574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32</xdr:row>
      <xdr:rowOff>104157</xdr:rowOff>
    </xdr:from>
    <xdr:ext cx="762000" cy="259045"/>
    <xdr:sp macro="" textlink="">
      <xdr:nvSpPr>
        <xdr:cNvPr id="84" name="人件費該当値テキスト"/>
        <xdr:cNvSpPr txBox="1"/>
      </xdr:nvSpPr>
      <xdr:spPr>
        <a:xfrm>
          <a:off x="4914900" y="559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5</xdr:col>
      <xdr:colOff>498475</xdr:colOff>
      <xdr:row>33</xdr:row>
      <xdr:rowOff>140970</xdr:rowOff>
    </xdr:from>
    <xdr:to>
      <xdr:col>5</xdr:col>
      <xdr:colOff>600075</xdr:colOff>
      <xdr:row>34</xdr:row>
      <xdr:rowOff>71120</xdr:rowOff>
    </xdr:to>
    <xdr:sp macro="" textlink="">
      <xdr:nvSpPr>
        <xdr:cNvPr id="85" name="円/楕円 84"/>
        <xdr:cNvSpPr/>
      </xdr:nvSpPr>
      <xdr:spPr>
        <a:xfrm>
          <a:off x="3937000" y="579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32</xdr:row>
      <xdr:rowOff>81297</xdr:rowOff>
    </xdr:from>
    <xdr:ext cx="736600" cy="259045"/>
    <xdr:sp macro="" textlink="">
      <xdr:nvSpPr>
        <xdr:cNvPr id="86" name="テキスト ボックス 85"/>
        <xdr:cNvSpPr txBox="1"/>
      </xdr:nvSpPr>
      <xdr:spPr>
        <a:xfrm>
          <a:off x="3606800" y="5567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15240</xdr:rowOff>
    </xdr:from>
    <xdr:to>
      <xdr:col>4</xdr:col>
      <xdr:colOff>396875</xdr:colOff>
      <xdr:row>34</xdr:row>
      <xdr:rowOff>116840</xdr:rowOff>
    </xdr:to>
    <xdr:sp macro="" textlink="">
      <xdr:nvSpPr>
        <xdr:cNvPr id="87" name="円/楕円 86"/>
        <xdr:cNvSpPr/>
      </xdr:nvSpPr>
      <xdr:spPr>
        <a:xfrm>
          <a:off x="3048000" y="584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32</xdr:row>
      <xdr:rowOff>127017</xdr:rowOff>
    </xdr:from>
    <xdr:ext cx="762000" cy="259045"/>
    <xdr:sp macro="" textlink="">
      <xdr:nvSpPr>
        <xdr:cNvPr id="88" name="テキスト ボックス 87"/>
        <xdr:cNvSpPr txBox="1"/>
      </xdr:nvSpPr>
      <xdr:spPr>
        <a:xfrm>
          <a:off x="2717800" y="56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106680</xdr:rowOff>
    </xdr:from>
    <xdr:to>
      <xdr:col>3</xdr:col>
      <xdr:colOff>193675</xdr:colOff>
      <xdr:row>35</xdr:row>
      <xdr:rowOff>36830</xdr:rowOff>
    </xdr:to>
    <xdr:sp macro="" textlink="">
      <xdr:nvSpPr>
        <xdr:cNvPr id="89" name="円/楕円 88"/>
        <xdr:cNvSpPr/>
      </xdr:nvSpPr>
      <xdr:spPr>
        <a:xfrm>
          <a:off x="2159000" y="593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47007</xdr:rowOff>
    </xdr:from>
    <xdr:ext cx="762000" cy="259045"/>
    <xdr:sp macro="" textlink="">
      <xdr:nvSpPr>
        <xdr:cNvPr id="90" name="テキスト ボックス 89"/>
        <xdr:cNvSpPr txBox="1"/>
      </xdr:nvSpPr>
      <xdr:spPr>
        <a:xfrm>
          <a:off x="1828800" y="570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106680</xdr:rowOff>
    </xdr:from>
    <xdr:to>
      <xdr:col>1</xdr:col>
      <xdr:colOff>676275</xdr:colOff>
      <xdr:row>35</xdr:row>
      <xdr:rowOff>36830</xdr:rowOff>
    </xdr:to>
    <xdr:sp macro="" textlink="">
      <xdr:nvSpPr>
        <xdr:cNvPr id="91" name="円/楕円 90"/>
        <xdr:cNvSpPr/>
      </xdr:nvSpPr>
      <xdr:spPr>
        <a:xfrm>
          <a:off x="1270000" y="593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47007</xdr:rowOff>
    </xdr:from>
    <xdr:ext cx="762000" cy="259045"/>
    <xdr:sp macro="" textlink="">
      <xdr:nvSpPr>
        <xdr:cNvPr id="92" name="テキスト ボックス 91"/>
        <xdr:cNvSpPr txBox="1"/>
      </xdr:nvSpPr>
      <xdr:spPr>
        <a:xfrm>
          <a:off x="939800" y="570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a:t>
          </a:r>
          <a:r>
            <a:rPr kumimoji="1" lang="en-US" altLang="ja-JP" sz="1300">
              <a:latin typeface="ＭＳ Ｐゴシック"/>
            </a:rPr>
            <a:t>4.1</a:t>
          </a:r>
          <a:r>
            <a:rPr kumimoji="1" lang="ja-JP" altLang="en-US" sz="1300">
              <a:latin typeface="ＭＳ Ｐゴシック"/>
            </a:rPr>
            <a:t>％低い水準であり、前年度比較して</a:t>
          </a:r>
          <a:r>
            <a:rPr kumimoji="1" lang="en-US" altLang="ja-JP" sz="1300">
              <a:latin typeface="ＭＳ Ｐゴシック"/>
            </a:rPr>
            <a:t>0.7</a:t>
          </a:r>
          <a:r>
            <a:rPr kumimoji="1" lang="ja-JP" altLang="en-US" sz="1300">
              <a:latin typeface="ＭＳ Ｐゴシック"/>
            </a:rPr>
            <a:t>％上がっているが、良好といえる。今後も引き続き、適正な執行管理に努める。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146050</xdr:rowOff>
    </xdr:from>
    <xdr:to>
      <xdr:col>24</xdr:col>
      <xdr:colOff>31750</xdr:colOff>
      <xdr:row>14</xdr:row>
      <xdr:rowOff>50800</xdr:rowOff>
    </xdr:to>
    <xdr:cxnSp macro="">
      <xdr:nvCxnSpPr>
        <xdr:cNvPr id="127" name="直線コネクタ 126"/>
        <xdr:cNvCxnSpPr/>
      </xdr:nvCxnSpPr>
      <xdr:spPr>
        <a:xfrm>
          <a:off x="15671800" y="23749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75491</xdr:rowOff>
    </xdr:from>
    <xdr:ext cx="762000" cy="259045"/>
    <xdr:sp macro="" textlink="">
      <xdr:nvSpPr>
        <xdr:cNvPr id="128" name="物件費平均値テキスト"/>
        <xdr:cNvSpPr txBox="1"/>
      </xdr:nvSpPr>
      <xdr:spPr>
        <a:xfrm>
          <a:off x="16598900" y="2818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124279</xdr:rowOff>
    </xdr:from>
    <xdr:to>
      <xdr:col>22</xdr:col>
      <xdr:colOff>565150</xdr:colOff>
      <xdr:row>13</xdr:row>
      <xdr:rowOff>146050</xdr:rowOff>
    </xdr:to>
    <xdr:cxnSp macro="">
      <xdr:nvCxnSpPr>
        <xdr:cNvPr id="130" name="直線コネクタ 129"/>
        <xdr:cNvCxnSpPr/>
      </xdr:nvCxnSpPr>
      <xdr:spPr>
        <a:xfrm>
          <a:off x="14782800" y="2353129"/>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135363</xdr:rowOff>
    </xdr:from>
    <xdr:ext cx="736600" cy="259045"/>
    <xdr:sp macro="" textlink="">
      <xdr:nvSpPr>
        <xdr:cNvPr id="132" name="テキスト ボックス 131"/>
        <xdr:cNvSpPr txBox="1"/>
      </xdr:nvSpPr>
      <xdr:spPr>
        <a:xfrm>
          <a:off x="15290800" y="2878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124279</xdr:rowOff>
    </xdr:from>
    <xdr:to>
      <xdr:col>21</xdr:col>
      <xdr:colOff>361950</xdr:colOff>
      <xdr:row>13</xdr:row>
      <xdr:rowOff>124279</xdr:rowOff>
    </xdr:to>
    <xdr:cxnSp macro="">
      <xdr:nvCxnSpPr>
        <xdr:cNvPr id="133" name="直線コネクタ 132"/>
        <xdr:cNvCxnSpPr/>
      </xdr:nvCxnSpPr>
      <xdr:spPr>
        <a:xfrm>
          <a:off x="13893800" y="23531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91820</xdr:rowOff>
    </xdr:from>
    <xdr:ext cx="762000" cy="259045"/>
    <xdr:sp macro="" textlink="">
      <xdr:nvSpPr>
        <xdr:cNvPr id="135" name="テキスト ボックス 134"/>
        <xdr:cNvSpPr txBox="1"/>
      </xdr:nvSpPr>
      <xdr:spPr>
        <a:xfrm>
          <a:off x="14401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124279</xdr:rowOff>
    </xdr:from>
    <xdr:to>
      <xdr:col>20</xdr:col>
      <xdr:colOff>158750</xdr:colOff>
      <xdr:row>13</xdr:row>
      <xdr:rowOff>167821</xdr:rowOff>
    </xdr:to>
    <xdr:cxnSp macro="">
      <xdr:nvCxnSpPr>
        <xdr:cNvPr id="136" name="直線コネクタ 135"/>
        <xdr:cNvCxnSpPr/>
      </xdr:nvCxnSpPr>
      <xdr:spPr>
        <a:xfrm flipV="1">
          <a:off x="13004800" y="2353129"/>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59163</xdr:rowOff>
    </xdr:from>
    <xdr:ext cx="762000" cy="259045"/>
    <xdr:sp macro="" textlink="">
      <xdr:nvSpPr>
        <xdr:cNvPr id="138" name="テキスト ボックス 137"/>
        <xdr:cNvSpPr txBox="1"/>
      </xdr:nvSpPr>
      <xdr:spPr>
        <a:xfrm>
          <a:off x="13512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103414</xdr:rowOff>
    </xdr:from>
    <xdr:to>
      <xdr:col>19</xdr:col>
      <xdr:colOff>6350</xdr:colOff>
      <xdr:row>17</xdr:row>
      <xdr:rowOff>33564</xdr:rowOff>
    </xdr:to>
    <xdr:sp macro="" textlink="">
      <xdr:nvSpPr>
        <xdr:cNvPr id="139" name="フローチャート : 判断 138"/>
        <xdr:cNvSpPr/>
      </xdr:nvSpPr>
      <xdr:spPr>
        <a:xfrm>
          <a:off x="129540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18341</xdr:rowOff>
    </xdr:from>
    <xdr:ext cx="762000" cy="259045"/>
    <xdr:sp macro="" textlink="">
      <xdr:nvSpPr>
        <xdr:cNvPr id="140" name="テキスト ボックス 139"/>
        <xdr:cNvSpPr txBox="1"/>
      </xdr:nvSpPr>
      <xdr:spPr>
        <a:xfrm>
          <a:off x="12623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0</xdr:rowOff>
    </xdr:from>
    <xdr:to>
      <xdr:col>24</xdr:col>
      <xdr:colOff>82550</xdr:colOff>
      <xdr:row>14</xdr:row>
      <xdr:rowOff>101600</xdr:rowOff>
    </xdr:to>
    <xdr:sp macro="" textlink="">
      <xdr:nvSpPr>
        <xdr:cNvPr id="146" name="円/楕円 145"/>
        <xdr:cNvSpPr/>
      </xdr:nvSpPr>
      <xdr:spPr>
        <a:xfrm>
          <a:off x="164592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16527</xdr:rowOff>
    </xdr:from>
    <xdr:ext cx="762000" cy="259045"/>
    <xdr:sp macro="" textlink="">
      <xdr:nvSpPr>
        <xdr:cNvPr id="147" name="物件費該当値テキスト"/>
        <xdr:cNvSpPr txBox="1"/>
      </xdr:nvSpPr>
      <xdr:spPr>
        <a:xfrm>
          <a:off x="165989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95250</xdr:rowOff>
    </xdr:from>
    <xdr:to>
      <xdr:col>22</xdr:col>
      <xdr:colOff>615950</xdr:colOff>
      <xdr:row>14</xdr:row>
      <xdr:rowOff>25400</xdr:rowOff>
    </xdr:to>
    <xdr:sp macro="" textlink="">
      <xdr:nvSpPr>
        <xdr:cNvPr id="148" name="円/楕円 147"/>
        <xdr:cNvSpPr/>
      </xdr:nvSpPr>
      <xdr:spPr>
        <a:xfrm>
          <a:off x="15621000" y="232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35577</xdr:rowOff>
    </xdr:from>
    <xdr:ext cx="736600" cy="259045"/>
    <xdr:sp macro="" textlink="">
      <xdr:nvSpPr>
        <xdr:cNvPr id="149" name="テキスト ボックス 148"/>
        <xdr:cNvSpPr txBox="1"/>
      </xdr:nvSpPr>
      <xdr:spPr>
        <a:xfrm>
          <a:off x="15290800" y="209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73479</xdr:rowOff>
    </xdr:from>
    <xdr:to>
      <xdr:col>21</xdr:col>
      <xdr:colOff>412750</xdr:colOff>
      <xdr:row>14</xdr:row>
      <xdr:rowOff>3629</xdr:rowOff>
    </xdr:to>
    <xdr:sp macro="" textlink="">
      <xdr:nvSpPr>
        <xdr:cNvPr id="150" name="円/楕円 149"/>
        <xdr:cNvSpPr/>
      </xdr:nvSpPr>
      <xdr:spPr>
        <a:xfrm>
          <a:off x="14732000" y="2302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13806</xdr:rowOff>
    </xdr:from>
    <xdr:ext cx="762000" cy="259045"/>
    <xdr:sp macro="" textlink="">
      <xdr:nvSpPr>
        <xdr:cNvPr id="151" name="テキスト ボックス 150"/>
        <xdr:cNvSpPr txBox="1"/>
      </xdr:nvSpPr>
      <xdr:spPr>
        <a:xfrm>
          <a:off x="14401800" y="207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73479</xdr:rowOff>
    </xdr:from>
    <xdr:to>
      <xdr:col>20</xdr:col>
      <xdr:colOff>209550</xdr:colOff>
      <xdr:row>14</xdr:row>
      <xdr:rowOff>3629</xdr:rowOff>
    </xdr:to>
    <xdr:sp macro="" textlink="">
      <xdr:nvSpPr>
        <xdr:cNvPr id="152" name="円/楕円 151"/>
        <xdr:cNvSpPr/>
      </xdr:nvSpPr>
      <xdr:spPr>
        <a:xfrm>
          <a:off x="13843000" y="2302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13806</xdr:rowOff>
    </xdr:from>
    <xdr:ext cx="762000" cy="259045"/>
    <xdr:sp macro="" textlink="">
      <xdr:nvSpPr>
        <xdr:cNvPr id="153" name="テキスト ボックス 152"/>
        <xdr:cNvSpPr txBox="1"/>
      </xdr:nvSpPr>
      <xdr:spPr>
        <a:xfrm>
          <a:off x="13512800" y="207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117021</xdr:rowOff>
    </xdr:from>
    <xdr:to>
      <xdr:col>19</xdr:col>
      <xdr:colOff>6350</xdr:colOff>
      <xdr:row>14</xdr:row>
      <xdr:rowOff>47171</xdr:rowOff>
    </xdr:to>
    <xdr:sp macro="" textlink="">
      <xdr:nvSpPr>
        <xdr:cNvPr id="154" name="円/楕円 153"/>
        <xdr:cNvSpPr/>
      </xdr:nvSpPr>
      <xdr:spPr>
        <a:xfrm>
          <a:off x="12954000" y="2345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57348</xdr:rowOff>
    </xdr:from>
    <xdr:ext cx="762000" cy="259045"/>
    <xdr:sp macro="" textlink="">
      <xdr:nvSpPr>
        <xdr:cNvPr id="155" name="テキスト ボックス 154"/>
        <xdr:cNvSpPr txBox="1"/>
      </xdr:nvSpPr>
      <xdr:spPr>
        <a:xfrm>
          <a:off x="12623800" y="2114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扶助費に係る経常収支比率は類似団体平均よりも下回っているが、平成</a:t>
          </a:r>
          <a:r>
            <a:rPr kumimoji="1" lang="en-US" altLang="ja-JP" sz="1300">
              <a:latin typeface="ＭＳ Ｐゴシック"/>
            </a:rPr>
            <a:t>21</a:t>
          </a:r>
          <a:r>
            <a:rPr kumimoji="1" lang="ja-JP" altLang="en-US" sz="1300">
              <a:latin typeface="ＭＳ Ｐゴシック"/>
            </a:rPr>
            <a:t>年度以降上昇している。自立支援給付事業費が増加していることが要因となっている。</a:t>
          </a:r>
          <a:endParaRPr kumimoji="1" lang="en-US" altLang="ja-JP" sz="1300">
            <a:latin typeface="ＭＳ Ｐゴシック"/>
          </a:endParaRPr>
        </a:p>
        <a:p>
          <a:r>
            <a:rPr kumimoji="1" lang="ja-JP" altLang="en-US" sz="1300">
              <a:latin typeface="ＭＳ Ｐゴシック"/>
            </a:rPr>
            <a:t>　今後も景気の低迷や少子高齢化に伴い、扶助費は増加傾向で推移するものと見込んでいる。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20865</xdr:rowOff>
    </xdr:from>
    <xdr:to>
      <xdr:col>7</xdr:col>
      <xdr:colOff>15875</xdr:colOff>
      <xdr:row>55</xdr:row>
      <xdr:rowOff>31750</xdr:rowOff>
    </xdr:to>
    <xdr:cxnSp macro="">
      <xdr:nvCxnSpPr>
        <xdr:cNvPr id="190" name="直線コネクタ 189"/>
        <xdr:cNvCxnSpPr/>
      </xdr:nvCxnSpPr>
      <xdr:spPr>
        <a:xfrm>
          <a:off x="3987800" y="9450615"/>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170543</xdr:rowOff>
    </xdr:from>
    <xdr:to>
      <xdr:col>5</xdr:col>
      <xdr:colOff>549275</xdr:colOff>
      <xdr:row>55</xdr:row>
      <xdr:rowOff>20865</xdr:rowOff>
    </xdr:to>
    <xdr:cxnSp macro="">
      <xdr:nvCxnSpPr>
        <xdr:cNvPr id="193" name="直線コネクタ 192"/>
        <xdr:cNvCxnSpPr/>
      </xdr:nvCxnSpPr>
      <xdr:spPr>
        <a:xfrm>
          <a:off x="3098800" y="9428843"/>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148772</xdr:rowOff>
    </xdr:from>
    <xdr:to>
      <xdr:col>4</xdr:col>
      <xdr:colOff>346075</xdr:colOff>
      <xdr:row>54</xdr:row>
      <xdr:rowOff>170543</xdr:rowOff>
    </xdr:to>
    <xdr:cxnSp macro="">
      <xdr:nvCxnSpPr>
        <xdr:cNvPr id="196" name="直線コネクタ 195"/>
        <xdr:cNvCxnSpPr/>
      </xdr:nvCxnSpPr>
      <xdr:spPr>
        <a:xfrm>
          <a:off x="2209800" y="9407072"/>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137885</xdr:rowOff>
    </xdr:from>
    <xdr:to>
      <xdr:col>3</xdr:col>
      <xdr:colOff>142875</xdr:colOff>
      <xdr:row>54</xdr:row>
      <xdr:rowOff>148772</xdr:rowOff>
    </xdr:to>
    <xdr:cxnSp macro="">
      <xdr:nvCxnSpPr>
        <xdr:cNvPr id="199" name="直線コネクタ 198"/>
        <xdr:cNvCxnSpPr/>
      </xdr:nvCxnSpPr>
      <xdr:spPr>
        <a:xfrm>
          <a:off x="1320800" y="9396185"/>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13607</xdr:rowOff>
    </xdr:from>
    <xdr:to>
      <xdr:col>1</xdr:col>
      <xdr:colOff>676275</xdr:colOff>
      <xdr:row>55</xdr:row>
      <xdr:rowOff>115207</xdr:rowOff>
    </xdr:to>
    <xdr:sp macro="" textlink="">
      <xdr:nvSpPr>
        <xdr:cNvPr id="202" name="フローチャート : 判断 201"/>
        <xdr:cNvSpPr/>
      </xdr:nvSpPr>
      <xdr:spPr>
        <a:xfrm>
          <a:off x="1270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99984</xdr:rowOff>
    </xdr:from>
    <xdr:ext cx="762000" cy="259045"/>
    <xdr:sp macro="" textlink="">
      <xdr:nvSpPr>
        <xdr:cNvPr id="203" name="テキスト ボックス 202"/>
        <xdr:cNvSpPr txBox="1"/>
      </xdr:nvSpPr>
      <xdr:spPr>
        <a:xfrm>
          <a:off x="939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152400</xdr:rowOff>
    </xdr:from>
    <xdr:to>
      <xdr:col>7</xdr:col>
      <xdr:colOff>66675</xdr:colOff>
      <xdr:row>55</xdr:row>
      <xdr:rowOff>82550</xdr:rowOff>
    </xdr:to>
    <xdr:sp macro="" textlink="">
      <xdr:nvSpPr>
        <xdr:cNvPr id="209" name="円/楕円 208"/>
        <xdr:cNvSpPr/>
      </xdr:nvSpPr>
      <xdr:spPr>
        <a:xfrm>
          <a:off x="47752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168927</xdr:rowOff>
    </xdr:from>
    <xdr:ext cx="762000" cy="259045"/>
    <xdr:sp macro="" textlink="">
      <xdr:nvSpPr>
        <xdr:cNvPr id="210" name="扶助費該当値テキスト"/>
        <xdr:cNvSpPr txBox="1"/>
      </xdr:nvSpPr>
      <xdr:spPr>
        <a:xfrm>
          <a:off x="49149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141515</xdr:rowOff>
    </xdr:from>
    <xdr:to>
      <xdr:col>5</xdr:col>
      <xdr:colOff>600075</xdr:colOff>
      <xdr:row>55</xdr:row>
      <xdr:rowOff>71665</xdr:rowOff>
    </xdr:to>
    <xdr:sp macro="" textlink="">
      <xdr:nvSpPr>
        <xdr:cNvPr id="211" name="円/楕円 210"/>
        <xdr:cNvSpPr/>
      </xdr:nvSpPr>
      <xdr:spPr>
        <a:xfrm>
          <a:off x="3937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81842</xdr:rowOff>
    </xdr:from>
    <xdr:ext cx="736600" cy="259045"/>
    <xdr:sp macro="" textlink="">
      <xdr:nvSpPr>
        <xdr:cNvPr id="212" name="テキスト ボックス 211"/>
        <xdr:cNvSpPr txBox="1"/>
      </xdr:nvSpPr>
      <xdr:spPr>
        <a:xfrm>
          <a:off x="3606800" y="916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119743</xdr:rowOff>
    </xdr:from>
    <xdr:to>
      <xdr:col>4</xdr:col>
      <xdr:colOff>396875</xdr:colOff>
      <xdr:row>55</xdr:row>
      <xdr:rowOff>49893</xdr:rowOff>
    </xdr:to>
    <xdr:sp macro="" textlink="">
      <xdr:nvSpPr>
        <xdr:cNvPr id="213" name="円/楕円 212"/>
        <xdr:cNvSpPr/>
      </xdr:nvSpPr>
      <xdr:spPr>
        <a:xfrm>
          <a:off x="3048000" y="937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60070</xdr:rowOff>
    </xdr:from>
    <xdr:ext cx="762000" cy="259045"/>
    <xdr:sp macro="" textlink="">
      <xdr:nvSpPr>
        <xdr:cNvPr id="214" name="テキスト ボックス 213"/>
        <xdr:cNvSpPr txBox="1"/>
      </xdr:nvSpPr>
      <xdr:spPr>
        <a:xfrm>
          <a:off x="27178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97972</xdr:rowOff>
    </xdr:from>
    <xdr:to>
      <xdr:col>3</xdr:col>
      <xdr:colOff>193675</xdr:colOff>
      <xdr:row>55</xdr:row>
      <xdr:rowOff>28122</xdr:rowOff>
    </xdr:to>
    <xdr:sp macro="" textlink="">
      <xdr:nvSpPr>
        <xdr:cNvPr id="215" name="円/楕円 214"/>
        <xdr:cNvSpPr/>
      </xdr:nvSpPr>
      <xdr:spPr>
        <a:xfrm>
          <a:off x="2159000" y="9356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38299</xdr:rowOff>
    </xdr:from>
    <xdr:ext cx="762000" cy="259045"/>
    <xdr:sp macro="" textlink="">
      <xdr:nvSpPr>
        <xdr:cNvPr id="216" name="テキスト ボックス 215"/>
        <xdr:cNvSpPr txBox="1"/>
      </xdr:nvSpPr>
      <xdr:spPr>
        <a:xfrm>
          <a:off x="1828800" y="912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87085</xdr:rowOff>
    </xdr:from>
    <xdr:to>
      <xdr:col>1</xdr:col>
      <xdr:colOff>676275</xdr:colOff>
      <xdr:row>55</xdr:row>
      <xdr:rowOff>17235</xdr:rowOff>
    </xdr:to>
    <xdr:sp macro="" textlink="">
      <xdr:nvSpPr>
        <xdr:cNvPr id="217" name="円/楕円 216"/>
        <xdr:cNvSpPr/>
      </xdr:nvSpPr>
      <xdr:spPr>
        <a:xfrm>
          <a:off x="1270000" y="934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27412</xdr:rowOff>
    </xdr:from>
    <xdr:ext cx="762000" cy="259045"/>
    <xdr:sp macro="" textlink="">
      <xdr:nvSpPr>
        <xdr:cNvPr id="218" name="テキスト ボックス 217"/>
        <xdr:cNvSpPr txBox="1"/>
      </xdr:nvSpPr>
      <xdr:spPr>
        <a:xfrm>
          <a:off x="939800" y="9114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類似団体平均と比較しても低い水準にある。大部分は繰出金によるもので、平成</a:t>
          </a:r>
          <a:r>
            <a:rPr kumimoji="1" lang="en-US" altLang="ja-JP" sz="1300">
              <a:latin typeface="ＭＳ Ｐゴシック"/>
            </a:rPr>
            <a:t>21</a:t>
          </a:r>
          <a:r>
            <a:rPr kumimoji="1" lang="ja-JP" altLang="en-US" sz="1300">
              <a:latin typeface="ＭＳ Ｐゴシック"/>
            </a:rPr>
            <a:t>年度に下水道事業繰出金が補助費等へ移行したことが影響している。多くを占める繰出金の中でも介護保険事業及び老人保健施設事業、上水道事業が増加しており、今後も運営負担の増加が危惧される。医療費の抑制や徴収率の向上等に取り組み、運営の安定を図っていくとともに、事業の効率化と経費削減を図り、一般会計の負担額を減らしていくよう努め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100330</xdr:rowOff>
    </xdr:from>
    <xdr:to>
      <xdr:col>24</xdr:col>
      <xdr:colOff>31750</xdr:colOff>
      <xdr:row>56</xdr:row>
      <xdr:rowOff>35560</xdr:rowOff>
    </xdr:to>
    <xdr:cxnSp macro="">
      <xdr:nvCxnSpPr>
        <xdr:cNvPr id="251" name="直線コネクタ 250"/>
        <xdr:cNvCxnSpPr/>
      </xdr:nvCxnSpPr>
      <xdr:spPr>
        <a:xfrm>
          <a:off x="15671800" y="953008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100330</xdr:rowOff>
    </xdr:from>
    <xdr:to>
      <xdr:col>22</xdr:col>
      <xdr:colOff>565150</xdr:colOff>
      <xdr:row>55</xdr:row>
      <xdr:rowOff>100330</xdr:rowOff>
    </xdr:to>
    <xdr:cxnSp macro="">
      <xdr:nvCxnSpPr>
        <xdr:cNvPr id="254" name="直線コネクタ 253"/>
        <xdr:cNvCxnSpPr/>
      </xdr:nvCxnSpPr>
      <xdr:spPr>
        <a:xfrm>
          <a:off x="14782800" y="9530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69850</xdr:rowOff>
    </xdr:from>
    <xdr:to>
      <xdr:col>21</xdr:col>
      <xdr:colOff>361950</xdr:colOff>
      <xdr:row>55</xdr:row>
      <xdr:rowOff>100330</xdr:rowOff>
    </xdr:to>
    <xdr:cxnSp macro="">
      <xdr:nvCxnSpPr>
        <xdr:cNvPr id="257" name="直線コネクタ 256"/>
        <xdr:cNvCxnSpPr/>
      </xdr:nvCxnSpPr>
      <xdr:spPr>
        <a:xfrm>
          <a:off x="13893800" y="94996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59" name="テキスト ボックス 258"/>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31750</xdr:rowOff>
    </xdr:from>
    <xdr:to>
      <xdr:col>20</xdr:col>
      <xdr:colOff>158750</xdr:colOff>
      <xdr:row>55</xdr:row>
      <xdr:rowOff>69850</xdr:rowOff>
    </xdr:to>
    <xdr:cxnSp macro="">
      <xdr:nvCxnSpPr>
        <xdr:cNvPr id="260" name="直線コネクタ 259"/>
        <xdr:cNvCxnSpPr/>
      </xdr:nvCxnSpPr>
      <xdr:spPr>
        <a:xfrm>
          <a:off x="13004800" y="9461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62" name="テキスト ボックス 261"/>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106680</xdr:rowOff>
    </xdr:from>
    <xdr:to>
      <xdr:col>19</xdr:col>
      <xdr:colOff>6350</xdr:colOff>
      <xdr:row>57</xdr:row>
      <xdr:rowOff>36830</xdr:rowOff>
    </xdr:to>
    <xdr:sp macro="" textlink="">
      <xdr:nvSpPr>
        <xdr:cNvPr id="263" name="フローチャート : 判断 262"/>
        <xdr:cNvSpPr/>
      </xdr:nvSpPr>
      <xdr:spPr>
        <a:xfrm>
          <a:off x="12954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21607</xdr:rowOff>
    </xdr:from>
    <xdr:ext cx="762000" cy="259045"/>
    <xdr:sp macro="" textlink="">
      <xdr:nvSpPr>
        <xdr:cNvPr id="264" name="テキスト ボックス 263"/>
        <xdr:cNvSpPr txBox="1"/>
      </xdr:nvSpPr>
      <xdr:spPr>
        <a:xfrm>
          <a:off x="12623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156210</xdr:rowOff>
    </xdr:from>
    <xdr:to>
      <xdr:col>24</xdr:col>
      <xdr:colOff>82550</xdr:colOff>
      <xdr:row>56</xdr:row>
      <xdr:rowOff>86360</xdr:rowOff>
    </xdr:to>
    <xdr:sp macro="" textlink="">
      <xdr:nvSpPr>
        <xdr:cNvPr id="270" name="円/楕円 269"/>
        <xdr:cNvSpPr/>
      </xdr:nvSpPr>
      <xdr:spPr>
        <a:xfrm>
          <a:off x="164592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1287</xdr:rowOff>
    </xdr:from>
    <xdr:ext cx="762000" cy="259045"/>
    <xdr:sp macro="" textlink="">
      <xdr:nvSpPr>
        <xdr:cNvPr id="271" name="その他該当値テキスト"/>
        <xdr:cNvSpPr txBox="1"/>
      </xdr:nvSpPr>
      <xdr:spPr>
        <a:xfrm>
          <a:off x="165989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49530</xdr:rowOff>
    </xdr:from>
    <xdr:to>
      <xdr:col>22</xdr:col>
      <xdr:colOff>615950</xdr:colOff>
      <xdr:row>55</xdr:row>
      <xdr:rowOff>151130</xdr:rowOff>
    </xdr:to>
    <xdr:sp macro="" textlink="">
      <xdr:nvSpPr>
        <xdr:cNvPr id="272" name="円/楕円 271"/>
        <xdr:cNvSpPr/>
      </xdr:nvSpPr>
      <xdr:spPr>
        <a:xfrm>
          <a:off x="15621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161307</xdr:rowOff>
    </xdr:from>
    <xdr:ext cx="736600" cy="259045"/>
    <xdr:sp macro="" textlink="">
      <xdr:nvSpPr>
        <xdr:cNvPr id="273" name="テキスト ボックス 272"/>
        <xdr:cNvSpPr txBox="1"/>
      </xdr:nvSpPr>
      <xdr:spPr>
        <a:xfrm>
          <a:off x="15290800" y="9248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49530</xdr:rowOff>
    </xdr:from>
    <xdr:to>
      <xdr:col>21</xdr:col>
      <xdr:colOff>412750</xdr:colOff>
      <xdr:row>55</xdr:row>
      <xdr:rowOff>151130</xdr:rowOff>
    </xdr:to>
    <xdr:sp macro="" textlink="">
      <xdr:nvSpPr>
        <xdr:cNvPr id="274" name="円/楕円 273"/>
        <xdr:cNvSpPr/>
      </xdr:nvSpPr>
      <xdr:spPr>
        <a:xfrm>
          <a:off x="14732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161307</xdr:rowOff>
    </xdr:from>
    <xdr:ext cx="762000" cy="259045"/>
    <xdr:sp macro="" textlink="">
      <xdr:nvSpPr>
        <xdr:cNvPr id="275" name="テキスト ボックス 274"/>
        <xdr:cNvSpPr txBox="1"/>
      </xdr:nvSpPr>
      <xdr:spPr>
        <a:xfrm>
          <a:off x="14401800" y="924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19050</xdr:rowOff>
    </xdr:from>
    <xdr:to>
      <xdr:col>20</xdr:col>
      <xdr:colOff>209550</xdr:colOff>
      <xdr:row>55</xdr:row>
      <xdr:rowOff>120650</xdr:rowOff>
    </xdr:to>
    <xdr:sp macro="" textlink="">
      <xdr:nvSpPr>
        <xdr:cNvPr id="276" name="円/楕円 275"/>
        <xdr:cNvSpPr/>
      </xdr:nvSpPr>
      <xdr:spPr>
        <a:xfrm>
          <a:off x="13843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130827</xdr:rowOff>
    </xdr:from>
    <xdr:ext cx="762000" cy="259045"/>
    <xdr:sp macro="" textlink="">
      <xdr:nvSpPr>
        <xdr:cNvPr id="277" name="テキスト ボックス 276"/>
        <xdr:cNvSpPr txBox="1"/>
      </xdr:nvSpPr>
      <xdr:spPr>
        <a:xfrm>
          <a:off x="13512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152400</xdr:rowOff>
    </xdr:from>
    <xdr:to>
      <xdr:col>19</xdr:col>
      <xdr:colOff>6350</xdr:colOff>
      <xdr:row>55</xdr:row>
      <xdr:rowOff>82550</xdr:rowOff>
    </xdr:to>
    <xdr:sp macro="" textlink="">
      <xdr:nvSpPr>
        <xdr:cNvPr id="278" name="円/楕円 277"/>
        <xdr:cNvSpPr/>
      </xdr:nvSpPr>
      <xdr:spPr>
        <a:xfrm>
          <a:off x="12954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92727</xdr:rowOff>
    </xdr:from>
    <xdr:ext cx="762000" cy="259045"/>
    <xdr:sp macro="" textlink="">
      <xdr:nvSpPr>
        <xdr:cNvPr id="279" name="テキスト ボックス 278"/>
        <xdr:cNvSpPr txBox="1"/>
      </xdr:nvSpPr>
      <xdr:spPr>
        <a:xfrm>
          <a:off x="12623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ごみ処理業務及び消防業務を一部事務組合で行っていることや、病院事業及び下水道事業に対する負担金の占める割合が高いことが主な要因となり、類似団体の中で一番高い率となっている。病院事業においては改革プランを着実に実行するとともに、下水道事業では事業の効率化と経費削減により、経営の健全化を図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40</xdr:row>
      <xdr:rowOff>31750</xdr:rowOff>
    </xdr:from>
    <xdr:to>
      <xdr:col>24</xdr:col>
      <xdr:colOff>31750</xdr:colOff>
      <xdr:row>40</xdr:row>
      <xdr:rowOff>58420</xdr:rowOff>
    </xdr:to>
    <xdr:cxnSp macro="">
      <xdr:nvCxnSpPr>
        <xdr:cNvPr id="311" name="直線コネクタ 310"/>
        <xdr:cNvCxnSpPr/>
      </xdr:nvCxnSpPr>
      <xdr:spPr>
        <a:xfrm>
          <a:off x="15671800" y="688975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40</xdr:row>
      <xdr:rowOff>31750</xdr:rowOff>
    </xdr:from>
    <xdr:to>
      <xdr:col>22</xdr:col>
      <xdr:colOff>565150</xdr:colOff>
      <xdr:row>40</xdr:row>
      <xdr:rowOff>31750</xdr:rowOff>
    </xdr:to>
    <xdr:cxnSp macro="">
      <xdr:nvCxnSpPr>
        <xdr:cNvPr id="314" name="直線コネクタ 313"/>
        <xdr:cNvCxnSpPr/>
      </xdr:nvCxnSpPr>
      <xdr:spPr>
        <a:xfrm>
          <a:off x="14782800" y="68897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123207</xdr:rowOff>
    </xdr:from>
    <xdr:ext cx="736600" cy="259045"/>
    <xdr:sp macro="" textlink="">
      <xdr:nvSpPr>
        <xdr:cNvPr id="316" name="テキスト ボックス 315"/>
        <xdr:cNvSpPr txBox="1"/>
      </xdr:nvSpPr>
      <xdr:spPr>
        <a:xfrm>
          <a:off x="15290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40</xdr:row>
      <xdr:rowOff>12700</xdr:rowOff>
    </xdr:from>
    <xdr:to>
      <xdr:col>21</xdr:col>
      <xdr:colOff>361950</xdr:colOff>
      <xdr:row>40</xdr:row>
      <xdr:rowOff>31750</xdr:rowOff>
    </xdr:to>
    <xdr:cxnSp macro="">
      <xdr:nvCxnSpPr>
        <xdr:cNvPr id="317" name="直線コネクタ 316"/>
        <xdr:cNvCxnSpPr/>
      </xdr:nvCxnSpPr>
      <xdr:spPr>
        <a:xfrm>
          <a:off x="13893800" y="68707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127017</xdr:rowOff>
    </xdr:from>
    <xdr:ext cx="762000" cy="259045"/>
    <xdr:sp macro="" textlink="">
      <xdr:nvSpPr>
        <xdr:cNvPr id="319" name="テキスト ボックス 318"/>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40</xdr:row>
      <xdr:rowOff>12700</xdr:rowOff>
    </xdr:from>
    <xdr:to>
      <xdr:col>20</xdr:col>
      <xdr:colOff>158750</xdr:colOff>
      <xdr:row>40</xdr:row>
      <xdr:rowOff>24130</xdr:rowOff>
    </xdr:to>
    <xdr:cxnSp macro="">
      <xdr:nvCxnSpPr>
        <xdr:cNvPr id="320" name="直線コネクタ 319"/>
        <xdr:cNvCxnSpPr/>
      </xdr:nvCxnSpPr>
      <xdr:spPr>
        <a:xfrm flipV="1">
          <a:off x="13004800" y="68707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127017</xdr:rowOff>
    </xdr:from>
    <xdr:ext cx="762000" cy="259045"/>
    <xdr:sp macro="" textlink="">
      <xdr:nvSpPr>
        <xdr:cNvPr id="322" name="テキスト ボックス 321"/>
        <xdr:cNvSpPr txBox="1"/>
      </xdr:nvSpPr>
      <xdr:spPr>
        <a:xfrm>
          <a:off x="13512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76200</xdr:rowOff>
    </xdr:from>
    <xdr:to>
      <xdr:col>19</xdr:col>
      <xdr:colOff>6350</xdr:colOff>
      <xdr:row>36</xdr:row>
      <xdr:rowOff>6350</xdr:rowOff>
    </xdr:to>
    <xdr:sp macro="" textlink="">
      <xdr:nvSpPr>
        <xdr:cNvPr id="323" name="フローチャート : 判断 322"/>
        <xdr:cNvSpPr/>
      </xdr:nvSpPr>
      <xdr:spPr>
        <a:xfrm>
          <a:off x="12954000" y="607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16527</xdr:rowOff>
    </xdr:from>
    <xdr:ext cx="762000" cy="259045"/>
    <xdr:sp macro="" textlink="">
      <xdr:nvSpPr>
        <xdr:cNvPr id="324" name="テキスト ボックス 323"/>
        <xdr:cNvSpPr txBox="1"/>
      </xdr:nvSpPr>
      <xdr:spPr>
        <a:xfrm>
          <a:off x="12623800" y="584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40</xdr:row>
      <xdr:rowOff>7620</xdr:rowOff>
    </xdr:from>
    <xdr:to>
      <xdr:col>24</xdr:col>
      <xdr:colOff>82550</xdr:colOff>
      <xdr:row>40</xdr:row>
      <xdr:rowOff>109220</xdr:rowOff>
    </xdr:to>
    <xdr:sp macro="" textlink="">
      <xdr:nvSpPr>
        <xdr:cNvPr id="330" name="円/楕円 329"/>
        <xdr:cNvSpPr/>
      </xdr:nvSpPr>
      <xdr:spPr>
        <a:xfrm>
          <a:off x="16459200" y="686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87647</xdr:rowOff>
    </xdr:from>
    <xdr:ext cx="762000" cy="259045"/>
    <xdr:sp macro="" textlink="">
      <xdr:nvSpPr>
        <xdr:cNvPr id="331" name="補助費等該当値テキスト"/>
        <xdr:cNvSpPr txBox="1"/>
      </xdr:nvSpPr>
      <xdr:spPr>
        <a:xfrm>
          <a:off x="16598900" y="677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33.2</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152400</xdr:rowOff>
    </xdr:from>
    <xdr:to>
      <xdr:col>22</xdr:col>
      <xdr:colOff>615950</xdr:colOff>
      <xdr:row>40</xdr:row>
      <xdr:rowOff>82550</xdr:rowOff>
    </xdr:to>
    <xdr:sp macro="" textlink="">
      <xdr:nvSpPr>
        <xdr:cNvPr id="332" name="円/楕円 331"/>
        <xdr:cNvSpPr/>
      </xdr:nvSpPr>
      <xdr:spPr>
        <a:xfrm>
          <a:off x="15621000" y="6838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40</xdr:row>
      <xdr:rowOff>67327</xdr:rowOff>
    </xdr:from>
    <xdr:ext cx="736600" cy="259045"/>
    <xdr:sp macro="" textlink="">
      <xdr:nvSpPr>
        <xdr:cNvPr id="333" name="テキスト ボックス 332"/>
        <xdr:cNvSpPr txBox="1"/>
      </xdr:nvSpPr>
      <xdr:spPr>
        <a:xfrm>
          <a:off x="15290800" y="6925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152400</xdr:rowOff>
    </xdr:from>
    <xdr:to>
      <xdr:col>21</xdr:col>
      <xdr:colOff>412750</xdr:colOff>
      <xdr:row>40</xdr:row>
      <xdr:rowOff>82550</xdr:rowOff>
    </xdr:to>
    <xdr:sp macro="" textlink="">
      <xdr:nvSpPr>
        <xdr:cNvPr id="334" name="円/楕円 333"/>
        <xdr:cNvSpPr/>
      </xdr:nvSpPr>
      <xdr:spPr>
        <a:xfrm>
          <a:off x="14732000" y="6838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40</xdr:row>
      <xdr:rowOff>67327</xdr:rowOff>
    </xdr:from>
    <xdr:ext cx="762000" cy="259045"/>
    <xdr:sp macro="" textlink="">
      <xdr:nvSpPr>
        <xdr:cNvPr id="335" name="テキスト ボックス 334"/>
        <xdr:cNvSpPr txBox="1"/>
      </xdr:nvSpPr>
      <xdr:spPr>
        <a:xfrm>
          <a:off x="14401800" y="6925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133350</xdr:rowOff>
    </xdr:from>
    <xdr:to>
      <xdr:col>20</xdr:col>
      <xdr:colOff>209550</xdr:colOff>
      <xdr:row>40</xdr:row>
      <xdr:rowOff>63500</xdr:rowOff>
    </xdr:to>
    <xdr:sp macro="" textlink="">
      <xdr:nvSpPr>
        <xdr:cNvPr id="336" name="円/楕円 335"/>
        <xdr:cNvSpPr/>
      </xdr:nvSpPr>
      <xdr:spPr>
        <a:xfrm>
          <a:off x="13843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48277</xdr:rowOff>
    </xdr:from>
    <xdr:ext cx="762000" cy="259045"/>
    <xdr:sp macro="" textlink="">
      <xdr:nvSpPr>
        <xdr:cNvPr id="337" name="テキスト ボックス 336"/>
        <xdr:cNvSpPr txBox="1"/>
      </xdr:nvSpPr>
      <xdr:spPr>
        <a:xfrm>
          <a:off x="135128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32.0</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144780</xdr:rowOff>
    </xdr:from>
    <xdr:to>
      <xdr:col>19</xdr:col>
      <xdr:colOff>6350</xdr:colOff>
      <xdr:row>40</xdr:row>
      <xdr:rowOff>74930</xdr:rowOff>
    </xdr:to>
    <xdr:sp macro="" textlink="">
      <xdr:nvSpPr>
        <xdr:cNvPr id="338" name="円/楕円 337"/>
        <xdr:cNvSpPr/>
      </xdr:nvSpPr>
      <xdr:spPr>
        <a:xfrm>
          <a:off x="12954000" y="6831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59707</xdr:rowOff>
    </xdr:from>
    <xdr:ext cx="762000" cy="259045"/>
    <xdr:sp macro="" textlink="">
      <xdr:nvSpPr>
        <xdr:cNvPr id="339" name="テキスト ボックス 338"/>
        <xdr:cNvSpPr txBox="1"/>
      </xdr:nvSpPr>
      <xdr:spPr>
        <a:xfrm>
          <a:off x="12623800" y="6917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一般会計の公債費については、類似団体平均より低い水準にあるが、公営企業債の償還財源や一部事務組合の償還財源に相当する準元利償還金を含めると高い水準となり、実質公債費比率を押し上げる要因となっている。また、今後は合併特例債の償還が増加するため、公債費は増加傾向になる見込みである。</a:t>
          </a:r>
          <a:endParaRPr kumimoji="1" lang="en-US" altLang="ja-JP" sz="1300">
            <a:latin typeface="ＭＳ Ｐゴシック"/>
          </a:endParaRPr>
        </a:p>
        <a:p>
          <a:r>
            <a:rPr kumimoji="1" lang="ja-JP" altLang="en-US" sz="1300">
              <a:latin typeface="ＭＳ Ｐゴシック"/>
            </a:rPr>
            <a:t>　新規発行債の抑制や基準財政需要額に算入される有利な起債を活用する等の取組により公債費負担の軽減に努める。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83185</xdr:rowOff>
    </xdr:from>
    <xdr:to>
      <xdr:col>7</xdr:col>
      <xdr:colOff>15875</xdr:colOff>
      <xdr:row>74</xdr:row>
      <xdr:rowOff>86995</xdr:rowOff>
    </xdr:to>
    <xdr:cxnSp macro="">
      <xdr:nvCxnSpPr>
        <xdr:cNvPr id="371" name="直線コネクタ 370"/>
        <xdr:cNvCxnSpPr/>
      </xdr:nvCxnSpPr>
      <xdr:spPr>
        <a:xfrm>
          <a:off x="3987800" y="12770485"/>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118762</xdr:rowOff>
    </xdr:from>
    <xdr:ext cx="762000" cy="259045"/>
    <xdr:sp macro="" textlink="">
      <xdr:nvSpPr>
        <xdr:cNvPr id="372" name="公債費平均値テキスト"/>
        <xdr:cNvSpPr txBox="1"/>
      </xdr:nvSpPr>
      <xdr:spPr>
        <a:xfrm>
          <a:off x="4914900" y="1280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83185</xdr:rowOff>
    </xdr:from>
    <xdr:to>
      <xdr:col>5</xdr:col>
      <xdr:colOff>549275</xdr:colOff>
      <xdr:row>74</xdr:row>
      <xdr:rowOff>90805</xdr:rowOff>
    </xdr:to>
    <xdr:cxnSp macro="">
      <xdr:nvCxnSpPr>
        <xdr:cNvPr id="374" name="直線コネクタ 373"/>
        <xdr:cNvCxnSpPr/>
      </xdr:nvCxnSpPr>
      <xdr:spPr>
        <a:xfrm flipV="1">
          <a:off x="3098800" y="1277048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63517</xdr:rowOff>
    </xdr:from>
    <xdr:ext cx="736600" cy="259045"/>
    <xdr:sp macro="" textlink="">
      <xdr:nvSpPr>
        <xdr:cNvPr id="376" name="テキスト ボックス 375"/>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83185</xdr:rowOff>
    </xdr:from>
    <xdr:to>
      <xdr:col>4</xdr:col>
      <xdr:colOff>346075</xdr:colOff>
      <xdr:row>74</xdr:row>
      <xdr:rowOff>90805</xdr:rowOff>
    </xdr:to>
    <xdr:cxnSp macro="">
      <xdr:nvCxnSpPr>
        <xdr:cNvPr id="377" name="直線コネクタ 376"/>
        <xdr:cNvCxnSpPr/>
      </xdr:nvCxnSpPr>
      <xdr:spPr>
        <a:xfrm>
          <a:off x="2209800" y="1277048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71137</xdr:rowOff>
    </xdr:from>
    <xdr:ext cx="762000" cy="259045"/>
    <xdr:sp macro="" textlink="">
      <xdr:nvSpPr>
        <xdr:cNvPr id="379" name="テキスト ボックス 378"/>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71755</xdr:rowOff>
    </xdr:from>
    <xdr:to>
      <xdr:col>3</xdr:col>
      <xdr:colOff>142875</xdr:colOff>
      <xdr:row>74</xdr:row>
      <xdr:rowOff>83185</xdr:rowOff>
    </xdr:to>
    <xdr:cxnSp macro="">
      <xdr:nvCxnSpPr>
        <xdr:cNvPr id="380" name="直線コネクタ 379"/>
        <xdr:cNvCxnSpPr/>
      </xdr:nvCxnSpPr>
      <xdr:spPr>
        <a:xfrm>
          <a:off x="1320800" y="1275905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76852</xdr:rowOff>
    </xdr:from>
    <xdr:ext cx="762000" cy="259045"/>
    <xdr:sp macro="" textlink="">
      <xdr:nvSpPr>
        <xdr:cNvPr id="382" name="テキスト ボックス 381"/>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116205</xdr:rowOff>
    </xdr:from>
    <xdr:to>
      <xdr:col>1</xdr:col>
      <xdr:colOff>676275</xdr:colOff>
      <xdr:row>75</xdr:row>
      <xdr:rowOff>46355</xdr:rowOff>
    </xdr:to>
    <xdr:sp macro="" textlink="">
      <xdr:nvSpPr>
        <xdr:cNvPr id="383" name="フローチャート : 判断 382"/>
        <xdr:cNvSpPr/>
      </xdr:nvSpPr>
      <xdr:spPr>
        <a:xfrm>
          <a:off x="1270000" y="12803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31132</xdr:rowOff>
    </xdr:from>
    <xdr:ext cx="762000" cy="259045"/>
    <xdr:sp macro="" textlink="">
      <xdr:nvSpPr>
        <xdr:cNvPr id="384" name="テキスト ボックス 383"/>
        <xdr:cNvSpPr txBox="1"/>
      </xdr:nvSpPr>
      <xdr:spPr>
        <a:xfrm>
          <a:off x="939800" y="12889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36195</xdr:rowOff>
    </xdr:from>
    <xdr:to>
      <xdr:col>7</xdr:col>
      <xdr:colOff>66675</xdr:colOff>
      <xdr:row>74</xdr:row>
      <xdr:rowOff>137795</xdr:rowOff>
    </xdr:to>
    <xdr:sp macro="" textlink="">
      <xdr:nvSpPr>
        <xdr:cNvPr id="390" name="円/楕円 389"/>
        <xdr:cNvSpPr/>
      </xdr:nvSpPr>
      <xdr:spPr>
        <a:xfrm>
          <a:off x="4775200" y="12723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116222</xdr:rowOff>
    </xdr:from>
    <xdr:ext cx="762000" cy="259045"/>
    <xdr:sp macro="" textlink="">
      <xdr:nvSpPr>
        <xdr:cNvPr id="391" name="公債費該当値テキスト"/>
        <xdr:cNvSpPr txBox="1"/>
      </xdr:nvSpPr>
      <xdr:spPr>
        <a:xfrm>
          <a:off x="4914900" y="12632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32385</xdr:rowOff>
    </xdr:from>
    <xdr:to>
      <xdr:col>5</xdr:col>
      <xdr:colOff>600075</xdr:colOff>
      <xdr:row>74</xdr:row>
      <xdr:rowOff>133985</xdr:rowOff>
    </xdr:to>
    <xdr:sp macro="" textlink="">
      <xdr:nvSpPr>
        <xdr:cNvPr id="392" name="円/楕円 391"/>
        <xdr:cNvSpPr/>
      </xdr:nvSpPr>
      <xdr:spPr>
        <a:xfrm>
          <a:off x="3937000" y="12719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144162</xdr:rowOff>
    </xdr:from>
    <xdr:ext cx="736600" cy="259045"/>
    <xdr:sp macro="" textlink="">
      <xdr:nvSpPr>
        <xdr:cNvPr id="393" name="テキスト ボックス 392"/>
        <xdr:cNvSpPr txBox="1"/>
      </xdr:nvSpPr>
      <xdr:spPr>
        <a:xfrm>
          <a:off x="3606800" y="12488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40005</xdr:rowOff>
    </xdr:from>
    <xdr:to>
      <xdr:col>4</xdr:col>
      <xdr:colOff>396875</xdr:colOff>
      <xdr:row>74</xdr:row>
      <xdr:rowOff>141605</xdr:rowOff>
    </xdr:to>
    <xdr:sp macro="" textlink="">
      <xdr:nvSpPr>
        <xdr:cNvPr id="394" name="円/楕円 393"/>
        <xdr:cNvSpPr/>
      </xdr:nvSpPr>
      <xdr:spPr>
        <a:xfrm>
          <a:off x="3048000" y="12727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151782</xdr:rowOff>
    </xdr:from>
    <xdr:ext cx="762000" cy="259045"/>
    <xdr:sp macro="" textlink="">
      <xdr:nvSpPr>
        <xdr:cNvPr id="395" name="テキスト ボックス 394"/>
        <xdr:cNvSpPr txBox="1"/>
      </xdr:nvSpPr>
      <xdr:spPr>
        <a:xfrm>
          <a:off x="2717800" y="12496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32385</xdr:rowOff>
    </xdr:from>
    <xdr:to>
      <xdr:col>3</xdr:col>
      <xdr:colOff>193675</xdr:colOff>
      <xdr:row>74</xdr:row>
      <xdr:rowOff>133985</xdr:rowOff>
    </xdr:to>
    <xdr:sp macro="" textlink="">
      <xdr:nvSpPr>
        <xdr:cNvPr id="396" name="円/楕円 395"/>
        <xdr:cNvSpPr/>
      </xdr:nvSpPr>
      <xdr:spPr>
        <a:xfrm>
          <a:off x="2159000" y="12719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144162</xdr:rowOff>
    </xdr:from>
    <xdr:ext cx="762000" cy="259045"/>
    <xdr:sp macro="" textlink="">
      <xdr:nvSpPr>
        <xdr:cNvPr id="397" name="テキスト ボックス 396"/>
        <xdr:cNvSpPr txBox="1"/>
      </xdr:nvSpPr>
      <xdr:spPr>
        <a:xfrm>
          <a:off x="1828800" y="12488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20955</xdr:rowOff>
    </xdr:from>
    <xdr:to>
      <xdr:col>1</xdr:col>
      <xdr:colOff>676275</xdr:colOff>
      <xdr:row>74</xdr:row>
      <xdr:rowOff>122555</xdr:rowOff>
    </xdr:to>
    <xdr:sp macro="" textlink="">
      <xdr:nvSpPr>
        <xdr:cNvPr id="398" name="円/楕円 397"/>
        <xdr:cNvSpPr/>
      </xdr:nvSpPr>
      <xdr:spPr>
        <a:xfrm>
          <a:off x="1270000" y="1270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132732</xdr:rowOff>
    </xdr:from>
    <xdr:ext cx="762000" cy="259045"/>
    <xdr:sp macro="" textlink="">
      <xdr:nvSpPr>
        <xdr:cNvPr id="399" name="テキスト ボックス 398"/>
        <xdr:cNvSpPr txBox="1"/>
      </xdr:nvSpPr>
      <xdr:spPr>
        <a:xfrm>
          <a:off x="939800" y="12477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類似団体平均と比較して高い水準になっている。補助費等の割合は高いことが要因であり、公営企業会計に対する負担金を抑制するため、経営の健全化を図っていく。</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119380</xdr:rowOff>
    </xdr:from>
    <xdr:to>
      <xdr:col>24</xdr:col>
      <xdr:colOff>31750</xdr:colOff>
      <xdr:row>79</xdr:row>
      <xdr:rowOff>31750</xdr:rowOff>
    </xdr:to>
    <xdr:cxnSp macro="">
      <xdr:nvCxnSpPr>
        <xdr:cNvPr id="432" name="直線コネクタ 431"/>
        <xdr:cNvCxnSpPr/>
      </xdr:nvCxnSpPr>
      <xdr:spPr>
        <a:xfrm>
          <a:off x="15671800" y="1349248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50816</xdr:rowOff>
    </xdr:from>
    <xdr:ext cx="762000" cy="259045"/>
    <xdr:sp macro="" textlink="">
      <xdr:nvSpPr>
        <xdr:cNvPr id="433" name="公債費以外平均値テキスト"/>
        <xdr:cNvSpPr txBox="1"/>
      </xdr:nvSpPr>
      <xdr:spPr>
        <a:xfrm>
          <a:off x="16598900" y="13081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119380</xdr:rowOff>
    </xdr:from>
    <xdr:to>
      <xdr:col>22</xdr:col>
      <xdr:colOff>565150</xdr:colOff>
      <xdr:row>78</xdr:row>
      <xdr:rowOff>127000</xdr:rowOff>
    </xdr:to>
    <xdr:cxnSp macro="">
      <xdr:nvCxnSpPr>
        <xdr:cNvPr id="435" name="直線コネクタ 434"/>
        <xdr:cNvCxnSpPr/>
      </xdr:nvCxnSpPr>
      <xdr:spPr>
        <a:xfrm flipV="1">
          <a:off x="14782800" y="134924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88916</xdr:rowOff>
    </xdr:from>
    <xdr:ext cx="736600" cy="259045"/>
    <xdr:sp macro="" textlink="">
      <xdr:nvSpPr>
        <xdr:cNvPr id="437" name="テキスト ボックス 436"/>
        <xdr:cNvSpPr txBox="1"/>
      </xdr:nvSpPr>
      <xdr:spPr>
        <a:xfrm>
          <a:off x="15290800" y="12947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127000</xdr:rowOff>
    </xdr:from>
    <xdr:to>
      <xdr:col>21</xdr:col>
      <xdr:colOff>361950</xdr:colOff>
      <xdr:row>78</xdr:row>
      <xdr:rowOff>130811</xdr:rowOff>
    </xdr:to>
    <xdr:cxnSp macro="">
      <xdr:nvCxnSpPr>
        <xdr:cNvPr id="438" name="直線コネクタ 437"/>
        <xdr:cNvCxnSpPr/>
      </xdr:nvCxnSpPr>
      <xdr:spPr>
        <a:xfrm flipV="1">
          <a:off x="13893800" y="1350010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107966</xdr:rowOff>
    </xdr:from>
    <xdr:ext cx="762000" cy="259045"/>
    <xdr:sp macro="" textlink="">
      <xdr:nvSpPr>
        <xdr:cNvPr id="440" name="テキスト ボックス 439"/>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130811</xdr:rowOff>
    </xdr:from>
    <xdr:to>
      <xdr:col>20</xdr:col>
      <xdr:colOff>158750</xdr:colOff>
      <xdr:row>78</xdr:row>
      <xdr:rowOff>134620</xdr:rowOff>
    </xdr:to>
    <xdr:cxnSp macro="">
      <xdr:nvCxnSpPr>
        <xdr:cNvPr id="441" name="直線コネクタ 440"/>
        <xdr:cNvCxnSpPr/>
      </xdr:nvCxnSpPr>
      <xdr:spPr>
        <a:xfrm flipV="1">
          <a:off x="13004800" y="1350391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73677</xdr:rowOff>
    </xdr:from>
    <xdr:ext cx="762000" cy="259045"/>
    <xdr:sp macro="" textlink="">
      <xdr:nvSpPr>
        <xdr:cNvPr id="443" name="テキスト ボックス 442"/>
        <xdr:cNvSpPr txBox="1"/>
      </xdr:nvSpPr>
      <xdr:spPr>
        <a:xfrm>
          <a:off x="13512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26670</xdr:rowOff>
    </xdr:from>
    <xdr:to>
      <xdr:col>19</xdr:col>
      <xdr:colOff>6350</xdr:colOff>
      <xdr:row>77</xdr:row>
      <xdr:rowOff>128270</xdr:rowOff>
    </xdr:to>
    <xdr:sp macro="" textlink="">
      <xdr:nvSpPr>
        <xdr:cNvPr id="444" name="フローチャート : 判断 443"/>
        <xdr:cNvSpPr/>
      </xdr:nvSpPr>
      <xdr:spPr>
        <a:xfrm>
          <a:off x="12954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138447</xdr:rowOff>
    </xdr:from>
    <xdr:ext cx="762000" cy="259045"/>
    <xdr:sp macro="" textlink="">
      <xdr:nvSpPr>
        <xdr:cNvPr id="445" name="テキスト ボックス 444"/>
        <xdr:cNvSpPr txBox="1"/>
      </xdr:nvSpPr>
      <xdr:spPr>
        <a:xfrm>
          <a:off x="126238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152400</xdr:rowOff>
    </xdr:from>
    <xdr:to>
      <xdr:col>24</xdr:col>
      <xdr:colOff>82550</xdr:colOff>
      <xdr:row>79</xdr:row>
      <xdr:rowOff>82550</xdr:rowOff>
    </xdr:to>
    <xdr:sp macro="" textlink="">
      <xdr:nvSpPr>
        <xdr:cNvPr id="451" name="円/楕円 450"/>
        <xdr:cNvSpPr/>
      </xdr:nvSpPr>
      <xdr:spPr>
        <a:xfrm>
          <a:off x="164592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124477</xdr:rowOff>
    </xdr:from>
    <xdr:ext cx="762000" cy="259045"/>
    <xdr:sp macro="" textlink="">
      <xdr:nvSpPr>
        <xdr:cNvPr id="452" name="公債費以外該当値テキスト"/>
        <xdr:cNvSpPr txBox="1"/>
      </xdr:nvSpPr>
      <xdr:spPr>
        <a:xfrm>
          <a:off x="165989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68580</xdr:rowOff>
    </xdr:from>
    <xdr:to>
      <xdr:col>22</xdr:col>
      <xdr:colOff>615950</xdr:colOff>
      <xdr:row>78</xdr:row>
      <xdr:rowOff>170180</xdr:rowOff>
    </xdr:to>
    <xdr:sp macro="" textlink="">
      <xdr:nvSpPr>
        <xdr:cNvPr id="453" name="円/楕円 452"/>
        <xdr:cNvSpPr/>
      </xdr:nvSpPr>
      <xdr:spPr>
        <a:xfrm>
          <a:off x="15621000" y="1344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154957</xdr:rowOff>
    </xdr:from>
    <xdr:ext cx="736600" cy="259045"/>
    <xdr:sp macro="" textlink="">
      <xdr:nvSpPr>
        <xdr:cNvPr id="454" name="テキスト ボックス 453"/>
        <xdr:cNvSpPr txBox="1"/>
      </xdr:nvSpPr>
      <xdr:spPr>
        <a:xfrm>
          <a:off x="15290800" y="13528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76200</xdr:rowOff>
    </xdr:from>
    <xdr:to>
      <xdr:col>21</xdr:col>
      <xdr:colOff>412750</xdr:colOff>
      <xdr:row>79</xdr:row>
      <xdr:rowOff>6350</xdr:rowOff>
    </xdr:to>
    <xdr:sp macro="" textlink="">
      <xdr:nvSpPr>
        <xdr:cNvPr id="455" name="円/楕円 454"/>
        <xdr:cNvSpPr/>
      </xdr:nvSpPr>
      <xdr:spPr>
        <a:xfrm>
          <a:off x="14732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162577</xdr:rowOff>
    </xdr:from>
    <xdr:ext cx="762000" cy="259045"/>
    <xdr:sp macro="" textlink="">
      <xdr:nvSpPr>
        <xdr:cNvPr id="456" name="テキスト ボックス 455"/>
        <xdr:cNvSpPr txBox="1"/>
      </xdr:nvSpPr>
      <xdr:spPr>
        <a:xfrm>
          <a:off x="14401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80011</xdr:rowOff>
    </xdr:from>
    <xdr:to>
      <xdr:col>20</xdr:col>
      <xdr:colOff>209550</xdr:colOff>
      <xdr:row>79</xdr:row>
      <xdr:rowOff>10161</xdr:rowOff>
    </xdr:to>
    <xdr:sp macro="" textlink="">
      <xdr:nvSpPr>
        <xdr:cNvPr id="457" name="円/楕円 456"/>
        <xdr:cNvSpPr/>
      </xdr:nvSpPr>
      <xdr:spPr>
        <a:xfrm>
          <a:off x="13843000" y="1345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166388</xdr:rowOff>
    </xdr:from>
    <xdr:ext cx="762000" cy="259045"/>
    <xdr:sp macro="" textlink="">
      <xdr:nvSpPr>
        <xdr:cNvPr id="458" name="テキスト ボックス 457"/>
        <xdr:cNvSpPr txBox="1"/>
      </xdr:nvSpPr>
      <xdr:spPr>
        <a:xfrm>
          <a:off x="13512800" y="13539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83820</xdr:rowOff>
    </xdr:from>
    <xdr:to>
      <xdr:col>19</xdr:col>
      <xdr:colOff>6350</xdr:colOff>
      <xdr:row>79</xdr:row>
      <xdr:rowOff>13970</xdr:rowOff>
    </xdr:to>
    <xdr:sp macro="" textlink="">
      <xdr:nvSpPr>
        <xdr:cNvPr id="459" name="円/楕円 458"/>
        <xdr:cNvSpPr/>
      </xdr:nvSpPr>
      <xdr:spPr>
        <a:xfrm>
          <a:off x="12954000" y="1345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170197</xdr:rowOff>
    </xdr:from>
    <xdr:ext cx="762000" cy="259045"/>
    <xdr:sp macro="" textlink="">
      <xdr:nvSpPr>
        <xdr:cNvPr id="460" name="テキスト ボックス 459"/>
        <xdr:cNvSpPr txBox="1"/>
      </xdr:nvSpPr>
      <xdr:spPr>
        <a:xfrm>
          <a:off x="12623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兵庫県西脇市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97688</xdr:rowOff>
    </xdr:from>
    <xdr:to>
      <xdr:col>4</xdr:col>
      <xdr:colOff>1117600</xdr:colOff>
      <xdr:row>19</xdr:row>
      <xdr:rowOff>135446</xdr:rowOff>
    </xdr:to>
    <xdr:cxnSp macro="">
      <xdr:nvCxnSpPr>
        <xdr:cNvPr id="50" name="直線コネクタ 49"/>
        <xdr:cNvCxnSpPr/>
      </xdr:nvCxnSpPr>
      <xdr:spPr bwMode="auto">
        <a:xfrm flipV="1">
          <a:off x="5003800" y="3402863"/>
          <a:ext cx="647700" cy="377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76814</xdr:rowOff>
    </xdr:from>
    <xdr:ext cx="762000" cy="259045"/>
    <xdr:sp macro="" textlink="">
      <xdr:nvSpPr>
        <xdr:cNvPr id="51" name="人口1人当たり決算額の推移平均値テキスト130"/>
        <xdr:cNvSpPr txBox="1"/>
      </xdr:nvSpPr>
      <xdr:spPr>
        <a:xfrm>
          <a:off x="5740400" y="2867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114186</xdr:rowOff>
    </xdr:from>
    <xdr:to>
      <xdr:col>4</xdr:col>
      <xdr:colOff>469900</xdr:colOff>
      <xdr:row>19</xdr:row>
      <xdr:rowOff>135446</xdr:rowOff>
    </xdr:to>
    <xdr:cxnSp macro="">
      <xdr:nvCxnSpPr>
        <xdr:cNvPr id="53" name="直線コネクタ 52"/>
        <xdr:cNvCxnSpPr/>
      </xdr:nvCxnSpPr>
      <xdr:spPr bwMode="auto">
        <a:xfrm>
          <a:off x="4305300" y="3419361"/>
          <a:ext cx="698500" cy="212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38396</xdr:rowOff>
    </xdr:from>
    <xdr:ext cx="736600" cy="259045"/>
    <xdr:sp macro="" textlink="">
      <xdr:nvSpPr>
        <xdr:cNvPr id="55" name="テキスト ボックス 54"/>
        <xdr:cNvSpPr txBox="1"/>
      </xdr:nvSpPr>
      <xdr:spPr>
        <a:xfrm>
          <a:off x="4622800" y="2829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53315</xdr:rowOff>
    </xdr:from>
    <xdr:to>
      <xdr:col>3</xdr:col>
      <xdr:colOff>904875</xdr:colOff>
      <xdr:row>19</xdr:row>
      <xdr:rowOff>114186</xdr:rowOff>
    </xdr:to>
    <xdr:cxnSp macro="">
      <xdr:nvCxnSpPr>
        <xdr:cNvPr id="56" name="直線コネクタ 55"/>
        <xdr:cNvCxnSpPr/>
      </xdr:nvCxnSpPr>
      <xdr:spPr bwMode="auto">
        <a:xfrm>
          <a:off x="3606800" y="3358490"/>
          <a:ext cx="698500" cy="608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19448</xdr:rowOff>
    </xdr:from>
    <xdr:ext cx="762000" cy="259045"/>
    <xdr:sp macro="" textlink="">
      <xdr:nvSpPr>
        <xdr:cNvPr id="58" name="テキスト ボックス 57"/>
        <xdr:cNvSpPr txBox="1"/>
      </xdr:nvSpPr>
      <xdr:spPr>
        <a:xfrm>
          <a:off x="3924300" y="281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46584</xdr:rowOff>
    </xdr:from>
    <xdr:to>
      <xdr:col>3</xdr:col>
      <xdr:colOff>206375</xdr:colOff>
      <xdr:row>19</xdr:row>
      <xdr:rowOff>53315</xdr:rowOff>
    </xdr:to>
    <xdr:cxnSp macro="">
      <xdr:nvCxnSpPr>
        <xdr:cNvPr id="59" name="直線コネクタ 58"/>
        <xdr:cNvCxnSpPr/>
      </xdr:nvCxnSpPr>
      <xdr:spPr bwMode="auto">
        <a:xfrm>
          <a:off x="2908300" y="3351759"/>
          <a:ext cx="698500" cy="67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161421</xdr:rowOff>
    </xdr:from>
    <xdr:ext cx="762000" cy="259045"/>
    <xdr:sp macro="" textlink="">
      <xdr:nvSpPr>
        <xdr:cNvPr id="61" name="テキスト ボックス 60"/>
        <xdr:cNvSpPr txBox="1"/>
      </xdr:nvSpPr>
      <xdr:spPr>
        <a:xfrm>
          <a:off x="32258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120790</xdr:rowOff>
    </xdr:from>
    <xdr:to>
      <xdr:col>2</xdr:col>
      <xdr:colOff>692150</xdr:colOff>
      <xdr:row>19</xdr:row>
      <xdr:rowOff>50940</xdr:rowOff>
    </xdr:to>
    <xdr:sp macro="" textlink="">
      <xdr:nvSpPr>
        <xdr:cNvPr id="62" name="フローチャート : 判断 61"/>
        <xdr:cNvSpPr/>
      </xdr:nvSpPr>
      <xdr:spPr bwMode="auto">
        <a:xfrm>
          <a:off x="2857500" y="32545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61117</xdr:rowOff>
    </xdr:from>
    <xdr:ext cx="762000" cy="259045"/>
    <xdr:sp macro="" textlink="">
      <xdr:nvSpPr>
        <xdr:cNvPr id="63" name="テキスト ボックス 62"/>
        <xdr:cNvSpPr txBox="1"/>
      </xdr:nvSpPr>
      <xdr:spPr>
        <a:xfrm>
          <a:off x="2527300" y="302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79,739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46888</xdr:rowOff>
    </xdr:from>
    <xdr:to>
      <xdr:col>5</xdr:col>
      <xdr:colOff>34925</xdr:colOff>
      <xdr:row>19</xdr:row>
      <xdr:rowOff>148488</xdr:rowOff>
    </xdr:to>
    <xdr:sp macro="" textlink="">
      <xdr:nvSpPr>
        <xdr:cNvPr id="69" name="円/楕円 68"/>
        <xdr:cNvSpPr/>
      </xdr:nvSpPr>
      <xdr:spPr bwMode="auto">
        <a:xfrm>
          <a:off x="5600700" y="33520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19</xdr:row>
      <xdr:rowOff>18965</xdr:rowOff>
    </xdr:from>
    <xdr:ext cx="762000" cy="259045"/>
    <xdr:sp macro="" textlink="">
      <xdr:nvSpPr>
        <xdr:cNvPr id="70" name="人口1人当たり決算額の推移該当値テキスト130"/>
        <xdr:cNvSpPr txBox="1"/>
      </xdr:nvSpPr>
      <xdr:spPr>
        <a:xfrm>
          <a:off x="5740400" y="3324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72,058</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84646</xdr:rowOff>
    </xdr:from>
    <xdr:to>
      <xdr:col>4</xdr:col>
      <xdr:colOff>520700</xdr:colOff>
      <xdr:row>20</xdr:row>
      <xdr:rowOff>14796</xdr:rowOff>
    </xdr:to>
    <xdr:sp macro="" textlink="">
      <xdr:nvSpPr>
        <xdr:cNvPr id="71" name="円/楕円 70"/>
        <xdr:cNvSpPr/>
      </xdr:nvSpPr>
      <xdr:spPr bwMode="auto">
        <a:xfrm>
          <a:off x="4953000" y="33898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171023</xdr:rowOff>
    </xdr:from>
    <xdr:ext cx="736600" cy="259045"/>
    <xdr:sp macro="" textlink="">
      <xdr:nvSpPr>
        <xdr:cNvPr id="72" name="テキスト ボックス 71"/>
        <xdr:cNvSpPr txBox="1"/>
      </xdr:nvSpPr>
      <xdr:spPr>
        <a:xfrm>
          <a:off x="4622800" y="34761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69,085</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63386</xdr:rowOff>
    </xdr:from>
    <xdr:to>
      <xdr:col>3</xdr:col>
      <xdr:colOff>955675</xdr:colOff>
      <xdr:row>19</xdr:row>
      <xdr:rowOff>164986</xdr:rowOff>
    </xdr:to>
    <xdr:sp macro="" textlink="">
      <xdr:nvSpPr>
        <xdr:cNvPr id="73" name="円/楕円 72"/>
        <xdr:cNvSpPr/>
      </xdr:nvSpPr>
      <xdr:spPr bwMode="auto">
        <a:xfrm>
          <a:off x="4254500" y="33685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149763</xdr:rowOff>
    </xdr:from>
    <xdr:ext cx="762000" cy="259045"/>
    <xdr:sp macro="" textlink="">
      <xdr:nvSpPr>
        <xdr:cNvPr id="74" name="テキスト ボックス 73"/>
        <xdr:cNvSpPr txBox="1"/>
      </xdr:nvSpPr>
      <xdr:spPr>
        <a:xfrm>
          <a:off x="3924300" y="345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70,759</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2515</xdr:rowOff>
    </xdr:from>
    <xdr:to>
      <xdr:col>3</xdr:col>
      <xdr:colOff>257175</xdr:colOff>
      <xdr:row>19</xdr:row>
      <xdr:rowOff>104115</xdr:rowOff>
    </xdr:to>
    <xdr:sp macro="" textlink="">
      <xdr:nvSpPr>
        <xdr:cNvPr id="75" name="円/楕円 74"/>
        <xdr:cNvSpPr/>
      </xdr:nvSpPr>
      <xdr:spPr bwMode="auto">
        <a:xfrm>
          <a:off x="3556000" y="33076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88892</xdr:rowOff>
    </xdr:from>
    <xdr:ext cx="762000" cy="259045"/>
    <xdr:sp macro="" textlink="">
      <xdr:nvSpPr>
        <xdr:cNvPr id="76" name="テキスト ボックス 75"/>
        <xdr:cNvSpPr txBox="1"/>
      </xdr:nvSpPr>
      <xdr:spPr>
        <a:xfrm>
          <a:off x="3225800" y="3394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75,552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167234</xdr:rowOff>
    </xdr:from>
    <xdr:to>
      <xdr:col>2</xdr:col>
      <xdr:colOff>692150</xdr:colOff>
      <xdr:row>19</xdr:row>
      <xdr:rowOff>97384</xdr:rowOff>
    </xdr:to>
    <xdr:sp macro="" textlink="">
      <xdr:nvSpPr>
        <xdr:cNvPr id="77" name="円/楕円 76"/>
        <xdr:cNvSpPr/>
      </xdr:nvSpPr>
      <xdr:spPr bwMode="auto">
        <a:xfrm>
          <a:off x="2857500" y="33009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82161</xdr:rowOff>
    </xdr:from>
    <xdr:ext cx="762000" cy="259045"/>
    <xdr:sp macro="" textlink="">
      <xdr:nvSpPr>
        <xdr:cNvPr id="78" name="テキスト ボックス 77"/>
        <xdr:cNvSpPr txBox="1"/>
      </xdr:nvSpPr>
      <xdr:spPr>
        <a:xfrm>
          <a:off x="2527300" y="3387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76,082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22503</xdr:rowOff>
    </xdr:from>
    <xdr:to>
      <xdr:col>4</xdr:col>
      <xdr:colOff>1117600</xdr:colOff>
      <xdr:row>38</xdr:row>
      <xdr:rowOff>33041</xdr:rowOff>
    </xdr:to>
    <xdr:cxnSp macro="">
      <xdr:nvCxnSpPr>
        <xdr:cNvPr id="112" name="直線コネクタ 111"/>
        <xdr:cNvCxnSpPr/>
      </xdr:nvCxnSpPr>
      <xdr:spPr bwMode="auto">
        <a:xfrm flipV="1">
          <a:off x="5003800" y="7490103"/>
          <a:ext cx="647700" cy="105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125543</xdr:rowOff>
    </xdr:from>
    <xdr:ext cx="762000" cy="259045"/>
    <xdr:sp macro="" textlink="">
      <xdr:nvSpPr>
        <xdr:cNvPr id="113" name="人口1人当たり決算額の推移平均値テキスト445"/>
        <xdr:cNvSpPr txBox="1"/>
      </xdr:nvSpPr>
      <xdr:spPr>
        <a:xfrm>
          <a:off x="5740400" y="7250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38</xdr:row>
      <xdr:rowOff>7065</xdr:rowOff>
    </xdr:from>
    <xdr:to>
      <xdr:col>4</xdr:col>
      <xdr:colOff>469900</xdr:colOff>
      <xdr:row>38</xdr:row>
      <xdr:rowOff>33041</xdr:rowOff>
    </xdr:to>
    <xdr:cxnSp macro="">
      <xdr:nvCxnSpPr>
        <xdr:cNvPr id="115" name="直線コネクタ 114"/>
        <xdr:cNvCxnSpPr/>
      </xdr:nvCxnSpPr>
      <xdr:spPr bwMode="auto">
        <a:xfrm>
          <a:off x="4305300" y="7474665"/>
          <a:ext cx="698500" cy="259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39916</xdr:rowOff>
    </xdr:from>
    <xdr:ext cx="736600" cy="259045"/>
    <xdr:sp macro="" textlink="">
      <xdr:nvSpPr>
        <xdr:cNvPr id="117" name="テキスト ボックス 116"/>
        <xdr:cNvSpPr txBox="1"/>
      </xdr:nvSpPr>
      <xdr:spPr>
        <a:xfrm>
          <a:off x="4622800" y="7164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337739</xdr:rowOff>
    </xdr:from>
    <xdr:to>
      <xdr:col>3</xdr:col>
      <xdr:colOff>904875</xdr:colOff>
      <xdr:row>38</xdr:row>
      <xdr:rowOff>7065</xdr:rowOff>
    </xdr:to>
    <xdr:cxnSp macro="">
      <xdr:nvCxnSpPr>
        <xdr:cNvPr id="118" name="直線コネクタ 117"/>
        <xdr:cNvCxnSpPr/>
      </xdr:nvCxnSpPr>
      <xdr:spPr bwMode="auto">
        <a:xfrm>
          <a:off x="3606800" y="7462439"/>
          <a:ext cx="698500" cy="122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32517</xdr:rowOff>
    </xdr:from>
    <xdr:ext cx="762000" cy="259045"/>
    <xdr:sp macro="" textlink="">
      <xdr:nvSpPr>
        <xdr:cNvPr id="120" name="テキスト ボックス 119"/>
        <xdr:cNvSpPr txBox="1"/>
      </xdr:nvSpPr>
      <xdr:spPr>
        <a:xfrm>
          <a:off x="3924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337739</xdr:rowOff>
    </xdr:from>
    <xdr:to>
      <xdr:col>3</xdr:col>
      <xdr:colOff>206375</xdr:colOff>
      <xdr:row>37</xdr:row>
      <xdr:rowOff>339575</xdr:rowOff>
    </xdr:to>
    <xdr:cxnSp macro="">
      <xdr:nvCxnSpPr>
        <xdr:cNvPr id="121" name="直線コネクタ 120"/>
        <xdr:cNvCxnSpPr/>
      </xdr:nvCxnSpPr>
      <xdr:spPr bwMode="auto">
        <a:xfrm flipV="1">
          <a:off x="2908300" y="7462439"/>
          <a:ext cx="698500" cy="18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22612</xdr:rowOff>
    </xdr:from>
    <xdr:ext cx="762000" cy="259045"/>
    <xdr:sp macro="" textlink="">
      <xdr:nvSpPr>
        <xdr:cNvPr id="123" name="テキスト ボックス 122"/>
        <xdr:cNvSpPr txBox="1"/>
      </xdr:nvSpPr>
      <xdr:spPr>
        <a:xfrm>
          <a:off x="32258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282348</xdr:rowOff>
    </xdr:from>
    <xdr:to>
      <xdr:col>2</xdr:col>
      <xdr:colOff>692150</xdr:colOff>
      <xdr:row>38</xdr:row>
      <xdr:rowOff>41048</xdr:rowOff>
    </xdr:to>
    <xdr:sp macro="" textlink="">
      <xdr:nvSpPr>
        <xdr:cNvPr id="124" name="フローチャート : 判断 123"/>
        <xdr:cNvSpPr/>
      </xdr:nvSpPr>
      <xdr:spPr bwMode="auto">
        <a:xfrm>
          <a:off x="2857500" y="7407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51225</xdr:rowOff>
    </xdr:from>
    <xdr:ext cx="762000" cy="259045"/>
    <xdr:sp macro="" textlink="">
      <xdr:nvSpPr>
        <xdr:cNvPr id="125" name="テキスト ボックス 124"/>
        <xdr:cNvSpPr txBox="1"/>
      </xdr:nvSpPr>
      <xdr:spPr>
        <a:xfrm>
          <a:off x="2527300" y="71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314603</xdr:rowOff>
    </xdr:from>
    <xdr:to>
      <xdr:col>5</xdr:col>
      <xdr:colOff>34925</xdr:colOff>
      <xdr:row>38</xdr:row>
      <xdr:rowOff>73303</xdr:rowOff>
    </xdr:to>
    <xdr:sp macro="" textlink="">
      <xdr:nvSpPr>
        <xdr:cNvPr id="131" name="円/楕円 130"/>
        <xdr:cNvSpPr/>
      </xdr:nvSpPr>
      <xdr:spPr bwMode="auto">
        <a:xfrm>
          <a:off x="5600700" y="74393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239842</xdr:rowOff>
    </xdr:from>
    <xdr:ext cx="762000" cy="259045"/>
    <xdr:sp macro="" textlink="">
      <xdr:nvSpPr>
        <xdr:cNvPr id="132" name="人口1人当たり決算額の推移該当値テキスト445"/>
        <xdr:cNvSpPr txBox="1"/>
      </xdr:nvSpPr>
      <xdr:spPr>
        <a:xfrm>
          <a:off x="5740400" y="736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17,427</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325141</xdr:rowOff>
    </xdr:from>
    <xdr:to>
      <xdr:col>4</xdr:col>
      <xdr:colOff>520700</xdr:colOff>
      <xdr:row>38</xdr:row>
      <xdr:rowOff>83841</xdr:rowOff>
    </xdr:to>
    <xdr:sp macro="" textlink="">
      <xdr:nvSpPr>
        <xdr:cNvPr id="133" name="円/楕円 132"/>
        <xdr:cNvSpPr/>
      </xdr:nvSpPr>
      <xdr:spPr bwMode="auto">
        <a:xfrm>
          <a:off x="4953000" y="74498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68618</xdr:rowOff>
    </xdr:from>
    <xdr:ext cx="736600" cy="259045"/>
    <xdr:sp macro="" textlink="">
      <xdr:nvSpPr>
        <xdr:cNvPr id="134" name="テキスト ボックス 133"/>
        <xdr:cNvSpPr txBox="1"/>
      </xdr:nvSpPr>
      <xdr:spPr>
        <a:xfrm>
          <a:off x="4622800" y="75362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14,661</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299165</xdr:rowOff>
    </xdr:from>
    <xdr:to>
      <xdr:col>3</xdr:col>
      <xdr:colOff>955675</xdr:colOff>
      <xdr:row>38</xdr:row>
      <xdr:rowOff>57865</xdr:rowOff>
    </xdr:to>
    <xdr:sp macro="" textlink="">
      <xdr:nvSpPr>
        <xdr:cNvPr id="135" name="円/楕円 134"/>
        <xdr:cNvSpPr/>
      </xdr:nvSpPr>
      <xdr:spPr bwMode="auto">
        <a:xfrm>
          <a:off x="4254500" y="74238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42642</xdr:rowOff>
    </xdr:from>
    <xdr:ext cx="762000" cy="259045"/>
    <xdr:sp macro="" textlink="">
      <xdr:nvSpPr>
        <xdr:cNvPr id="136" name="テキスト ボックス 135"/>
        <xdr:cNvSpPr txBox="1"/>
      </xdr:nvSpPr>
      <xdr:spPr>
        <a:xfrm>
          <a:off x="3924300" y="7510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21,479</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286939</xdr:rowOff>
    </xdr:from>
    <xdr:to>
      <xdr:col>3</xdr:col>
      <xdr:colOff>257175</xdr:colOff>
      <xdr:row>38</xdr:row>
      <xdr:rowOff>45639</xdr:rowOff>
    </xdr:to>
    <xdr:sp macro="" textlink="">
      <xdr:nvSpPr>
        <xdr:cNvPr id="137" name="円/楕円 136"/>
        <xdr:cNvSpPr/>
      </xdr:nvSpPr>
      <xdr:spPr bwMode="auto">
        <a:xfrm>
          <a:off x="3556000" y="7411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30416</xdr:rowOff>
    </xdr:from>
    <xdr:ext cx="762000" cy="259045"/>
    <xdr:sp macro="" textlink="">
      <xdr:nvSpPr>
        <xdr:cNvPr id="138" name="テキスト ボックス 137"/>
        <xdr:cNvSpPr txBox="1"/>
      </xdr:nvSpPr>
      <xdr:spPr>
        <a:xfrm>
          <a:off x="3225800" y="749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24,688</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288775</xdr:rowOff>
    </xdr:from>
    <xdr:to>
      <xdr:col>2</xdr:col>
      <xdr:colOff>692150</xdr:colOff>
      <xdr:row>38</xdr:row>
      <xdr:rowOff>47475</xdr:rowOff>
    </xdr:to>
    <xdr:sp macro="" textlink="">
      <xdr:nvSpPr>
        <xdr:cNvPr id="139" name="円/楕円 138"/>
        <xdr:cNvSpPr/>
      </xdr:nvSpPr>
      <xdr:spPr bwMode="auto">
        <a:xfrm>
          <a:off x="2857500" y="74134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32252</xdr:rowOff>
    </xdr:from>
    <xdr:ext cx="762000" cy="259045"/>
    <xdr:sp macro="" textlink="">
      <xdr:nvSpPr>
        <xdr:cNvPr id="140" name="テキスト ボックス 139"/>
        <xdr:cNvSpPr txBox="1"/>
      </xdr:nvSpPr>
      <xdr:spPr>
        <a:xfrm>
          <a:off x="2527300" y="7499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24,206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兵庫県西脇市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実質収支額の標準財政規模に占める割合は平成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年度から５％程度に安定しており、財政調整基金残高の標準財政規模に占める割合については、</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％以上の高い水準で推移している。財政健全化プランにおいて目標としている平成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年度決算時</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億円を平成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年度に達成し、平成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年度では</a:t>
          </a:r>
          <a:r>
            <a:rPr kumimoji="1" lang="en-US" altLang="ja-JP" sz="1400">
              <a:latin typeface="ＭＳ ゴシック" pitchFamily="49" charset="-128"/>
              <a:ea typeface="ＭＳ ゴシック" pitchFamily="49" charset="-128"/>
            </a:rPr>
            <a:t>46</a:t>
          </a:r>
          <a:r>
            <a:rPr kumimoji="1" lang="ja-JP" altLang="en-US" sz="1400">
              <a:latin typeface="ＭＳ ゴシック" pitchFamily="49" charset="-128"/>
              <a:ea typeface="ＭＳ ゴシック" pitchFamily="49" charset="-128"/>
            </a:rPr>
            <a:t>億円を順調に増加している。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今後も引き続き、健全財政の安定化に努める。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兵庫県西脇市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年度以降、全ての会計において黒字となっている。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病院事業会計においては、平成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年度に不良債権を解消し、本年度は約</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6200</a:t>
          </a:r>
          <a:r>
            <a:rPr kumimoji="1" lang="ja-JP" altLang="en-US" sz="1400">
              <a:latin typeface="ＭＳ ゴシック" pitchFamily="49" charset="-128"/>
              <a:ea typeface="ＭＳ ゴシック" pitchFamily="49" charset="-128"/>
            </a:rPr>
            <a:t>万円の大幅な黒字となった。</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兵庫県西脇市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実質公債費比率の分子は平成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年度以降ほぼ横ばいである。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分母の要素である標準税収入額等が約</a:t>
          </a:r>
          <a:r>
            <a:rPr kumimoji="1" lang="en-US" altLang="ja-JP" sz="1400">
              <a:latin typeface="ＭＳ ゴシック" pitchFamily="49" charset="-128"/>
              <a:ea typeface="ＭＳ ゴシック" pitchFamily="49" charset="-128"/>
            </a:rPr>
            <a:t>1</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4</a:t>
          </a:r>
          <a:r>
            <a:rPr kumimoji="1" lang="ja-JP" altLang="en-US" sz="1400">
              <a:latin typeface="ＭＳ ゴシック" pitchFamily="49" charset="-128"/>
              <a:ea typeface="ＭＳ ゴシック" pitchFamily="49" charset="-128"/>
            </a:rPr>
            <a:t>千</a:t>
          </a:r>
          <a:r>
            <a:rPr kumimoji="1" lang="en-US" altLang="ja-JP" sz="1400">
              <a:latin typeface="ＭＳ ゴシック" pitchFamily="49" charset="-128"/>
              <a:ea typeface="ＭＳ ゴシック" pitchFamily="49" charset="-128"/>
            </a:rPr>
            <a:t>4</a:t>
          </a:r>
          <a:r>
            <a:rPr kumimoji="1" lang="ja-JP" altLang="en-US" sz="1400">
              <a:latin typeface="ＭＳ ゴシック" pitchFamily="49" charset="-128"/>
              <a:ea typeface="ＭＳ ゴシック" pitchFamily="49" charset="-128"/>
            </a:rPr>
            <a:t>百万円増加し、実質公債費比率が改善した。今後も償還額の平準化及び実質公債費比率の急激な上昇の抑制に努めていく。</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兵庫県西脇市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について、定年退職者の増に伴い、職員数の減により退職手当負担見込額が減少し、下水道事業と病院事業において起債残高が減少したことによる公営企業債等繰入見込額の減少が大きな要因となっている。将来負担比率は</a:t>
          </a:r>
          <a:r>
            <a:rPr kumimoji="1" lang="en-US" altLang="ja-JP" sz="1400">
              <a:latin typeface="ＭＳ ゴシック" pitchFamily="49" charset="-128"/>
              <a:ea typeface="ＭＳ ゴシック" pitchFamily="49" charset="-128"/>
            </a:rPr>
            <a:t>29.8</a:t>
          </a:r>
          <a:r>
            <a:rPr kumimoji="1" lang="ja-JP" altLang="en-US" sz="1400">
              <a:latin typeface="ＭＳ ゴシック" pitchFamily="49" charset="-128"/>
              <a:ea typeface="ＭＳ ゴシック" pitchFamily="49" charset="-128"/>
            </a:rPr>
            <a:t>％と前年度より</a:t>
          </a:r>
          <a:r>
            <a:rPr kumimoji="1" lang="en-US" altLang="ja-JP" sz="1400">
              <a:latin typeface="ＭＳ ゴシック" pitchFamily="49" charset="-128"/>
              <a:ea typeface="ＭＳ ゴシック" pitchFamily="49" charset="-128"/>
            </a:rPr>
            <a:t>7.1</a:t>
          </a:r>
          <a:r>
            <a:rPr kumimoji="1" lang="ja-JP" altLang="en-US" sz="1400">
              <a:latin typeface="ＭＳ ゴシック" pitchFamily="49" charset="-128"/>
              <a:ea typeface="ＭＳ ゴシック" pitchFamily="49" charset="-128"/>
            </a:rPr>
            <a:t>％改善したが、今後は庁舎整備等により基金を取り崩すため、将来負担比率は増える予定である。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20269441</v>
      </c>
      <c r="BO4" s="349"/>
      <c r="BP4" s="349"/>
      <c r="BQ4" s="349"/>
      <c r="BR4" s="349"/>
      <c r="BS4" s="349"/>
      <c r="BT4" s="349"/>
      <c r="BU4" s="350"/>
      <c r="BV4" s="348">
        <v>21543282</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5.9</v>
      </c>
      <c r="CU4" s="355"/>
      <c r="CV4" s="355"/>
      <c r="CW4" s="355"/>
      <c r="CX4" s="355"/>
      <c r="CY4" s="355"/>
      <c r="CZ4" s="355"/>
      <c r="DA4" s="356"/>
      <c r="DB4" s="354">
        <v>7</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19436553</v>
      </c>
      <c r="BO5" s="386"/>
      <c r="BP5" s="386"/>
      <c r="BQ5" s="386"/>
      <c r="BR5" s="386"/>
      <c r="BS5" s="386"/>
      <c r="BT5" s="386"/>
      <c r="BU5" s="387"/>
      <c r="BV5" s="385">
        <v>20637177</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91.9</v>
      </c>
      <c r="CU5" s="383"/>
      <c r="CV5" s="383"/>
      <c r="CW5" s="383"/>
      <c r="CX5" s="383"/>
      <c r="CY5" s="383"/>
      <c r="CZ5" s="383"/>
      <c r="DA5" s="384"/>
      <c r="DB5" s="382">
        <v>89.5</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832888</v>
      </c>
      <c r="BO6" s="386"/>
      <c r="BP6" s="386"/>
      <c r="BQ6" s="386"/>
      <c r="BR6" s="386"/>
      <c r="BS6" s="386"/>
      <c r="BT6" s="386"/>
      <c r="BU6" s="387"/>
      <c r="BV6" s="385">
        <v>906105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99.4</v>
      </c>
      <c r="CU6" s="423"/>
      <c r="CV6" s="423"/>
      <c r="CW6" s="423"/>
      <c r="CX6" s="423"/>
      <c r="CY6" s="423"/>
      <c r="CZ6" s="423"/>
      <c r="DA6" s="424"/>
      <c r="DB6" s="422">
        <v>97.8</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142503</v>
      </c>
      <c r="BO7" s="386"/>
      <c r="BP7" s="386"/>
      <c r="BQ7" s="386"/>
      <c r="BR7" s="386"/>
      <c r="BS7" s="386"/>
      <c r="BT7" s="386"/>
      <c r="BU7" s="387"/>
      <c r="BV7" s="385">
        <v>84885</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11714058</v>
      </c>
      <c r="CU7" s="386"/>
      <c r="CV7" s="386"/>
      <c r="CW7" s="386"/>
      <c r="CX7" s="386"/>
      <c r="CY7" s="386"/>
      <c r="CZ7" s="386"/>
      <c r="DA7" s="387"/>
      <c r="DB7" s="385">
        <v>11713154</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690385</v>
      </c>
      <c r="BO8" s="386"/>
      <c r="BP8" s="386"/>
      <c r="BQ8" s="386"/>
      <c r="BR8" s="386"/>
      <c r="BS8" s="386"/>
      <c r="BT8" s="386"/>
      <c r="BU8" s="387"/>
      <c r="BV8" s="385">
        <v>821220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0.48</v>
      </c>
      <c r="CU8" s="426"/>
      <c r="CV8" s="426"/>
      <c r="CW8" s="426"/>
      <c r="CX8" s="426"/>
      <c r="CY8" s="426"/>
      <c r="CZ8" s="426"/>
      <c r="DA8" s="427"/>
      <c r="DB8" s="425">
        <v>0.49</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42802</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-130835</v>
      </c>
      <c r="BO9" s="386"/>
      <c r="BP9" s="386"/>
      <c r="BQ9" s="386"/>
      <c r="BR9" s="386"/>
      <c r="BS9" s="386"/>
      <c r="BT9" s="386"/>
      <c r="BU9" s="387"/>
      <c r="BV9" s="385">
        <v>163591</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12.1</v>
      </c>
      <c r="CU9" s="383"/>
      <c r="CV9" s="383"/>
      <c r="CW9" s="383"/>
      <c r="CX9" s="383"/>
      <c r="CY9" s="383"/>
      <c r="CZ9" s="383"/>
      <c r="DA9" s="384"/>
      <c r="DB9" s="382">
        <v>11.6</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43953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7887</v>
      </c>
      <c r="BO10" s="386"/>
      <c r="BP10" s="386"/>
      <c r="BQ10" s="386"/>
      <c r="BR10" s="386"/>
      <c r="BS10" s="386"/>
      <c r="BT10" s="386"/>
      <c r="BU10" s="387"/>
      <c r="BV10" s="385">
        <v>5538</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42520</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42114</v>
      </c>
      <c r="S13" s="467"/>
      <c r="T13" s="467"/>
      <c r="U13" s="467"/>
      <c r="V13" s="468"/>
      <c r="W13" s="401" t="s">
        <v>123</v>
      </c>
      <c r="X13" s="402"/>
      <c r="Y13" s="402"/>
      <c r="Z13" s="402"/>
      <c r="AA13" s="402"/>
      <c r="AB13" s="392"/>
      <c r="AC13" s="436">
        <v>390</v>
      </c>
      <c r="AD13" s="437"/>
      <c r="AE13" s="437"/>
      <c r="AF13" s="437"/>
      <c r="AG13" s="476"/>
      <c r="AH13" s="436">
        <v>515</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-122948</v>
      </c>
      <c r="BO13" s="386"/>
      <c r="BP13" s="386"/>
      <c r="BQ13" s="386"/>
      <c r="BR13" s="386"/>
      <c r="BS13" s="386"/>
      <c r="BT13" s="386"/>
      <c r="BU13" s="387"/>
      <c r="BV13" s="385">
        <v>169129</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8.4</v>
      </c>
      <c r="CU13" s="383"/>
      <c r="CV13" s="383"/>
      <c r="CW13" s="383"/>
      <c r="CX13" s="383"/>
      <c r="CY13" s="383"/>
      <c r="CZ13" s="383"/>
      <c r="DA13" s="384"/>
      <c r="DB13" s="382">
        <v>9.6</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43048</v>
      </c>
      <c r="S14" s="467"/>
      <c r="T14" s="467"/>
      <c r="U14" s="467"/>
      <c r="V14" s="468"/>
      <c r="W14" s="375"/>
      <c r="X14" s="376"/>
      <c r="Y14" s="376"/>
      <c r="Z14" s="376"/>
      <c r="AA14" s="376"/>
      <c r="AB14" s="365"/>
      <c r="AC14" s="469">
        <v>2</v>
      </c>
      <c r="AD14" s="470"/>
      <c r="AE14" s="470"/>
      <c r="AF14" s="470"/>
      <c r="AG14" s="471"/>
      <c r="AH14" s="469">
        <v>2.4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29.8</v>
      </c>
      <c r="CU14" s="481"/>
      <c r="CV14" s="481"/>
      <c r="CW14" s="481"/>
      <c r="CX14" s="481"/>
      <c r="CY14" s="481"/>
      <c r="CZ14" s="481"/>
      <c r="DA14" s="482"/>
      <c r="DB14" s="480">
        <v>36.9</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42638</v>
      </c>
      <c r="S15" s="467"/>
      <c r="T15" s="467"/>
      <c r="U15" s="467"/>
      <c r="V15" s="468"/>
      <c r="W15" s="401" t="s">
        <v>130</v>
      </c>
      <c r="X15" s="402"/>
      <c r="Y15" s="402"/>
      <c r="Z15" s="402"/>
      <c r="AA15" s="402"/>
      <c r="AB15" s="392"/>
      <c r="AC15" s="436">
        <v>7502</v>
      </c>
      <c r="AD15" s="437"/>
      <c r="AE15" s="437"/>
      <c r="AF15" s="437"/>
      <c r="AG15" s="476"/>
      <c r="AH15" s="436">
        <v>8618</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4374449</v>
      </c>
      <c r="BO15" s="349"/>
      <c r="BP15" s="349"/>
      <c r="BQ15" s="349"/>
      <c r="BR15" s="349"/>
      <c r="BS15" s="349"/>
      <c r="BT15" s="349"/>
      <c r="BU15" s="350"/>
      <c r="BV15" s="348">
        <v>4238647</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38.700000000000003</v>
      </c>
      <c r="AD16" s="470"/>
      <c r="AE16" s="470"/>
      <c r="AF16" s="470"/>
      <c r="AG16" s="471"/>
      <c r="AH16" s="469">
        <v>39.9</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9041621</v>
      </c>
      <c r="BO16" s="386"/>
      <c r="BP16" s="386"/>
      <c r="BQ16" s="386"/>
      <c r="BR16" s="386"/>
      <c r="BS16" s="386"/>
      <c r="BT16" s="386"/>
      <c r="BU16" s="387"/>
      <c r="BV16" s="385">
        <v>8891512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11493</v>
      </c>
      <c r="AD17" s="437"/>
      <c r="AE17" s="437"/>
      <c r="AF17" s="437"/>
      <c r="AG17" s="476"/>
      <c r="AH17" s="436">
        <v>12178</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5614442</v>
      </c>
      <c r="BO17" s="386"/>
      <c r="BP17" s="386"/>
      <c r="BQ17" s="386"/>
      <c r="BR17" s="386"/>
      <c r="BS17" s="386"/>
      <c r="BT17" s="386"/>
      <c r="BU17" s="387"/>
      <c r="BV17" s="385">
        <v>5470423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132.44</v>
      </c>
      <c r="M18" s="498"/>
      <c r="N18" s="498"/>
      <c r="O18" s="498"/>
      <c r="P18" s="498"/>
      <c r="Q18" s="498"/>
      <c r="R18" s="499"/>
      <c r="S18" s="499"/>
      <c r="T18" s="499"/>
      <c r="U18" s="499"/>
      <c r="V18" s="500"/>
      <c r="W18" s="403"/>
      <c r="X18" s="404"/>
      <c r="Y18" s="404"/>
      <c r="Z18" s="404"/>
      <c r="AA18" s="404"/>
      <c r="AB18" s="395"/>
      <c r="AC18" s="501">
        <v>59.3</v>
      </c>
      <c r="AD18" s="502"/>
      <c r="AE18" s="502"/>
      <c r="AF18" s="502"/>
      <c r="AG18" s="503"/>
      <c r="AH18" s="501">
        <v>56.3</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10774251</v>
      </c>
      <c r="BO18" s="386"/>
      <c r="BP18" s="386"/>
      <c r="BQ18" s="386"/>
      <c r="BR18" s="386"/>
      <c r="BS18" s="386"/>
      <c r="BT18" s="386"/>
      <c r="BU18" s="387"/>
      <c r="BV18" s="385">
        <v>10613062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323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13551756</v>
      </c>
      <c r="BO19" s="386"/>
      <c r="BP19" s="386"/>
      <c r="BQ19" s="386"/>
      <c r="BR19" s="386"/>
      <c r="BS19" s="386"/>
      <c r="BT19" s="386"/>
      <c r="BU19" s="387"/>
      <c r="BV19" s="385">
        <v>14043033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14989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18457587</v>
      </c>
      <c r="BO23" s="386"/>
      <c r="BP23" s="386"/>
      <c r="BQ23" s="386"/>
      <c r="BR23" s="386"/>
      <c r="BS23" s="386"/>
      <c r="BT23" s="386"/>
      <c r="BU23" s="387"/>
      <c r="BV23" s="385">
        <v>17694272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8750</v>
      </c>
      <c r="R24" s="437"/>
      <c r="S24" s="437"/>
      <c r="T24" s="437"/>
      <c r="U24" s="437"/>
      <c r="V24" s="476"/>
      <c r="W24" s="531"/>
      <c r="X24" s="519"/>
      <c r="Y24" s="520"/>
      <c r="Z24" s="435" t="s">
        <v>153</v>
      </c>
      <c r="AA24" s="415"/>
      <c r="AB24" s="415"/>
      <c r="AC24" s="415"/>
      <c r="AD24" s="415"/>
      <c r="AE24" s="415"/>
      <c r="AF24" s="415"/>
      <c r="AG24" s="416"/>
      <c r="AH24" s="436">
        <v>197</v>
      </c>
      <c r="AI24" s="437"/>
      <c r="AJ24" s="437"/>
      <c r="AK24" s="437"/>
      <c r="AL24" s="476"/>
      <c r="AM24" s="436">
        <v>636704</v>
      </c>
      <c r="AN24" s="437"/>
      <c r="AO24" s="437"/>
      <c r="AP24" s="437"/>
      <c r="AQ24" s="437"/>
      <c r="AR24" s="476"/>
      <c r="AS24" s="436">
        <v>3232</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15987955</v>
      </c>
      <c r="BO24" s="386"/>
      <c r="BP24" s="386"/>
      <c r="BQ24" s="386"/>
      <c r="BR24" s="386"/>
      <c r="BS24" s="386"/>
      <c r="BT24" s="386"/>
      <c r="BU24" s="387"/>
      <c r="BV24" s="385">
        <v>14815925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1</v>
      </c>
      <c r="M25" s="437"/>
      <c r="N25" s="437"/>
      <c r="O25" s="437"/>
      <c r="P25" s="476"/>
      <c r="Q25" s="436">
        <v>7125</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775215</v>
      </c>
      <c r="BO25" s="349"/>
      <c r="BP25" s="349"/>
      <c r="BQ25" s="349"/>
      <c r="BR25" s="349"/>
      <c r="BS25" s="349"/>
      <c r="BT25" s="349"/>
      <c r="BU25" s="350"/>
      <c r="BV25" s="348">
        <v>1503877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6318</v>
      </c>
      <c r="R26" s="437"/>
      <c r="S26" s="437"/>
      <c r="T26" s="437"/>
      <c r="U26" s="437"/>
      <c r="V26" s="476"/>
      <c r="W26" s="531"/>
      <c r="X26" s="519"/>
      <c r="Y26" s="520"/>
      <c r="Z26" s="435" t="s">
        <v>159</v>
      </c>
      <c r="AA26" s="541"/>
      <c r="AB26" s="541"/>
      <c r="AC26" s="541"/>
      <c r="AD26" s="541"/>
      <c r="AE26" s="541"/>
      <c r="AF26" s="541"/>
      <c r="AG26" s="542"/>
      <c r="AH26" s="436">
        <v>13</v>
      </c>
      <c r="AI26" s="437"/>
      <c r="AJ26" s="437"/>
      <c r="AK26" s="437"/>
      <c r="AL26" s="476"/>
      <c r="AM26" s="436">
        <v>44785</v>
      </c>
      <c r="AN26" s="437"/>
      <c r="AO26" s="437"/>
      <c r="AP26" s="437"/>
      <c r="AQ26" s="437"/>
      <c r="AR26" s="476"/>
      <c r="AS26" s="436">
        <v>3445</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161</v>
      </c>
      <c r="F27" s="415"/>
      <c r="G27" s="415"/>
      <c r="H27" s="415"/>
      <c r="I27" s="415"/>
      <c r="J27" s="415"/>
      <c r="K27" s="416"/>
      <c r="L27" s="436">
        <v>1</v>
      </c>
      <c r="M27" s="437"/>
      <c r="N27" s="437"/>
      <c r="O27" s="437"/>
      <c r="P27" s="476"/>
      <c r="Q27" s="436">
        <v>4650</v>
      </c>
      <c r="R27" s="437"/>
      <c r="S27" s="437"/>
      <c r="T27" s="437"/>
      <c r="U27" s="437"/>
      <c r="V27" s="476"/>
      <c r="W27" s="531"/>
      <c r="X27" s="519"/>
      <c r="Y27" s="520"/>
      <c r="Z27" s="435" t="s">
        <v>162</v>
      </c>
      <c r="AA27" s="415"/>
      <c r="AB27" s="415"/>
      <c r="AC27" s="415"/>
      <c r="AD27" s="415"/>
      <c r="AE27" s="415"/>
      <c r="AF27" s="415"/>
      <c r="AG27" s="416"/>
      <c r="AH27" s="436">
        <v>17</v>
      </c>
      <c r="AI27" s="437"/>
      <c r="AJ27" s="437"/>
      <c r="AK27" s="437"/>
      <c r="AL27" s="476"/>
      <c r="AM27" s="436">
        <v>63802</v>
      </c>
      <c r="AN27" s="437"/>
      <c r="AO27" s="437"/>
      <c r="AP27" s="437"/>
      <c r="AQ27" s="437"/>
      <c r="AR27" s="476"/>
      <c r="AS27" s="436">
        <v>3753</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1022879</v>
      </c>
      <c r="BO27" s="555"/>
      <c r="BP27" s="555"/>
      <c r="BQ27" s="555"/>
      <c r="BR27" s="555"/>
      <c r="BS27" s="555"/>
      <c r="BT27" s="555"/>
      <c r="BU27" s="556"/>
      <c r="BV27" s="554">
        <v>1022879</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164</v>
      </c>
      <c r="F28" s="415"/>
      <c r="G28" s="415"/>
      <c r="H28" s="415"/>
      <c r="I28" s="415"/>
      <c r="J28" s="415"/>
      <c r="K28" s="416"/>
      <c r="L28" s="436">
        <v>1</v>
      </c>
      <c r="M28" s="437"/>
      <c r="N28" s="437"/>
      <c r="O28" s="437"/>
      <c r="P28" s="476"/>
      <c r="Q28" s="436">
        <v>4080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4600099</v>
      </c>
      <c r="BO28" s="349"/>
      <c r="BP28" s="349"/>
      <c r="BQ28" s="349"/>
      <c r="BR28" s="349"/>
      <c r="BS28" s="349"/>
      <c r="BT28" s="349"/>
      <c r="BU28" s="350"/>
      <c r="BV28" s="348">
        <v>4172212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168</v>
      </c>
      <c r="F29" s="415"/>
      <c r="G29" s="415"/>
      <c r="H29" s="415"/>
      <c r="I29" s="415"/>
      <c r="J29" s="415"/>
      <c r="K29" s="416"/>
      <c r="L29" s="436">
        <v>14</v>
      </c>
      <c r="M29" s="437"/>
      <c r="N29" s="437"/>
      <c r="O29" s="437"/>
      <c r="P29" s="476"/>
      <c r="Q29" s="436">
        <v>3700</v>
      </c>
      <c r="R29" s="437"/>
      <c r="S29" s="437"/>
      <c r="T29" s="437"/>
      <c r="U29" s="437"/>
      <c r="V29" s="476"/>
      <c r="W29" s="532"/>
      <c r="X29" s="533"/>
      <c r="Y29" s="534"/>
      <c r="Z29" s="435" t="s">
        <v>169</v>
      </c>
      <c r="AA29" s="415"/>
      <c r="AB29" s="415"/>
      <c r="AC29" s="415"/>
      <c r="AD29" s="415"/>
      <c r="AE29" s="415"/>
      <c r="AF29" s="415"/>
      <c r="AG29" s="416"/>
      <c r="AH29" s="436">
        <v>214</v>
      </c>
      <c r="AI29" s="437"/>
      <c r="AJ29" s="437"/>
      <c r="AK29" s="437"/>
      <c r="AL29" s="476"/>
      <c r="AM29" s="436">
        <v>700506</v>
      </c>
      <c r="AN29" s="437"/>
      <c r="AO29" s="437"/>
      <c r="AP29" s="437"/>
      <c r="AQ29" s="437"/>
      <c r="AR29" s="476"/>
      <c r="AS29" s="436">
        <v>3273</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52554</v>
      </c>
      <c r="BO29" s="386"/>
      <c r="BP29" s="386"/>
      <c r="BQ29" s="386"/>
      <c r="BR29" s="386"/>
      <c r="BS29" s="386"/>
      <c r="BT29" s="386"/>
      <c r="BU29" s="387"/>
      <c r="BV29" s="385">
        <v>56349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98.7</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4079587</v>
      </c>
      <c r="BO30" s="555"/>
      <c r="BP30" s="555"/>
      <c r="BQ30" s="555"/>
      <c r="BR30" s="555"/>
      <c r="BS30" s="555"/>
      <c r="BT30" s="555"/>
      <c r="BU30" s="556"/>
      <c r="BV30" s="554">
        <v>4100950</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5</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9</v>
      </c>
      <c r="AN34" s="566"/>
      <c r="AO34" s="567" t="str">
        <f>IF('各会計、関係団体の財政状況及び健全化判断比率'!B32="","",'各会計、関係団体の財政状況及び健全化判断比率'!B32)</f>
        <v>水道事業会計</v>
      </c>
      <c r="AP34" s="567"/>
      <c r="AQ34" s="567"/>
      <c r="AR34" s="567"/>
      <c r="AS34" s="567"/>
      <c r="AT34" s="567"/>
      <c r="AU34" s="567"/>
      <c r="AV34" s="567"/>
      <c r="AW34" s="567"/>
      <c r="AX34" s="567"/>
      <c r="AY34" s="567"/>
      <c r="AZ34" s="567"/>
      <c r="BA34" s="567"/>
      <c r="BB34" s="567"/>
      <c r="BC34" s="567"/>
      <c r="BD34" s="165"/>
      <c r="BE34" s="566">
        <f>IF(BG34="","",MAX(C34:D43,U34:V43,AM34:AN43)+1)</f>
        <v>13</v>
      </c>
      <c r="BF34" s="566"/>
      <c r="BG34" s="567" t="str">
        <f>IF('各会計、関係団体の財政状況及び健全化判断比率'!B36="","",'各会計、関係団体の財政状況及び健全化判断比率'!B36)</f>
        <v>太陽光発電事業特別会計</v>
      </c>
      <c r="BH34" s="567"/>
      <c r="BI34" s="567"/>
      <c r="BJ34" s="567"/>
      <c r="BK34" s="567"/>
      <c r="BL34" s="567"/>
      <c r="BM34" s="567"/>
      <c r="BN34" s="567"/>
      <c r="BO34" s="567"/>
      <c r="BP34" s="567"/>
      <c r="BQ34" s="567"/>
      <c r="BR34" s="567"/>
      <c r="BS34" s="567"/>
      <c r="BT34" s="567"/>
      <c r="BU34" s="567"/>
      <c r="BV34" s="165"/>
      <c r="BW34" s="566">
        <f>IF(BY34="","",MAX(C34:D43,U34:V43,AM34:AN43,BE34:BF43)+1)</f>
        <v>14</v>
      </c>
      <c r="BX34" s="566"/>
      <c r="BY34" s="567" t="str">
        <f>IF('各会計、関係団体の財政状況及び健全化判断比率'!B68="","",'各会計、関係団体の財政状況及び健全化判断比率'!B68)</f>
        <v>北はりま消防組合</v>
      </c>
      <c r="BZ34" s="567"/>
      <c r="CA34" s="567"/>
      <c r="CB34" s="567"/>
      <c r="CC34" s="567"/>
      <c r="CD34" s="567"/>
      <c r="CE34" s="567"/>
      <c r="CF34" s="567"/>
      <c r="CG34" s="567"/>
      <c r="CH34" s="567"/>
      <c r="CI34" s="567"/>
      <c r="CJ34" s="567"/>
      <c r="CK34" s="567"/>
      <c r="CL34" s="567"/>
      <c r="CM34" s="567"/>
      <c r="CN34" s="165"/>
      <c r="CO34" s="566">
        <f>IF(CQ34="","",MAX(C34:D43,U34:V43,AM34:AN43,BE34:BF43,BW34:BX43)+1)</f>
        <v>24</v>
      </c>
      <c r="CP34" s="566"/>
      <c r="CQ34" s="567" t="str">
        <f>IF('各会計、関係団体の財政状況及び健全化判断比率'!BS7="","",'各会計、関係団体の財政状況及び健全化判断比率'!BS7)</f>
        <v>（一財）西脇市住民サービス公社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学校給食センター特別会計</v>
      </c>
      <c r="F35" s="567"/>
      <c r="G35" s="567"/>
      <c r="H35" s="567"/>
      <c r="I35" s="567"/>
      <c r="J35" s="567"/>
      <c r="K35" s="567"/>
      <c r="L35" s="567"/>
      <c r="M35" s="567"/>
      <c r="N35" s="567"/>
      <c r="O35" s="567"/>
      <c r="P35" s="567"/>
      <c r="Q35" s="567"/>
      <c r="R35" s="567"/>
      <c r="S35" s="567"/>
      <c r="T35" s="165"/>
      <c r="U35" s="566">
        <f>IF(W35="","",U34+1)</f>
        <v>6</v>
      </c>
      <c r="V35" s="566"/>
      <c r="W35" s="567" t="str">
        <f>IF('各会計、関係団体の財政状況及び健全化判断比率'!B29="","",'各会計、関係団体の財政状況及び健全化判断比率'!B29)</f>
        <v>老人保健施設特別会計</v>
      </c>
      <c r="X35" s="567"/>
      <c r="Y35" s="567"/>
      <c r="Z35" s="567"/>
      <c r="AA35" s="567"/>
      <c r="AB35" s="567"/>
      <c r="AC35" s="567"/>
      <c r="AD35" s="567"/>
      <c r="AE35" s="567"/>
      <c r="AF35" s="567"/>
      <c r="AG35" s="567"/>
      <c r="AH35" s="567"/>
      <c r="AI35" s="567"/>
      <c r="AJ35" s="567"/>
      <c r="AK35" s="567"/>
      <c r="AL35" s="165"/>
      <c r="AM35" s="566">
        <f t="shared" ref="AM35:AM43" si="0">IF(AO35="","",AM34+1)</f>
        <v>10</v>
      </c>
      <c r="AN35" s="566"/>
      <c r="AO35" s="567" t="str">
        <f>IF('各会計、関係団体の財政状況及び健全化判断比率'!B33="","",'各会計、関係団体の財政状況及び健全化判断比率'!B33)</f>
        <v>簡易水道事業会計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15</v>
      </c>
      <c r="BX35" s="566"/>
      <c r="BY35" s="567" t="str">
        <f>IF('各会計、関係団体の財政状況及び健全化判断比率'!B69="","",'各会計、関係団体の財政状況及び健全化判断比率'!B69)</f>
        <v>西脇多可行政事務組合（一般会計）</v>
      </c>
      <c r="BZ35" s="567"/>
      <c r="CA35" s="567"/>
      <c r="CB35" s="567"/>
      <c r="CC35" s="567"/>
      <c r="CD35" s="567"/>
      <c r="CE35" s="567"/>
      <c r="CF35" s="567"/>
      <c r="CG35" s="567"/>
      <c r="CH35" s="567"/>
      <c r="CI35" s="567"/>
      <c r="CJ35" s="567"/>
      <c r="CK35" s="567"/>
      <c r="CL35" s="567"/>
      <c r="CM35" s="567"/>
      <c r="CN35" s="165"/>
      <c r="CO35" s="566">
        <f t="shared" ref="CO35:CO43" si="3">IF(CQ35="","",CO34+1)</f>
        <v>25</v>
      </c>
      <c r="CP35" s="566"/>
      <c r="CQ35" s="567" t="str">
        <f>IF('各会計、関係団体の財政状況及び健全化判断比率'!BS8="","",'各会計、関係団体の財政状況及び健全化判断比率'!BS8)</f>
        <v>（公財）北播磨地場産業開発機構</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f>IF(E36="","",C35+1)</f>
        <v>3</v>
      </c>
      <c r="D36" s="566"/>
      <c r="E36" s="567" t="str">
        <f>IF('各会計、関係団体の財政状況及び健全化判断比率'!B9="","",'各会計、関係団体の財政状況及び健全化判断比率'!B9)</f>
        <v>公営墓地特別会計</v>
      </c>
      <c r="F36" s="567"/>
      <c r="G36" s="567"/>
      <c r="H36" s="567"/>
      <c r="I36" s="567"/>
      <c r="J36" s="567"/>
      <c r="K36" s="567"/>
      <c r="L36" s="567"/>
      <c r="M36" s="567"/>
      <c r="N36" s="567"/>
      <c r="O36" s="567"/>
      <c r="P36" s="567"/>
      <c r="Q36" s="567"/>
      <c r="R36" s="567"/>
      <c r="S36" s="567"/>
      <c r="T36" s="165"/>
      <c r="U36" s="566">
        <f t="shared" ref="U36:U43" si="4">IF(W36="","",U35+1)</f>
        <v>7</v>
      </c>
      <c r="V36" s="566"/>
      <c r="W36" s="567" t="str">
        <f>IF('各会計、関係団体の財政状況及び健全化判断比率'!B30="","",'各会計、関係団体の財政状況及び健全化判断比率'!B30)</f>
        <v>介護保険特別会計</v>
      </c>
      <c r="X36" s="567"/>
      <c r="Y36" s="567"/>
      <c r="Z36" s="567"/>
      <c r="AA36" s="567"/>
      <c r="AB36" s="567"/>
      <c r="AC36" s="567"/>
      <c r="AD36" s="567"/>
      <c r="AE36" s="567"/>
      <c r="AF36" s="567"/>
      <c r="AG36" s="567"/>
      <c r="AH36" s="567"/>
      <c r="AI36" s="567"/>
      <c r="AJ36" s="567"/>
      <c r="AK36" s="567"/>
      <c r="AL36" s="165"/>
      <c r="AM36" s="566">
        <f t="shared" si="0"/>
        <v>11</v>
      </c>
      <c r="AN36" s="566"/>
      <c r="AO36" s="567" t="str">
        <f>IF('各会計、関係団体の財政状況及び健全化判断比率'!B34="","",'各会計、関係団体の財政状況及び健全化判断比率'!B34)</f>
        <v>下水道事業会計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16</v>
      </c>
      <c r="BX36" s="566"/>
      <c r="BY36" s="567" t="str">
        <f>IF('各会計、関係団体の財政状況及び健全化判断比率'!B70="","",'各会計、関係団体の財政状況及び健全化判断比率'!B70)</f>
        <v>西脇多可行政事務組合（農業共済事業特別会計）</v>
      </c>
      <c r="BZ36" s="567"/>
      <c r="CA36" s="567"/>
      <c r="CB36" s="567"/>
      <c r="CC36" s="567"/>
      <c r="CD36" s="567"/>
      <c r="CE36" s="567"/>
      <c r="CF36" s="567"/>
      <c r="CG36" s="567"/>
      <c r="CH36" s="567"/>
      <c r="CI36" s="567"/>
      <c r="CJ36" s="567"/>
      <c r="CK36" s="567"/>
      <c r="CL36" s="567"/>
      <c r="CM36" s="567"/>
      <c r="CN36" s="165"/>
      <c r="CO36" s="566">
        <f t="shared" si="3"/>
        <v>26</v>
      </c>
      <c r="CP36" s="566"/>
      <c r="CQ36" s="567" t="str">
        <f>IF('各会計、関係団体の財政状況及び健全化判断比率'!BS9="","",'各会計、関係団体の財政状況及び健全化判断比率'!BS9)</f>
        <v>西脇商連川東駐車場（株）</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f>IF(E37="","",C36+1)</f>
        <v>4</v>
      </c>
      <c r="D37" s="566"/>
      <c r="E37" s="567" t="str">
        <f>IF('各会計、関係団体の財政状況及び健全化判断比率'!B10="","",'各会計、関係団体の財政状況及び健全化判断比率'!B10)</f>
        <v>茜が丘宅地供給事業特別会計</v>
      </c>
      <c r="F37" s="567"/>
      <c r="G37" s="567"/>
      <c r="H37" s="567"/>
      <c r="I37" s="567"/>
      <c r="J37" s="567"/>
      <c r="K37" s="567"/>
      <c r="L37" s="567"/>
      <c r="M37" s="567"/>
      <c r="N37" s="567"/>
      <c r="O37" s="567"/>
      <c r="P37" s="567"/>
      <c r="Q37" s="567"/>
      <c r="R37" s="567"/>
      <c r="S37" s="567"/>
      <c r="T37" s="165"/>
      <c r="U37" s="566">
        <f t="shared" si="4"/>
        <v>8</v>
      </c>
      <c r="V37" s="566"/>
      <c r="W37" s="567" t="str">
        <f>IF('各会計、関係団体の財政状況及び健全化判断比率'!B31="","",'各会計、関係団体の財政状況及び健全化判断比率'!B31)</f>
        <v>後期高齢者医療特別会計</v>
      </c>
      <c r="X37" s="567"/>
      <c r="Y37" s="567"/>
      <c r="Z37" s="567"/>
      <c r="AA37" s="567"/>
      <c r="AB37" s="567"/>
      <c r="AC37" s="567"/>
      <c r="AD37" s="567"/>
      <c r="AE37" s="567"/>
      <c r="AF37" s="567"/>
      <c r="AG37" s="567"/>
      <c r="AH37" s="567"/>
      <c r="AI37" s="567"/>
      <c r="AJ37" s="567"/>
      <c r="AK37" s="567"/>
      <c r="AL37" s="165"/>
      <c r="AM37" s="566">
        <f t="shared" si="0"/>
        <v>12</v>
      </c>
      <c r="AN37" s="566"/>
      <c r="AO37" s="567" t="str">
        <f>IF('各会計、関係団体の財政状況及び健全化判断比率'!B35="","",'各会計、関係団体の財政状況及び健全化判断比率'!B35)</f>
        <v>病院事業会計</v>
      </c>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17</v>
      </c>
      <c r="BX37" s="566"/>
      <c r="BY37" s="567" t="str">
        <f>IF('各会計、関係団体の財政状況及び健全化判断比率'!B71="","",'各会計、関係団体の財政状況及び健全化判断比率'!B71)</f>
        <v>北播磨清掃事務組合</v>
      </c>
      <c r="BZ37" s="567"/>
      <c r="CA37" s="567"/>
      <c r="CB37" s="567"/>
      <c r="CC37" s="567"/>
      <c r="CD37" s="567"/>
      <c r="CE37" s="567"/>
      <c r="CF37" s="567"/>
      <c r="CG37" s="567"/>
      <c r="CH37" s="567"/>
      <c r="CI37" s="567"/>
      <c r="CJ37" s="567"/>
      <c r="CK37" s="567"/>
      <c r="CL37" s="567"/>
      <c r="CM37" s="567"/>
      <c r="CN37" s="165"/>
      <c r="CO37" s="566">
        <f t="shared" si="3"/>
        <v>27</v>
      </c>
      <c r="CP37" s="566"/>
      <c r="CQ37" s="567" t="str">
        <f>IF('各会計、関係団体の財政状況及び健全化判断比率'!BS10="","",'各会計、関係団体の財政状況及び健全化判断比率'!BS10)</f>
        <v>（公財）西脇市文化・スポーツ振興財団</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18</v>
      </c>
      <c r="BX38" s="566"/>
      <c r="BY38" s="567" t="str">
        <f>IF('各会計、関係団体の財政状況及び健全化判断比率'!B72="","",'各会計、関係団体の財政状況及び健全化判断比率'!B72)</f>
        <v>北播磨こども発達支援センター事務組合わかあゆ園</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19</v>
      </c>
      <c r="BX39" s="566"/>
      <c r="BY39" s="567" t="str">
        <f>IF('各会計、関係団体の財政状況及び健全化判断比率'!B73="","",'各会計、関係団体の財政状況及び健全化判断比率'!B73)</f>
        <v>播磨内陸医務事業組合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20</v>
      </c>
      <c r="BX40" s="566"/>
      <c r="BY40" s="567" t="str">
        <f>IF('各会計、関係団体の財政状況及び健全化判断比率'!B74="","",'各会計、関係団体の財政状況及び健全化判断比率'!B74)</f>
        <v>北播衛生事務組合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21</v>
      </c>
      <c r="BX41" s="566"/>
      <c r="BY41" s="567" t="str">
        <f>IF('各会計、関係団体の財政状況及び健全化判断比率'!B75="","",'各会計、関係団体の財政状況及び健全化判断比率'!B75)</f>
        <v>氷上多可衛生事務組合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22</v>
      </c>
      <c r="BX42" s="566"/>
      <c r="BY42" s="567" t="str">
        <f>IF('各会計、関係団体の財政状況及び健全化判断比率'!B76="","",'各会計、関係団体の財政状況及び健全化判断比率'!B76)</f>
        <v>兵庫県市町村職員退職手当組合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23</v>
      </c>
      <c r="BX43" s="566"/>
      <c r="BY43" s="567" t="str">
        <f>IF('各会計、関係団体の財政状況及び健全化判断比率'!B77="","",'各会計、関係団体の財政状況及び健全化判断比率'!B77)</f>
        <v>兵庫県後期高齢者医療広域連合（一般会計）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60" zoomScaleNormal="60" zoomScaleSheetLayoutView="100" workbookViewId="0">
      <selection activeCell="K48" sqref="K48"/>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520</v>
      </c>
      <c r="J40" s="79" t="s">
        <v>521</v>
      </c>
      <c r="K40" s="79" t="s">
        <v>522</v>
      </c>
      <c r="L40" s="79" t="s">
        <v>523</v>
      </c>
      <c r="M40" s="80" t="s">
        <v>524</v>
      </c>
    </row>
    <row r="41" spans="2:13" ht="27.75" customHeight="1" x14ac:dyDescent="0.15">
      <c r="B41" s="1169" t="s">
        <v>24</v>
      </c>
      <c r="C41" s="1170"/>
      <c r="D41" s="81"/>
      <c r="E41" s="1175" t="s">
        <v>25</v>
      </c>
      <c r="F41" s="1175"/>
      <c r="G41" s="1175"/>
      <c r="H41" s="1176"/>
      <c r="I41" s="82">
        <v>15669</v>
      </c>
      <c r="J41" s="83">
        <v>16129</v>
      </c>
      <c r="K41" s="83">
        <v>16789</v>
      </c>
      <c r="L41" s="83">
        <v>17784</v>
      </c>
      <c r="M41" s="84">
        <v>18508</v>
      </c>
    </row>
    <row r="42" spans="2:13" ht="27.75" customHeight="1" x14ac:dyDescent="0.15">
      <c r="B42" s="1171"/>
      <c r="C42" s="1172"/>
      <c r="D42" s="85"/>
      <c r="E42" s="1177" t="s">
        <v>26</v>
      </c>
      <c r="F42" s="1177"/>
      <c r="G42" s="1177"/>
      <c r="H42" s="1178"/>
      <c r="I42" s="86">
        <v>1629</v>
      </c>
      <c r="J42" s="87">
        <v>1484</v>
      </c>
      <c r="K42" s="87">
        <v>1160</v>
      </c>
      <c r="L42" s="87">
        <v>3</v>
      </c>
      <c r="M42" s="88">
        <v>2</v>
      </c>
    </row>
    <row r="43" spans="2:13" ht="27.75" customHeight="1" x14ac:dyDescent="0.15">
      <c r="B43" s="1171"/>
      <c r="C43" s="1172"/>
      <c r="D43" s="85"/>
      <c r="E43" s="1177" t="s">
        <v>27</v>
      </c>
      <c r="F43" s="1177"/>
      <c r="G43" s="1177"/>
      <c r="H43" s="1178"/>
      <c r="I43" s="86">
        <v>29314</v>
      </c>
      <c r="J43" s="87">
        <v>27922</v>
      </c>
      <c r="K43" s="87">
        <v>25774</v>
      </c>
      <c r="L43" s="87">
        <v>24195</v>
      </c>
      <c r="M43" s="88">
        <v>22983</v>
      </c>
    </row>
    <row r="44" spans="2:13" ht="27.75" customHeight="1" x14ac:dyDescent="0.15">
      <c r="B44" s="1171"/>
      <c r="C44" s="1172"/>
      <c r="D44" s="85"/>
      <c r="E44" s="1177" t="s">
        <v>28</v>
      </c>
      <c r="F44" s="1177"/>
      <c r="G44" s="1177"/>
      <c r="H44" s="1178"/>
      <c r="I44" s="86">
        <v>1440</v>
      </c>
      <c r="J44" s="87">
        <v>1316</v>
      </c>
      <c r="K44" s="87">
        <v>1170</v>
      </c>
      <c r="L44" s="87">
        <v>1106</v>
      </c>
      <c r="M44" s="88">
        <v>968</v>
      </c>
    </row>
    <row r="45" spans="2:13" ht="27.75" customHeight="1" x14ac:dyDescent="0.15">
      <c r="B45" s="1171"/>
      <c r="C45" s="1172"/>
      <c r="D45" s="85"/>
      <c r="E45" s="1177" t="s">
        <v>29</v>
      </c>
      <c r="F45" s="1177"/>
      <c r="G45" s="1177"/>
      <c r="H45" s="1178"/>
      <c r="I45" s="86">
        <v>2881</v>
      </c>
      <c r="J45" s="87">
        <v>2769</v>
      </c>
      <c r="K45" s="87">
        <v>2391</v>
      </c>
      <c r="L45" s="87">
        <v>2175</v>
      </c>
      <c r="M45" s="88">
        <v>1816</v>
      </c>
    </row>
    <row r="46" spans="2:13" ht="27.75" customHeight="1" x14ac:dyDescent="0.15">
      <c r="B46" s="1171"/>
      <c r="C46" s="1172"/>
      <c r="D46" s="85"/>
      <c r="E46" s="1177" t="s">
        <v>30</v>
      </c>
      <c r="F46" s="1177"/>
      <c r="G46" s="1177"/>
      <c r="H46" s="1178"/>
      <c r="I46" s="86">
        <v>506</v>
      </c>
      <c r="J46" s="87">
        <v>319</v>
      </c>
      <c r="K46" s="87">
        <v>300</v>
      </c>
      <c r="L46" s="87">
        <v>9</v>
      </c>
      <c r="M46" s="88">
        <v>8</v>
      </c>
    </row>
    <row r="47" spans="2:13" ht="27.75" customHeight="1" x14ac:dyDescent="0.15">
      <c r="B47" s="1171"/>
      <c r="C47" s="1172"/>
      <c r="D47" s="85"/>
      <c r="E47" s="1177" t="s">
        <v>31</v>
      </c>
      <c r="F47" s="1177"/>
      <c r="G47" s="1177"/>
      <c r="H47" s="1178"/>
      <c r="I47" s="86" t="s">
        <v>481</v>
      </c>
      <c r="J47" s="87" t="s">
        <v>481</v>
      </c>
      <c r="K47" s="87" t="s">
        <v>481</v>
      </c>
      <c r="L47" s="87" t="s">
        <v>481</v>
      </c>
      <c r="M47" s="88" t="s">
        <v>481</v>
      </c>
    </row>
    <row r="48" spans="2:13" ht="27.75" customHeight="1" x14ac:dyDescent="0.15">
      <c r="B48" s="1173"/>
      <c r="C48" s="1174"/>
      <c r="D48" s="85"/>
      <c r="E48" s="1177" t="s">
        <v>32</v>
      </c>
      <c r="F48" s="1177"/>
      <c r="G48" s="1177"/>
      <c r="H48" s="1178"/>
      <c r="I48" s="86" t="s">
        <v>481</v>
      </c>
      <c r="J48" s="87" t="s">
        <v>481</v>
      </c>
      <c r="K48" s="87" t="s">
        <v>481</v>
      </c>
      <c r="L48" s="87" t="s">
        <v>481</v>
      </c>
      <c r="M48" s="88" t="s">
        <v>481</v>
      </c>
    </row>
    <row r="49" spans="2:13" ht="27.75" customHeight="1" x14ac:dyDescent="0.15">
      <c r="B49" s="1179" t="s">
        <v>33</v>
      </c>
      <c r="C49" s="1180"/>
      <c r="D49" s="89"/>
      <c r="E49" s="1177" t="s">
        <v>34</v>
      </c>
      <c r="F49" s="1177"/>
      <c r="G49" s="1177"/>
      <c r="H49" s="1178"/>
      <c r="I49" s="86">
        <v>5219</v>
      </c>
      <c r="J49" s="87">
        <v>6054</v>
      </c>
      <c r="K49" s="87">
        <v>6579</v>
      </c>
      <c r="L49" s="87">
        <v>8047</v>
      </c>
      <c r="M49" s="88">
        <v>8483</v>
      </c>
    </row>
    <row r="50" spans="2:13" ht="27.75" customHeight="1" x14ac:dyDescent="0.15">
      <c r="B50" s="1171"/>
      <c r="C50" s="1172"/>
      <c r="D50" s="85"/>
      <c r="E50" s="1177" t="s">
        <v>35</v>
      </c>
      <c r="F50" s="1177"/>
      <c r="G50" s="1177"/>
      <c r="H50" s="1178"/>
      <c r="I50" s="86">
        <v>5012</v>
      </c>
      <c r="J50" s="87">
        <v>3873</v>
      </c>
      <c r="K50" s="87">
        <v>3460</v>
      </c>
      <c r="L50" s="87">
        <v>3018</v>
      </c>
      <c r="M50" s="88">
        <v>2865</v>
      </c>
    </row>
    <row r="51" spans="2:13" ht="27.75" customHeight="1" x14ac:dyDescent="0.15">
      <c r="B51" s="1173"/>
      <c r="C51" s="1174"/>
      <c r="D51" s="85"/>
      <c r="E51" s="1177" t="s">
        <v>36</v>
      </c>
      <c r="F51" s="1177"/>
      <c r="G51" s="1177"/>
      <c r="H51" s="1178"/>
      <c r="I51" s="86">
        <v>31494</v>
      </c>
      <c r="J51" s="87">
        <v>31202</v>
      </c>
      <c r="K51" s="87">
        <v>31219</v>
      </c>
      <c r="L51" s="87">
        <v>30840</v>
      </c>
      <c r="M51" s="88">
        <v>30241</v>
      </c>
    </row>
    <row r="52" spans="2:13" ht="27.75" customHeight="1" thickBot="1" x14ac:dyDescent="0.2">
      <c r="B52" s="1181" t="s">
        <v>37</v>
      </c>
      <c r="C52" s="1182"/>
      <c r="D52" s="90"/>
      <c r="E52" s="1183" t="s">
        <v>38</v>
      </c>
      <c r="F52" s="1183"/>
      <c r="G52" s="1183"/>
      <c r="H52" s="1184"/>
      <c r="I52" s="91">
        <v>9714</v>
      </c>
      <c r="J52" s="92">
        <v>8809</v>
      </c>
      <c r="K52" s="92">
        <v>6325</v>
      </c>
      <c r="L52" s="92">
        <v>3367</v>
      </c>
      <c r="M52" s="93">
        <v>2696</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519</v>
      </c>
      <c r="G2" s="111"/>
      <c r="H2" s="112"/>
    </row>
    <row r="3" spans="1:8" x14ac:dyDescent="0.15">
      <c r="A3" s="108" t="s">
        <v>512</v>
      </c>
      <c r="B3" s="113"/>
      <c r="C3" s="114"/>
      <c r="D3" s="115">
        <v>42130</v>
      </c>
      <c r="E3" s="116"/>
      <c r="F3" s="117">
        <v>50545</v>
      </c>
      <c r="G3" s="118"/>
      <c r="H3" s="119"/>
    </row>
    <row r="4" spans="1:8" x14ac:dyDescent="0.15">
      <c r="A4" s="120"/>
      <c r="B4" s="121"/>
      <c r="C4" s="122"/>
      <c r="D4" s="123">
        <v>25187</v>
      </c>
      <c r="E4" s="124"/>
      <c r="F4" s="125">
        <v>28740</v>
      </c>
      <c r="G4" s="126"/>
      <c r="H4" s="127"/>
    </row>
    <row r="5" spans="1:8" x14ac:dyDescent="0.15">
      <c r="A5" s="108" t="s">
        <v>514</v>
      </c>
      <c r="B5" s="113"/>
      <c r="C5" s="114"/>
      <c r="D5" s="115">
        <v>33105</v>
      </c>
      <c r="E5" s="116"/>
      <c r="F5" s="117">
        <v>67201</v>
      </c>
      <c r="G5" s="118"/>
      <c r="H5" s="119"/>
    </row>
    <row r="6" spans="1:8" x14ac:dyDescent="0.15">
      <c r="A6" s="120"/>
      <c r="B6" s="121"/>
      <c r="C6" s="122"/>
      <c r="D6" s="123">
        <v>20276</v>
      </c>
      <c r="E6" s="124"/>
      <c r="F6" s="125">
        <v>35210</v>
      </c>
      <c r="G6" s="126"/>
      <c r="H6" s="127"/>
    </row>
    <row r="7" spans="1:8" x14ac:dyDescent="0.15">
      <c r="A7" s="108" t="s">
        <v>515</v>
      </c>
      <c r="B7" s="113"/>
      <c r="C7" s="114"/>
      <c r="D7" s="115">
        <v>58455</v>
      </c>
      <c r="E7" s="116"/>
      <c r="F7" s="117">
        <v>75709</v>
      </c>
      <c r="G7" s="118"/>
      <c r="H7" s="119"/>
    </row>
    <row r="8" spans="1:8" x14ac:dyDescent="0.15">
      <c r="A8" s="120"/>
      <c r="B8" s="121"/>
      <c r="C8" s="122"/>
      <c r="D8" s="123">
        <v>22792</v>
      </c>
      <c r="E8" s="124"/>
      <c r="F8" s="125">
        <v>35212</v>
      </c>
      <c r="G8" s="126"/>
      <c r="H8" s="127"/>
    </row>
    <row r="9" spans="1:8" x14ac:dyDescent="0.15">
      <c r="A9" s="108" t="s">
        <v>516</v>
      </c>
      <c r="B9" s="113"/>
      <c r="C9" s="114"/>
      <c r="D9" s="115">
        <v>92872</v>
      </c>
      <c r="E9" s="116"/>
      <c r="F9" s="117">
        <v>90961</v>
      </c>
      <c r="G9" s="118"/>
      <c r="H9" s="119"/>
    </row>
    <row r="10" spans="1:8" x14ac:dyDescent="0.15">
      <c r="A10" s="120"/>
      <c r="B10" s="121"/>
      <c r="C10" s="122"/>
      <c r="D10" s="123">
        <v>18648</v>
      </c>
      <c r="E10" s="124"/>
      <c r="F10" s="125">
        <v>37720</v>
      </c>
      <c r="G10" s="126"/>
      <c r="H10" s="127"/>
    </row>
    <row r="11" spans="1:8" x14ac:dyDescent="0.15">
      <c r="A11" s="108" t="s">
        <v>517</v>
      </c>
      <c r="B11" s="113"/>
      <c r="C11" s="114"/>
      <c r="D11" s="115">
        <v>57353</v>
      </c>
      <c r="E11" s="116"/>
      <c r="F11" s="117">
        <v>106614</v>
      </c>
      <c r="G11" s="118"/>
      <c r="H11" s="119"/>
    </row>
    <row r="12" spans="1:8" x14ac:dyDescent="0.15">
      <c r="A12" s="120"/>
      <c r="B12" s="121"/>
      <c r="C12" s="128"/>
      <c r="D12" s="123">
        <v>10642</v>
      </c>
      <c r="E12" s="124"/>
      <c r="F12" s="125">
        <v>45545</v>
      </c>
      <c r="G12" s="126"/>
      <c r="H12" s="127"/>
    </row>
    <row r="13" spans="1:8" x14ac:dyDescent="0.15">
      <c r="A13" s="108"/>
      <c r="B13" s="113"/>
      <c r="C13" s="129"/>
      <c r="D13" s="130">
        <v>56783</v>
      </c>
      <c r="E13" s="131"/>
      <c r="F13" s="132">
        <v>78206</v>
      </c>
      <c r="G13" s="133"/>
      <c r="H13" s="119"/>
    </row>
    <row r="14" spans="1:8" x14ac:dyDescent="0.15">
      <c r="A14" s="120"/>
      <c r="B14" s="121"/>
      <c r="C14" s="122"/>
      <c r="D14" s="123">
        <v>19509</v>
      </c>
      <c r="E14" s="124"/>
      <c r="F14" s="125">
        <v>36485</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4.97</v>
      </c>
      <c r="C19" s="134">
        <f>ROUND(VALUE(SUBSTITUTE(実質収支比率等に係る経年分析!G$48,"▲","-")),2)</f>
        <v>4.95</v>
      </c>
      <c r="D19" s="134">
        <f>ROUND(VALUE(SUBSTITUTE(実質収支比率等に係る経年分析!H$48,"▲","-")),2)</f>
        <v>5.6</v>
      </c>
      <c r="E19" s="134">
        <f>ROUND(VALUE(SUBSTITUTE(実質収支比率等に係る経年分析!I$48,"▲","-")),2)</f>
        <v>7.01</v>
      </c>
      <c r="F19" s="134">
        <f>ROUND(VALUE(SUBSTITUTE(実質収支比率等に係る経年分析!J$48,"▲","-")),2)</f>
        <v>5.89</v>
      </c>
    </row>
    <row r="20" spans="1:11" x14ac:dyDescent="0.15">
      <c r="A20" s="134" t="s">
        <v>43</v>
      </c>
      <c r="B20" s="134">
        <f>ROUND(VALUE(SUBSTITUTE(実質収支比率等に係る経年分析!F$47,"▲","-")),2)</f>
        <v>25.82</v>
      </c>
      <c r="C20" s="134">
        <f>ROUND(VALUE(SUBSTITUTE(実質収支比率等に係る経年分析!G$47,"▲","-")),2)</f>
        <v>30.03</v>
      </c>
      <c r="D20" s="134">
        <f>ROUND(VALUE(SUBSTITUTE(実質収支比率等に係る経年分析!H$47,"▲","-")),2)</f>
        <v>32.1</v>
      </c>
      <c r="E20" s="134">
        <f>ROUND(VALUE(SUBSTITUTE(実質収支比率等に係る経年分析!I$47,"▲","-")),2)</f>
        <v>35.619999999999997</v>
      </c>
      <c r="F20" s="134">
        <f>ROUND(VALUE(SUBSTITUTE(実質収支比率等に係る経年分析!J$47,"▲","-")),2)</f>
        <v>39.270000000000003</v>
      </c>
    </row>
    <row r="21" spans="1:11" x14ac:dyDescent="0.15">
      <c r="A21" s="134" t="s">
        <v>44</v>
      </c>
      <c r="B21" s="134">
        <f>IF(ISNUMBER(VALUE(SUBSTITUTE(実質収支比率等に係る経年分析!F$49,"▲","-"))),ROUND(VALUE(SUBSTITUTE(実質収支比率等に係る経年分析!F$49,"▲","-")),2),NA())</f>
        <v>-0.37</v>
      </c>
      <c r="C21" s="134">
        <f>IF(ISNUMBER(VALUE(SUBSTITUTE(実質収支比率等に係る経年分析!G$49,"▲","-"))),ROUND(VALUE(SUBSTITUTE(実質収支比率等に係る経年分析!G$49,"▲","-")),2),NA())</f>
        <v>-0.05</v>
      </c>
      <c r="D21" s="134">
        <f>IF(ISNUMBER(VALUE(SUBSTITUTE(実質収支比率等に係る経年分析!H$49,"▲","-"))),ROUND(VALUE(SUBSTITUTE(実質収支比率等に係る経年分析!H$49,"▲","-")),2),NA())</f>
        <v>0.83</v>
      </c>
      <c r="E21" s="134">
        <f>IF(ISNUMBER(VALUE(SUBSTITUTE(実質収支比率等に係る経年分析!I$49,"▲","-"))),ROUND(VALUE(SUBSTITUTE(実質収支比率等に係る経年分析!I$49,"▲","-")),2),NA())</f>
        <v>1.44</v>
      </c>
      <c r="F21" s="134">
        <f>IF(ISNUMBER(VALUE(SUBSTITUTE(実質収支比率等に係る経年分析!J$49,"▲","-"))),ROUND(VALUE(SUBSTITUTE(実質収支比率等に係る経年分析!J$49,"▲","-")),2),NA())</f>
        <v>-1.05</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7.0000000000000007E-2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0.09</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0.09</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v>
      </c>
    </row>
    <row r="30" spans="1:11" x14ac:dyDescent="0.15">
      <c r="A30" s="135" t="str">
        <f>IF(連結実質赤字比率に係る赤字・黒字の構成分析!C$40="",NA(),連結実質赤字比率に係る赤字・黒字の構成分析!C$40)</f>
        <v>介護保険特別会計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0.43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0.44</v>
      </c>
    </row>
    <row r="31" spans="1:11" x14ac:dyDescent="0.15">
      <c r="A31" s="135" t="str">
        <f>IF(連結実質赤字比率に係る赤字・黒字の構成分析!C$39="",NA(),連結実質赤字比率に係る赤字・黒字の構成分析!C$39)</f>
        <v>簡易水道事業会計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0.54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0.61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0.77</v>
      </c>
    </row>
    <row r="32" spans="1:11" x14ac:dyDescent="0.15">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1.83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0.71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0.98</v>
      </c>
    </row>
    <row r="33" spans="1:16" x14ac:dyDescent="0.15">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0.79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1.54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1.72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2.87</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4.93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4.95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7.01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5.89</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7.03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10.039999999999999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10.44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9.23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6.4</v>
      </c>
    </row>
    <row r="36" spans="1:16" x14ac:dyDescent="0.15">
      <c r="A36" s="135" t="str">
        <f>IF(連結実質赤字比率に係る赤字・黒字の構成分析!C$34="",NA(),連結実質赤字比率に係る赤字・黒字の構成分析!C$34)</f>
        <v>病院事業会計</v>
      </c>
      <c r="B36" s="135">
        <f>IF(ROUND(VALUE(SUBSTITUTE(連結実質赤字比率に係る赤字・黒字の構成分析!F$34,"▲", "-")), 2) &lt; 0, ABS(ROUND(VALUE(SUBSTITUTE(連結実質赤字比率に係る赤字・黒字の構成分析!F$34,"▲", "-")), 2)), NA())</f>
        <v>0.66</v>
      </c>
      <c r="C36" s="135" t="e">
        <f>IF(ROUND(VALUE(SUBSTITUTE(連結実質赤字比率に係る赤字・黒字の構成分析!F$34,"▲", "-")), 2) &gt;= 0, ABS(ROUND(VALUE(SUBSTITUTE(連結実質赤字比率に係る赤字・黒字の構成分析!F$34,"▲", "-")), 2)), NA())</f>
        <v>#N/A</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2.56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7.43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13.93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17.59</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2808</v>
      </c>
      <c r="E42" s="136"/>
      <c r="F42" s="136"/>
      <c r="G42" s="136">
        <f>'実質公債費比率（分子）の構造'!L$52</f>
        <v>2806</v>
      </c>
      <c r="H42" s="136"/>
      <c r="I42" s="136"/>
      <c r="J42" s="136">
        <f>'実質公債費比率（分子）の構造'!M$52</f>
        <v>2921</v>
      </c>
      <c r="K42" s="136"/>
      <c r="L42" s="136"/>
      <c r="M42" s="136">
        <f>'実質公債費比率（分子）の構造'!N$52</f>
        <v>2938</v>
      </c>
      <c r="N42" s="136"/>
      <c r="O42" s="136"/>
      <c r="P42" s="136">
        <f>'実質公債費比率（分子）の構造'!O$52</f>
        <v>2974</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339</v>
      </c>
      <c r="C45" s="136"/>
      <c r="D45" s="136"/>
      <c r="E45" s="136">
        <f>'実質公債費比率（分子）の構造'!L$49</f>
        <v>235</v>
      </c>
      <c r="F45" s="136"/>
      <c r="G45" s="136"/>
      <c r="H45" s="136">
        <f>'実質公債費比率（分子）の構造'!M$49</f>
        <v>206</v>
      </c>
      <c r="I45" s="136"/>
      <c r="J45" s="136"/>
      <c r="K45" s="136">
        <f>'実質公債費比率（分子）の構造'!N$49</f>
        <v>215</v>
      </c>
      <c r="L45" s="136"/>
      <c r="M45" s="136"/>
      <c r="N45" s="136">
        <f>'実質公債費比率（分子）の構造'!O$49</f>
        <v>231</v>
      </c>
      <c r="O45" s="136"/>
      <c r="P45" s="136"/>
    </row>
    <row r="46" spans="1:16" x14ac:dyDescent="0.15">
      <c r="A46" s="136" t="s">
        <v>55</v>
      </c>
      <c r="B46" s="136">
        <f>'実質公債費比率（分子）の構造'!K$48</f>
        <v>1925</v>
      </c>
      <c r="C46" s="136"/>
      <c r="D46" s="136"/>
      <c r="E46" s="136">
        <f>'実質公債費比率（分子）の構造'!L$48</f>
        <v>1968</v>
      </c>
      <c r="F46" s="136"/>
      <c r="G46" s="136"/>
      <c r="H46" s="136">
        <f>'実質公債費比率（分子）の構造'!M$48</f>
        <v>1953</v>
      </c>
      <c r="I46" s="136"/>
      <c r="J46" s="136"/>
      <c r="K46" s="136">
        <f>'実質公債費比率（分子）の構造'!N$48</f>
        <v>1695</v>
      </c>
      <c r="L46" s="136"/>
      <c r="M46" s="136"/>
      <c r="N46" s="136">
        <f>'実質公債費比率（分子）の構造'!O$48</f>
        <v>1825</v>
      </c>
      <c r="O46" s="136"/>
      <c r="P46" s="136"/>
    </row>
    <row r="47" spans="1:16" x14ac:dyDescent="0.15">
      <c r="A47" s="136" t="s">
        <v>56</v>
      </c>
      <c r="B47" s="136">
        <f>'実質公債費比率（分子）の構造'!K$47</f>
        <v>13</v>
      </c>
      <c r="C47" s="136"/>
      <c r="D47" s="136"/>
      <c r="E47" s="136">
        <f>'実質公債費比率（分子）の構造'!L$47</f>
        <v>13</v>
      </c>
      <c r="F47" s="136"/>
      <c r="G47" s="136"/>
      <c r="H47" s="136">
        <f>'実質公債費比率（分子）の構造'!M$47</f>
        <v>13</v>
      </c>
      <c r="I47" s="136"/>
      <c r="J47" s="136"/>
      <c r="K47" s="136">
        <f>'実質公債費比率（分子）の構造'!N$47</f>
        <v>10</v>
      </c>
      <c r="L47" s="136"/>
      <c r="M47" s="136"/>
      <c r="N47" s="136">
        <f>'実質公債費比率（分子）の構造'!O$47</f>
        <v>7</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1588</v>
      </c>
      <c r="C49" s="136"/>
      <c r="D49" s="136"/>
      <c r="E49" s="136">
        <f>'実質公債費比率（分子）の構造'!L$45</f>
        <v>1659</v>
      </c>
      <c r="F49" s="136"/>
      <c r="G49" s="136"/>
      <c r="H49" s="136">
        <f>'実質公債費比率（分子）の構造'!M$45</f>
        <v>1677</v>
      </c>
      <c r="I49" s="136"/>
      <c r="J49" s="136"/>
      <c r="K49" s="136">
        <f>'実質公債費比率（分子）の構造'!N$45</f>
        <v>1650</v>
      </c>
      <c r="L49" s="136"/>
      <c r="M49" s="136"/>
      <c r="N49" s="136">
        <f>'実質公債費比率（分子）の構造'!O$45</f>
        <v>1651</v>
      </c>
      <c r="O49" s="136"/>
      <c r="P49" s="136"/>
    </row>
    <row r="50" spans="1:16" x14ac:dyDescent="0.15">
      <c r="A50" s="136" t="s">
        <v>59</v>
      </c>
      <c r="B50" s="136" t="e">
        <f>NA()</f>
        <v>#N/A</v>
      </c>
      <c r="C50" s="136">
        <f>IF(ISNUMBER('実質公債費比率（分子）の構造'!K$53),'実質公債費比率（分子）の構造'!K$53,NA())</f>
        <v>1057</v>
      </c>
      <c r="D50" s="136" t="e">
        <f>NA()</f>
        <v>#N/A</v>
      </c>
      <c r="E50" s="136" t="e">
        <f>NA()</f>
        <v>#N/A</v>
      </c>
      <c r="F50" s="136">
        <f>IF(ISNUMBER('実質公債費比率（分子）の構造'!L$53),'実質公債費比率（分子）の構造'!L$53,NA())</f>
        <v>1069</v>
      </c>
      <c r="G50" s="136" t="e">
        <f>NA()</f>
        <v>#N/A</v>
      </c>
      <c r="H50" s="136" t="e">
        <f>NA()</f>
        <v>#N/A</v>
      </c>
      <c r="I50" s="136">
        <f>IF(ISNUMBER('実質公債費比率（分子）の構造'!M$53),'実質公債費比率（分子）の構造'!M$53,NA())</f>
        <v>928</v>
      </c>
      <c r="J50" s="136" t="e">
        <f>NA()</f>
        <v>#N/A</v>
      </c>
      <c r="K50" s="136" t="e">
        <f>NA()</f>
        <v>#N/A</v>
      </c>
      <c r="L50" s="136">
        <f>IF(ISNUMBER('実質公債費比率（分子）の構造'!N$53),'実質公債費比率（分子）の構造'!N$53,NA())</f>
        <v>632</v>
      </c>
      <c r="M50" s="136" t="e">
        <f>NA()</f>
        <v>#N/A</v>
      </c>
      <c r="N50" s="136" t="e">
        <f>NA()</f>
        <v>#N/A</v>
      </c>
      <c r="O50" s="136">
        <f>IF(ISNUMBER('実質公債費比率（分子）の構造'!O$53),'実質公債費比率（分子）の構造'!O$53,NA())</f>
        <v>740</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31494</v>
      </c>
      <c r="E56" s="135"/>
      <c r="F56" s="135"/>
      <c r="G56" s="135">
        <f>'将来負担比率（分子）の構造'!J$51</f>
        <v>31202</v>
      </c>
      <c r="H56" s="135"/>
      <c r="I56" s="135"/>
      <c r="J56" s="135">
        <f>'将来負担比率（分子）の構造'!K$51</f>
        <v>31219</v>
      </c>
      <c r="K56" s="135"/>
      <c r="L56" s="135"/>
      <c r="M56" s="135">
        <f>'将来負担比率（分子）の構造'!L$51</f>
        <v>30840</v>
      </c>
      <c r="N56" s="135"/>
      <c r="O56" s="135"/>
      <c r="P56" s="135">
        <f>'将来負担比率（分子）の構造'!M$51</f>
        <v>30241</v>
      </c>
    </row>
    <row r="57" spans="1:16" x14ac:dyDescent="0.15">
      <c r="A57" s="135" t="s">
        <v>35</v>
      </c>
      <c r="B57" s="135"/>
      <c r="C57" s="135"/>
      <c r="D57" s="135">
        <f>'将来負担比率（分子）の構造'!I$50</f>
        <v>5012</v>
      </c>
      <c r="E57" s="135"/>
      <c r="F57" s="135"/>
      <c r="G57" s="135">
        <f>'将来負担比率（分子）の構造'!J$50</f>
        <v>3873</v>
      </c>
      <c r="H57" s="135"/>
      <c r="I57" s="135"/>
      <c r="J57" s="135">
        <f>'将来負担比率（分子）の構造'!K$50</f>
        <v>3460</v>
      </c>
      <c r="K57" s="135"/>
      <c r="L57" s="135"/>
      <c r="M57" s="135">
        <f>'将来負担比率（分子）の構造'!L$50</f>
        <v>3018</v>
      </c>
      <c r="N57" s="135"/>
      <c r="O57" s="135"/>
      <c r="P57" s="135">
        <f>'将来負担比率（分子）の構造'!M$50</f>
        <v>2865</v>
      </c>
    </row>
    <row r="58" spans="1:16" x14ac:dyDescent="0.15">
      <c r="A58" s="135" t="s">
        <v>34</v>
      </c>
      <c r="B58" s="135"/>
      <c r="C58" s="135"/>
      <c r="D58" s="135">
        <f>'将来負担比率（分子）の構造'!I$49</f>
        <v>5219</v>
      </c>
      <c r="E58" s="135"/>
      <c r="F58" s="135"/>
      <c r="G58" s="135">
        <f>'将来負担比率（分子）の構造'!J$49</f>
        <v>6054</v>
      </c>
      <c r="H58" s="135"/>
      <c r="I58" s="135"/>
      <c r="J58" s="135">
        <f>'将来負担比率（分子）の構造'!K$49</f>
        <v>6579</v>
      </c>
      <c r="K58" s="135"/>
      <c r="L58" s="135"/>
      <c r="M58" s="135">
        <f>'将来負担比率（分子）の構造'!L$49</f>
        <v>8047</v>
      </c>
      <c r="N58" s="135"/>
      <c r="O58" s="135"/>
      <c r="P58" s="135">
        <f>'将来負担比率（分子）の構造'!M$49</f>
        <v>8483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506</v>
      </c>
      <c r="C61" s="135"/>
      <c r="D61" s="135"/>
      <c r="E61" s="135">
        <f>'将来負担比率（分子）の構造'!J$46</f>
        <v>319</v>
      </c>
      <c r="F61" s="135"/>
      <c r="G61" s="135"/>
      <c r="H61" s="135">
        <f>'将来負担比率（分子）の構造'!K$46</f>
        <v>300</v>
      </c>
      <c r="I61" s="135"/>
      <c r="J61" s="135"/>
      <c r="K61" s="135">
        <f>'将来負担比率（分子）の構造'!L$46</f>
        <v>9</v>
      </c>
      <c r="L61" s="135"/>
      <c r="M61" s="135"/>
      <c r="N61" s="135">
        <f>'将来負担比率（分子）の構造'!M$46</f>
        <v>8</v>
      </c>
      <c r="O61" s="135"/>
      <c r="P61" s="135"/>
    </row>
    <row r="62" spans="1:16" x14ac:dyDescent="0.15">
      <c r="A62" s="135" t="s">
        <v>29</v>
      </c>
      <c r="B62" s="135">
        <f>'将来負担比率（分子）の構造'!I$45</f>
        <v>2881</v>
      </c>
      <c r="C62" s="135"/>
      <c r="D62" s="135"/>
      <c r="E62" s="135">
        <f>'将来負担比率（分子）の構造'!J$45</f>
        <v>2769</v>
      </c>
      <c r="F62" s="135"/>
      <c r="G62" s="135"/>
      <c r="H62" s="135">
        <f>'将来負担比率（分子）の構造'!K$45</f>
        <v>2391</v>
      </c>
      <c r="I62" s="135"/>
      <c r="J62" s="135"/>
      <c r="K62" s="135">
        <f>'将来負担比率（分子）の構造'!L$45</f>
        <v>2175</v>
      </c>
      <c r="L62" s="135"/>
      <c r="M62" s="135"/>
      <c r="N62" s="135">
        <f>'将来負担比率（分子）の構造'!M$45</f>
        <v>1816</v>
      </c>
      <c r="O62" s="135"/>
      <c r="P62" s="135"/>
    </row>
    <row r="63" spans="1:16" x14ac:dyDescent="0.15">
      <c r="A63" s="135" t="s">
        <v>28</v>
      </c>
      <c r="B63" s="135">
        <f>'将来負担比率（分子）の構造'!I$44</f>
        <v>1440</v>
      </c>
      <c r="C63" s="135"/>
      <c r="D63" s="135"/>
      <c r="E63" s="135">
        <f>'将来負担比率（分子）の構造'!J$44</f>
        <v>1316</v>
      </c>
      <c r="F63" s="135"/>
      <c r="G63" s="135"/>
      <c r="H63" s="135">
        <f>'将来負担比率（分子）の構造'!K$44</f>
        <v>1170</v>
      </c>
      <c r="I63" s="135"/>
      <c r="J63" s="135"/>
      <c r="K63" s="135">
        <f>'将来負担比率（分子）の構造'!L$44</f>
        <v>1106</v>
      </c>
      <c r="L63" s="135"/>
      <c r="M63" s="135"/>
      <c r="N63" s="135">
        <f>'将来負担比率（分子）の構造'!M$44</f>
        <v>968</v>
      </c>
      <c r="O63" s="135"/>
      <c r="P63" s="135"/>
    </row>
    <row r="64" spans="1:16" x14ac:dyDescent="0.15">
      <c r="A64" s="135" t="s">
        <v>27</v>
      </c>
      <c r="B64" s="135">
        <f>'将来負担比率（分子）の構造'!I$43</f>
        <v>29314</v>
      </c>
      <c r="C64" s="135"/>
      <c r="D64" s="135"/>
      <c r="E64" s="135">
        <f>'将来負担比率（分子）の構造'!J$43</f>
        <v>27922</v>
      </c>
      <c r="F64" s="135"/>
      <c r="G64" s="135"/>
      <c r="H64" s="135">
        <f>'将来負担比率（分子）の構造'!K$43</f>
        <v>25774</v>
      </c>
      <c r="I64" s="135"/>
      <c r="J64" s="135"/>
      <c r="K64" s="135">
        <f>'将来負担比率（分子）の構造'!L$43</f>
        <v>24195</v>
      </c>
      <c r="L64" s="135"/>
      <c r="M64" s="135"/>
      <c r="N64" s="135">
        <f>'将来負担比率（分子）の構造'!M$43</f>
        <v>22983</v>
      </c>
      <c r="O64" s="135"/>
      <c r="P64" s="135"/>
    </row>
    <row r="65" spans="1:16" x14ac:dyDescent="0.15">
      <c r="A65" s="135" t="s">
        <v>26</v>
      </c>
      <c r="B65" s="135">
        <f>'将来負担比率（分子）の構造'!I$42</f>
        <v>1629</v>
      </c>
      <c r="C65" s="135"/>
      <c r="D65" s="135"/>
      <c r="E65" s="135">
        <f>'将来負担比率（分子）の構造'!J$42</f>
        <v>1484</v>
      </c>
      <c r="F65" s="135"/>
      <c r="G65" s="135"/>
      <c r="H65" s="135">
        <f>'将来負担比率（分子）の構造'!K$42</f>
        <v>1160</v>
      </c>
      <c r="I65" s="135"/>
      <c r="J65" s="135"/>
      <c r="K65" s="135">
        <f>'将来負担比率（分子）の構造'!L$42</f>
        <v>3</v>
      </c>
      <c r="L65" s="135"/>
      <c r="M65" s="135"/>
      <c r="N65" s="135">
        <f>'将来負担比率（分子）の構造'!M$42</f>
        <v>2</v>
      </c>
      <c r="O65" s="135"/>
      <c r="P65" s="135"/>
    </row>
    <row r="66" spans="1:16" x14ac:dyDescent="0.15">
      <c r="A66" s="135" t="s">
        <v>25</v>
      </c>
      <c r="B66" s="135">
        <f>'将来負担比率（分子）の構造'!I$41</f>
        <v>15669</v>
      </c>
      <c r="C66" s="135"/>
      <c r="D66" s="135"/>
      <c r="E66" s="135">
        <f>'将来負担比率（分子）の構造'!J$41</f>
        <v>16129</v>
      </c>
      <c r="F66" s="135"/>
      <c r="G66" s="135"/>
      <c r="H66" s="135">
        <f>'将来負担比率（分子）の構造'!K$41</f>
        <v>16789</v>
      </c>
      <c r="I66" s="135"/>
      <c r="J66" s="135"/>
      <c r="K66" s="135">
        <f>'将来負担比率（分子）の構造'!L$41</f>
        <v>17784</v>
      </c>
      <c r="L66" s="135"/>
      <c r="M66" s="135"/>
      <c r="N66" s="135">
        <f>'将来負担比率（分子）の構造'!M$41</f>
        <v>18508</v>
      </c>
      <c r="O66" s="135"/>
      <c r="P66" s="135"/>
    </row>
    <row r="67" spans="1:16" x14ac:dyDescent="0.15">
      <c r="A67" s="135" t="s">
        <v>63</v>
      </c>
      <c r="B67" s="135" t="e">
        <f>NA()</f>
        <v>#N/A</v>
      </c>
      <c r="C67" s="135">
        <f>IF(ISNUMBER('将来負担比率（分子）の構造'!I$52), IF('将来負担比率（分子）の構造'!I$52 &lt; 0, 0, '将来負担比率（分子）の構造'!I$52), NA())</f>
        <v>9714</v>
      </c>
      <c r="D67" s="135" t="e">
        <f>NA()</f>
        <v>#N/A</v>
      </c>
      <c r="E67" s="135" t="e">
        <f>NA()</f>
        <v>#N/A</v>
      </c>
      <c r="F67" s="135">
        <f>IF(ISNUMBER('将来負担比率（分子）の構造'!J$52), IF('将来負担比率（分子）の構造'!J$52 &lt; 0, 0, '将来負担比率（分子）の構造'!J$52), NA())</f>
        <v>8809</v>
      </c>
      <c r="G67" s="135" t="e">
        <f>NA()</f>
        <v>#N/A</v>
      </c>
      <c r="H67" s="135" t="e">
        <f>NA()</f>
        <v>#N/A</v>
      </c>
      <c r="I67" s="135">
        <f>IF(ISNUMBER('将来負担比率（分子）の構造'!K$52), IF('将来負担比率（分子）の構造'!K$52 &lt; 0, 0, '将来負担比率（分子）の構造'!K$52), NA())</f>
        <v>6325</v>
      </c>
      <c r="J67" s="135" t="e">
        <f>NA()</f>
        <v>#N/A</v>
      </c>
      <c r="K67" s="135" t="e">
        <f>NA()</f>
        <v>#N/A</v>
      </c>
      <c r="L67" s="135">
        <f>IF(ISNUMBER('将来負担比率（分子）の構造'!L$52), IF('将来負担比率（分子）の構造'!L$52 &lt; 0, 0, '将来負担比率（分子）の構造'!L$52), NA())</f>
        <v>3367</v>
      </c>
      <c r="M67" s="135" t="e">
        <f>NA()</f>
        <v>#N/A</v>
      </c>
      <c r="N67" s="135" t="e">
        <f>NA()</f>
        <v>#N/A</v>
      </c>
      <c r="O67" s="135">
        <f>IF(ISNUMBER('将来負担比率（分子）の構造'!M$52), IF('将来負担比率（分子）の構造'!M$52 &lt; 0, 0, '将来負担比率（分子）の構造'!M$52), NA())</f>
        <v>2696</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206</v>
      </c>
      <c r="C5" s="580"/>
      <c r="D5" s="580"/>
      <c r="E5" s="580"/>
      <c r="F5" s="580"/>
      <c r="G5" s="580"/>
      <c r="H5" s="580"/>
      <c r="I5" s="580"/>
      <c r="J5" s="580"/>
      <c r="K5" s="580"/>
      <c r="L5" s="580"/>
      <c r="M5" s="580"/>
      <c r="N5" s="580"/>
      <c r="O5" s="580"/>
      <c r="P5" s="580"/>
      <c r="Q5" s="581"/>
      <c r="R5" s="582">
        <v>4983757</v>
      </c>
      <c r="S5" s="583"/>
      <c r="T5" s="583"/>
      <c r="U5" s="583"/>
      <c r="V5" s="583"/>
      <c r="W5" s="583"/>
      <c r="X5" s="583"/>
      <c r="Y5" s="584"/>
      <c r="Z5" s="585">
        <v>24.6</v>
      </c>
      <c r="AA5" s="585"/>
      <c r="AB5" s="585"/>
      <c r="AC5" s="585"/>
      <c r="AD5" s="586">
        <v>4746052</v>
      </c>
      <c r="AE5" s="586"/>
      <c r="AF5" s="586"/>
      <c r="AG5" s="586"/>
      <c r="AH5" s="586"/>
      <c r="AI5" s="586"/>
      <c r="AJ5" s="586"/>
      <c r="AK5" s="586"/>
      <c r="AL5" s="587">
        <v>43.8</v>
      </c>
      <c r="AM5" s="588"/>
      <c r="AN5" s="588"/>
      <c r="AO5" s="589"/>
      <c r="AP5" s="579" t="s">
        <v>207</v>
      </c>
      <c r="AQ5" s="580"/>
      <c r="AR5" s="580"/>
      <c r="AS5" s="580"/>
      <c r="AT5" s="580"/>
      <c r="AU5" s="580"/>
      <c r="AV5" s="580"/>
      <c r="AW5" s="580"/>
      <c r="AX5" s="580"/>
      <c r="AY5" s="580"/>
      <c r="AZ5" s="580"/>
      <c r="BA5" s="580"/>
      <c r="BB5" s="580"/>
      <c r="BC5" s="580"/>
      <c r="BD5" s="580"/>
      <c r="BE5" s="580"/>
      <c r="BF5" s="581"/>
      <c r="BG5" s="593">
        <v>4746052</v>
      </c>
      <c r="BH5" s="594"/>
      <c r="BI5" s="594"/>
      <c r="BJ5" s="594"/>
      <c r="BK5" s="594"/>
      <c r="BL5" s="594"/>
      <c r="BM5" s="594"/>
      <c r="BN5" s="595"/>
      <c r="BO5" s="596">
        <v>95.2</v>
      </c>
      <c r="BP5" s="596"/>
      <c r="BQ5" s="596"/>
      <c r="BR5" s="596"/>
      <c r="BS5" s="597">
        <v>34024</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200</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x14ac:dyDescent="0.15">
      <c r="B6" s="590" t="s">
        <v>211</v>
      </c>
      <c r="C6" s="591"/>
      <c r="D6" s="591"/>
      <c r="E6" s="591"/>
      <c r="F6" s="591"/>
      <c r="G6" s="591"/>
      <c r="H6" s="591"/>
      <c r="I6" s="591"/>
      <c r="J6" s="591"/>
      <c r="K6" s="591"/>
      <c r="L6" s="591"/>
      <c r="M6" s="591"/>
      <c r="N6" s="591"/>
      <c r="O6" s="591"/>
      <c r="P6" s="591"/>
      <c r="Q6" s="592"/>
      <c r="R6" s="593">
        <v>144868</v>
      </c>
      <c r="S6" s="594"/>
      <c r="T6" s="594"/>
      <c r="U6" s="594"/>
      <c r="V6" s="594"/>
      <c r="W6" s="594"/>
      <c r="X6" s="594"/>
      <c r="Y6" s="595"/>
      <c r="Z6" s="596">
        <v>0.7</v>
      </c>
      <c r="AA6" s="596"/>
      <c r="AB6" s="596"/>
      <c r="AC6" s="596"/>
      <c r="AD6" s="597">
        <v>144868</v>
      </c>
      <c r="AE6" s="597"/>
      <c r="AF6" s="597"/>
      <c r="AG6" s="597"/>
      <c r="AH6" s="597"/>
      <c r="AI6" s="597"/>
      <c r="AJ6" s="597"/>
      <c r="AK6" s="597"/>
      <c r="AL6" s="598">
        <v>1.3</v>
      </c>
      <c r="AM6" s="599"/>
      <c r="AN6" s="599"/>
      <c r="AO6" s="600"/>
      <c r="AP6" s="590" t="s">
        <v>212</v>
      </c>
      <c r="AQ6" s="591"/>
      <c r="AR6" s="591"/>
      <c r="AS6" s="591"/>
      <c r="AT6" s="591"/>
      <c r="AU6" s="591"/>
      <c r="AV6" s="591"/>
      <c r="AW6" s="591"/>
      <c r="AX6" s="591"/>
      <c r="AY6" s="591"/>
      <c r="AZ6" s="591"/>
      <c r="BA6" s="591"/>
      <c r="BB6" s="591"/>
      <c r="BC6" s="591"/>
      <c r="BD6" s="591"/>
      <c r="BE6" s="591"/>
      <c r="BF6" s="592"/>
      <c r="BG6" s="593">
        <v>4746052</v>
      </c>
      <c r="BH6" s="594"/>
      <c r="BI6" s="594"/>
      <c r="BJ6" s="594"/>
      <c r="BK6" s="594"/>
      <c r="BL6" s="594"/>
      <c r="BM6" s="594"/>
      <c r="BN6" s="595"/>
      <c r="BO6" s="596">
        <v>95.2</v>
      </c>
      <c r="BP6" s="596"/>
      <c r="BQ6" s="596"/>
      <c r="BR6" s="596"/>
      <c r="BS6" s="597">
        <v>34024</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188561</v>
      </c>
      <c r="CS6" s="594"/>
      <c r="CT6" s="594"/>
      <c r="CU6" s="594"/>
      <c r="CV6" s="594"/>
      <c r="CW6" s="594"/>
      <c r="CX6" s="594"/>
      <c r="CY6" s="595"/>
      <c r="CZ6" s="596">
        <v>1</v>
      </c>
      <c r="DA6" s="596"/>
      <c r="DB6" s="596"/>
      <c r="DC6" s="596"/>
      <c r="DD6" s="602" t="s">
        <v>214</v>
      </c>
      <c r="DE6" s="594"/>
      <c r="DF6" s="594"/>
      <c r="DG6" s="594"/>
      <c r="DH6" s="594"/>
      <c r="DI6" s="594"/>
      <c r="DJ6" s="594"/>
      <c r="DK6" s="594"/>
      <c r="DL6" s="594"/>
      <c r="DM6" s="594"/>
      <c r="DN6" s="594"/>
      <c r="DO6" s="594"/>
      <c r="DP6" s="595"/>
      <c r="DQ6" s="602">
        <v>188561</v>
      </c>
      <c r="DR6" s="594"/>
      <c r="DS6" s="594"/>
      <c r="DT6" s="594"/>
      <c r="DU6" s="594"/>
      <c r="DV6" s="594"/>
      <c r="DW6" s="594"/>
      <c r="DX6" s="594"/>
      <c r="DY6" s="594"/>
      <c r="DZ6" s="594"/>
      <c r="EA6" s="594"/>
      <c r="EB6" s="594"/>
      <c r="EC6" s="603"/>
    </row>
    <row r="7" spans="2:143" ht="11.25" customHeight="1" x14ac:dyDescent="0.15">
      <c r="B7" s="590" t="s">
        <v>215</v>
      </c>
      <c r="C7" s="591"/>
      <c r="D7" s="591"/>
      <c r="E7" s="591"/>
      <c r="F7" s="591"/>
      <c r="G7" s="591"/>
      <c r="H7" s="591"/>
      <c r="I7" s="591"/>
      <c r="J7" s="591"/>
      <c r="K7" s="591"/>
      <c r="L7" s="591"/>
      <c r="M7" s="591"/>
      <c r="N7" s="591"/>
      <c r="O7" s="591"/>
      <c r="P7" s="591"/>
      <c r="Q7" s="592"/>
      <c r="R7" s="593">
        <v>12778</v>
      </c>
      <c r="S7" s="594"/>
      <c r="T7" s="594"/>
      <c r="U7" s="594"/>
      <c r="V7" s="594"/>
      <c r="W7" s="594"/>
      <c r="X7" s="594"/>
      <c r="Y7" s="595"/>
      <c r="Z7" s="596">
        <v>0.1</v>
      </c>
      <c r="AA7" s="596"/>
      <c r="AB7" s="596"/>
      <c r="AC7" s="596"/>
      <c r="AD7" s="597">
        <v>12778</v>
      </c>
      <c r="AE7" s="597"/>
      <c r="AF7" s="597"/>
      <c r="AG7" s="597"/>
      <c r="AH7" s="597"/>
      <c r="AI7" s="597"/>
      <c r="AJ7" s="597"/>
      <c r="AK7" s="597"/>
      <c r="AL7" s="598">
        <v>0.1</v>
      </c>
      <c r="AM7" s="599"/>
      <c r="AN7" s="599"/>
      <c r="AO7" s="600"/>
      <c r="AP7" s="590" t="s">
        <v>216</v>
      </c>
      <c r="AQ7" s="591"/>
      <c r="AR7" s="591"/>
      <c r="AS7" s="591"/>
      <c r="AT7" s="591"/>
      <c r="AU7" s="591"/>
      <c r="AV7" s="591"/>
      <c r="AW7" s="591"/>
      <c r="AX7" s="591"/>
      <c r="AY7" s="591"/>
      <c r="AZ7" s="591"/>
      <c r="BA7" s="591"/>
      <c r="BB7" s="591"/>
      <c r="BC7" s="591"/>
      <c r="BD7" s="591"/>
      <c r="BE7" s="591"/>
      <c r="BF7" s="592"/>
      <c r="BG7" s="593">
        <v>2017253</v>
      </c>
      <c r="BH7" s="594"/>
      <c r="BI7" s="594"/>
      <c r="BJ7" s="594"/>
      <c r="BK7" s="594"/>
      <c r="BL7" s="594"/>
      <c r="BM7" s="594"/>
      <c r="BN7" s="595"/>
      <c r="BO7" s="596">
        <v>40.5</v>
      </c>
      <c r="BP7" s="596"/>
      <c r="BQ7" s="596"/>
      <c r="BR7" s="596"/>
      <c r="BS7" s="597">
        <v>34024</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1475049</v>
      </c>
      <c r="CS7" s="594"/>
      <c r="CT7" s="594"/>
      <c r="CU7" s="594"/>
      <c r="CV7" s="594"/>
      <c r="CW7" s="594"/>
      <c r="CX7" s="594"/>
      <c r="CY7" s="595"/>
      <c r="CZ7" s="596">
        <v>7.6</v>
      </c>
      <c r="DA7" s="596"/>
      <c r="DB7" s="596"/>
      <c r="DC7" s="596"/>
      <c r="DD7" s="602">
        <v>7044</v>
      </c>
      <c r="DE7" s="594"/>
      <c r="DF7" s="594"/>
      <c r="DG7" s="594"/>
      <c r="DH7" s="594"/>
      <c r="DI7" s="594"/>
      <c r="DJ7" s="594"/>
      <c r="DK7" s="594"/>
      <c r="DL7" s="594"/>
      <c r="DM7" s="594"/>
      <c r="DN7" s="594"/>
      <c r="DO7" s="594"/>
      <c r="DP7" s="595"/>
      <c r="DQ7" s="602">
        <v>1268427</v>
      </c>
      <c r="DR7" s="594"/>
      <c r="DS7" s="594"/>
      <c r="DT7" s="594"/>
      <c r="DU7" s="594"/>
      <c r="DV7" s="594"/>
      <c r="DW7" s="594"/>
      <c r="DX7" s="594"/>
      <c r="DY7" s="594"/>
      <c r="DZ7" s="594"/>
      <c r="EA7" s="594"/>
      <c r="EB7" s="594"/>
      <c r="EC7" s="603"/>
    </row>
    <row r="8" spans="2:143" ht="11.25" customHeight="1" x14ac:dyDescent="0.15">
      <c r="B8" s="590" t="s">
        <v>218</v>
      </c>
      <c r="C8" s="591"/>
      <c r="D8" s="591"/>
      <c r="E8" s="591"/>
      <c r="F8" s="591"/>
      <c r="G8" s="591"/>
      <c r="H8" s="591"/>
      <c r="I8" s="591"/>
      <c r="J8" s="591"/>
      <c r="K8" s="591"/>
      <c r="L8" s="591"/>
      <c r="M8" s="591"/>
      <c r="N8" s="591"/>
      <c r="O8" s="591"/>
      <c r="P8" s="591"/>
      <c r="Q8" s="592"/>
      <c r="R8" s="593">
        <v>47243</v>
      </c>
      <c r="S8" s="594"/>
      <c r="T8" s="594"/>
      <c r="U8" s="594"/>
      <c r="V8" s="594"/>
      <c r="W8" s="594"/>
      <c r="X8" s="594"/>
      <c r="Y8" s="595"/>
      <c r="Z8" s="596">
        <v>0.2</v>
      </c>
      <c r="AA8" s="596"/>
      <c r="AB8" s="596"/>
      <c r="AC8" s="596"/>
      <c r="AD8" s="597">
        <v>47243</v>
      </c>
      <c r="AE8" s="597"/>
      <c r="AF8" s="597"/>
      <c r="AG8" s="597"/>
      <c r="AH8" s="597"/>
      <c r="AI8" s="597"/>
      <c r="AJ8" s="597"/>
      <c r="AK8" s="597"/>
      <c r="AL8" s="598">
        <v>0.4</v>
      </c>
      <c r="AM8" s="599"/>
      <c r="AN8" s="599"/>
      <c r="AO8" s="600"/>
      <c r="AP8" s="590" t="s">
        <v>219</v>
      </c>
      <c r="AQ8" s="591"/>
      <c r="AR8" s="591"/>
      <c r="AS8" s="591"/>
      <c r="AT8" s="591"/>
      <c r="AU8" s="591"/>
      <c r="AV8" s="591"/>
      <c r="AW8" s="591"/>
      <c r="AX8" s="591"/>
      <c r="AY8" s="591"/>
      <c r="AZ8" s="591"/>
      <c r="BA8" s="591"/>
      <c r="BB8" s="591"/>
      <c r="BC8" s="591"/>
      <c r="BD8" s="591"/>
      <c r="BE8" s="591"/>
      <c r="BF8" s="592"/>
      <c r="BG8" s="593">
        <v>67914</v>
      </c>
      <c r="BH8" s="594"/>
      <c r="BI8" s="594"/>
      <c r="BJ8" s="594"/>
      <c r="BK8" s="594"/>
      <c r="BL8" s="594"/>
      <c r="BM8" s="594"/>
      <c r="BN8" s="595"/>
      <c r="BO8" s="596">
        <v>1.4</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5575912</v>
      </c>
      <c r="CS8" s="594"/>
      <c r="CT8" s="594"/>
      <c r="CU8" s="594"/>
      <c r="CV8" s="594"/>
      <c r="CW8" s="594"/>
      <c r="CX8" s="594"/>
      <c r="CY8" s="595"/>
      <c r="CZ8" s="596">
        <v>28.7</v>
      </c>
      <c r="DA8" s="596"/>
      <c r="DB8" s="596"/>
      <c r="DC8" s="596"/>
      <c r="DD8" s="602">
        <v>12829</v>
      </c>
      <c r="DE8" s="594"/>
      <c r="DF8" s="594"/>
      <c r="DG8" s="594"/>
      <c r="DH8" s="594"/>
      <c r="DI8" s="594"/>
      <c r="DJ8" s="594"/>
      <c r="DK8" s="594"/>
      <c r="DL8" s="594"/>
      <c r="DM8" s="594"/>
      <c r="DN8" s="594"/>
      <c r="DO8" s="594"/>
      <c r="DP8" s="595"/>
      <c r="DQ8" s="602">
        <v>2816398</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25735</v>
      </c>
      <c r="S9" s="594"/>
      <c r="T9" s="594"/>
      <c r="U9" s="594"/>
      <c r="V9" s="594"/>
      <c r="W9" s="594"/>
      <c r="X9" s="594"/>
      <c r="Y9" s="595"/>
      <c r="Z9" s="596">
        <v>0.1</v>
      </c>
      <c r="AA9" s="596"/>
      <c r="AB9" s="596"/>
      <c r="AC9" s="596"/>
      <c r="AD9" s="597">
        <v>25735</v>
      </c>
      <c r="AE9" s="597"/>
      <c r="AF9" s="597"/>
      <c r="AG9" s="597"/>
      <c r="AH9" s="597"/>
      <c r="AI9" s="597"/>
      <c r="AJ9" s="597"/>
      <c r="AK9" s="597"/>
      <c r="AL9" s="598">
        <v>0.2</v>
      </c>
      <c r="AM9" s="599"/>
      <c r="AN9" s="599"/>
      <c r="AO9" s="600"/>
      <c r="AP9" s="590" t="s">
        <v>223</v>
      </c>
      <c r="AQ9" s="591"/>
      <c r="AR9" s="591"/>
      <c r="AS9" s="591"/>
      <c r="AT9" s="591"/>
      <c r="AU9" s="591"/>
      <c r="AV9" s="591"/>
      <c r="AW9" s="591"/>
      <c r="AX9" s="591"/>
      <c r="AY9" s="591"/>
      <c r="AZ9" s="591"/>
      <c r="BA9" s="591"/>
      <c r="BB9" s="591"/>
      <c r="BC9" s="591"/>
      <c r="BD9" s="591"/>
      <c r="BE9" s="591"/>
      <c r="BF9" s="592"/>
      <c r="BG9" s="593">
        <v>1620091</v>
      </c>
      <c r="BH9" s="594"/>
      <c r="BI9" s="594"/>
      <c r="BJ9" s="594"/>
      <c r="BK9" s="594"/>
      <c r="BL9" s="594"/>
      <c r="BM9" s="594"/>
      <c r="BN9" s="595"/>
      <c r="BO9" s="596">
        <v>32.5</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2872021</v>
      </c>
      <c r="CS9" s="594"/>
      <c r="CT9" s="594"/>
      <c r="CU9" s="594"/>
      <c r="CV9" s="594"/>
      <c r="CW9" s="594"/>
      <c r="CX9" s="594"/>
      <c r="CY9" s="595"/>
      <c r="CZ9" s="596">
        <v>14.8</v>
      </c>
      <c r="DA9" s="596"/>
      <c r="DB9" s="596"/>
      <c r="DC9" s="596"/>
      <c r="DD9" s="602">
        <v>9370</v>
      </c>
      <c r="DE9" s="594"/>
      <c r="DF9" s="594"/>
      <c r="DG9" s="594"/>
      <c r="DH9" s="594"/>
      <c r="DI9" s="594"/>
      <c r="DJ9" s="594"/>
      <c r="DK9" s="594"/>
      <c r="DL9" s="594"/>
      <c r="DM9" s="594"/>
      <c r="DN9" s="594"/>
      <c r="DO9" s="594"/>
      <c r="DP9" s="595"/>
      <c r="DQ9" s="602">
        <v>2295996</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491497</v>
      </c>
      <c r="S10" s="594"/>
      <c r="T10" s="594"/>
      <c r="U10" s="594"/>
      <c r="V10" s="594"/>
      <c r="W10" s="594"/>
      <c r="X10" s="594"/>
      <c r="Y10" s="595"/>
      <c r="Z10" s="596">
        <v>2.4</v>
      </c>
      <c r="AA10" s="596"/>
      <c r="AB10" s="596"/>
      <c r="AC10" s="596"/>
      <c r="AD10" s="597">
        <v>491497</v>
      </c>
      <c r="AE10" s="597"/>
      <c r="AF10" s="597"/>
      <c r="AG10" s="597"/>
      <c r="AH10" s="597"/>
      <c r="AI10" s="597"/>
      <c r="AJ10" s="597"/>
      <c r="AK10" s="597"/>
      <c r="AL10" s="598">
        <v>4.5</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120769</v>
      </c>
      <c r="BH10" s="594"/>
      <c r="BI10" s="594"/>
      <c r="BJ10" s="594"/>
      <c r="BK10" s="594"/>
      <c r="BL10" s="594"/>
      <c r="BM10" s="594"/>
      <c r="BN10" s="595"/>
      <c r="BO10" s="596">
        <v>2.4</v>
      </c>
      <c r="BP10" s="596"/>
      <c r="BQ10" s="596"/>
      <c r="BR10" s="596"/>
      <c r="BS10" s="602" t="s">
        <v>220</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243545</v>
      </c>
      <c r="CS10" s="594"/>
      <c r="CT10" s="594"/>
      <c r="CU10" s="594"/>
      <c r="CV10" s="594"/>
      <c r="CW10" s="594"/>
      <c r="CX10" s="594"/>
      <c r="CY10" s="595"/>
      <c r="CZ10" s="596">
        <v>1.3</v>
      </c>
      <c r="DA10" s="596"/>
      <c r="DB10" s="596"/>
      <c r="DC10" s="596"/>
      <c r="DD10" s="602" t="s">
        <v>220</v>
      </c>
      <c r="DE10" s="594"/>
      <c r="DF10" s="594"/>
      <c r="DG10" s="594"/>
      <c r="DH10" s="594"/>
      <c r="DI10" s="594"/>
      <c r="DJ10" s="594"/>
      <c r="DK10" s="594"/>
      <c r="DL10" s="594"/>
      <c r="DM10" s="594"/>
      <c r="DN10" s="594"/>
      <c r="DO10" s="594"/>
      <c r="DP10" s="595"/>
      <c r="DQ10" s="602">
        <v>33948</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v>53956</v>
      </c>
      <c r="S11" s="594"/>
      <c r="T11" s="594"/>
      <c r="U11" s="594"/>
      <c r="V11" s="594"/>
      <c r="W11" s="594"/>
      <c r="X11" s="594"/>
      <c r="Y11" s="595"/>
      <c r="Z11" s="596">
        <v>0.3</v>
      </c>
      <c r="AA11" s="596"/>
      <c r="AB11" s="596"/>
      <c r="AC11" s="596"/>
      <c r="AD11" s="597">
        <v>53956</v>
      </c>
      <c r="AE11" s="597"/>
      <c r="AF11" s="597"/>
      <c r="AG11" s="597"/>
      <c r="AH11" s="597"/>
      <c r="AI11" s="597"/>
      <c r="AJ11" s="597"/>
      <c r="AK11" s="597"/>
      <c r="AL11" s="598">
        <v>0.5</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208479</v>
      </c>
      <c r="BH11" s="594"/>
      <c r="BI11" s="594"/>
      <c r="BJ11" s="594"/>
      <c r="BK11" s="594"/>
      <c r="BL11" s="594"/>
      <c r="BM11" s="594"/>
      <c r="BN11" s="595"/>
      <c r="BO11" s="596">
        <v>4.2</v>
      </c>
      <c r="BP11" s="596"/>
      <c r="BQ11" s="596"/>
      <c r="BR11" s="596"/>
      <c r="BS11" s="602">
        <v>34024</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588966</v>
      </c>
      <c r="CS11" s="594"/>
      <c r="CT11" s="594"/>
      <c r="CU11" s="594"/>
      <c r="CV11" s="594"/>
      <c r="CW11" s="594"/>
      <c r="CX11" s="594"/>
      <c r="CY11" s="595"/>
      <c r="CZ11" s="596">
        <v>3</v>
      </c>
      <c r="DA11" s="596"/>
      <c r="DB11" s="596"/>
      <c r="DC11" s="596"/>
      <c r="DD11" s="602">
        <v>267871</v>
      </c>
      <c r="DE11" s="594"/>
      <c r="DF11" s="594"/>
      <c r="DG11" s="594"/>
      <c r="DH11" s="594"/>
      <c r="DI11" s="594"/>
      <c r="DJ11" s="594"/>
      <c r="DK11" s="594"/>
      <c r="DL11" s="594"/>
      <c r="DM11" s="594"/>
      <c r="DN11" s="594"/>
      <c r="DO11" s="594"/>
      <c r="DP11" s="595"/>
      <c r="DQ11" s="602">
        <v>306917</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2317583</v>
      </c>
      <c r="BH12" s="594"/>
      <c r="BI12" s="594"/>
      <c r="BJ12" s="594"/>
      <c r="BK12" s="594"/>
      <c r="BL12" s="594"/>
      <c r="BM12" s="594"/>
      <c r="BN12" s="595"/>
      <c r="BO12" s="596">
        <v>46.5</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355627</v>
      </c>
      <c r="CS12" s="594"/>
      <c r="CT12" s="594"/>
      <c r="CU12" s="594"/>
      <c r="CV12" s="594"/>
      <c r="CW12" s="594"/>
      <c r="CX12" s="594"/>
      <c r="CY12" s="595"/>
      <c r="CZ12" s="596">
        <v>1.8</v>
      </c>
      <c r="DA12" s="596"/>
      <c r="DB12" s="596"/>
      <c r="DC12" s="596"/>
      <c r="DD12" s="602">
        <v>47000</v>
      </c>
      <c r="DE12" s="594"/>
      <c r="DF12" s="594"/>
      <c r="DG12" s="594"/>
      <c r="DH12" s="594"/>
      <c r="DI12" s="594"/>
      <c r="DJ12" s="594"/>
      <c r="DK12" s="594"/>
      <c r="DL12" s="594"/>
      <c r="DM12" s="594"/>
      <c r="DN12" s="594"/>
      <c r="DO12" s="594"/>
      <c r="DP12" s="595"/>
      <c r="DQ12" s="602">
        <v>162726</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25421</v>
      </c>
      <c r="S13" s="594"/>
      <c r="T13" s="594"/>
      <c r="U13" s="594"/>
      <c r="V13" s="594"/>
      <c r="W13" s="594"/>
      <c r="X13" s="594"/>
      <c r="Y13" s="595"/>
      <c r="Z13" s="596">
        <v>0.1</v>
      </c>
      <c r="AA13" s="596"/>
      <c r="AB13" s="596"/>
      <c r="AC13" s="596"/>
      <c r="AD13" s="597">
        <v>25421</v>
      </c>
      <c r="AE13" s="597"/>
      <c r="AF13" s="597"/>
      <c r="AG13" s="597"/>
      <c r="AH13" s="597"/>
      <c r="AI13" s="597"/>
      <c r="AJ13" s="597"/>
      <c r="AK13" s="597"/>
      <c r="AL13" s="598">
        <v>0.2</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2302066</v>
      </c>
      <c r="BH13" s="594"/>
      <c r="BI13" s="594"/>
      <c r="BJ13" s="594"/>
      <c r="BK13" s="594"/>
      <c r="BL13" s="594"/>
      <c r="BM13" s="594"/>
      <c r="BN13" s="595"/>
      <c r="BO13" s="596">
        <v>46.2</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4022141</v>
      </c>
      <c r="CS13" s="594"/>
      <c r="CT13" s="594"/>
      <c r="CU13" s="594"/>
      <c r="CV13" s="594"/>
      <c r="CW13" s="594"/>
      <c r="CX13" s="594"/>
      <c r="CY13" s="595"/>
      <c r="CZ13" s="596">
        <v>20.7</v>
      </c>
      <c r="DA13" s="596"/>
      <c r="DB13" s="596"/>
      <c r="DC13" s="596"/>
      <c r="DD13" s="602">
        <v>1812633</v>
      </c>
      <c r="DE13" s="594"/>
      <c r="DF13" s="594"/>
      <c r="DG13" s="594"/>
      <c r="DH13" s="594"/>
      <c r="DI13" s="594"/>
      <c r="DJ13" s="594"/>
      <c r="DK13" s="594"/>
      <c r="DL13" s="594"/>
      <c r="DM13" s="594"/>
      <c r="DN13" s="594"/>
      <c r="DO13" s="594"/>
      <c r="DP13" s="595"/>
      <c r="DQ13" s="602">
        <v>2143279</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108423</v>
      </c>
      <c r="BH14" s="594"/>
      <c r="BI14" s="594"/>
      <c r="BJ14" s="594"/>
      <c r="BK14" s="594"/>
      <c r="BL14" s="594"/>
      <c r="BM14" s="594"/>
      <c r="BN14" s="595"/>
      <c r="BO14" s="596">
        <v>2.2000000000000002</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701329</v>
      </c>
      <c r="CS14" s="594"/>
      <c r="CT14" s="594"/>
      <c r="CU14" s="594"/>
      <c r="CV14" s="594"/>
      <c r="CW14" s="594"/>
      <c r="CX14" s="594"/>
      <c r="CY14" s="595"/>
      <c r="CZ14" s="596">
        <v>3.6</v>
      </c>
      <c r="DA14" s="596"/>
      <c r="DB14" s="596"/>
      <c r="DC14" s="596"/>
      <c r="DD14" s="602">
        <v>52168</v>
      </c>
      <c r="DE14" s="594"/>
      <c r="DF14" s="594"/>
      <c r="DG14" s="594"/>
      <c r="DH14" s="594"/>
      <c r="DI14" s="594"/>
      <c r="DJ14" s="594"/>
      <c r="DK14" s="594"/>
      <c r="DL14" s="594"/>
      <c r="DM14" s="594"/>
      <c r="DN14" s="594"/>
      <c r="DO14" s="594"/>
      <c r="DP14" s="595"/>
      <c r="DQ14" s="602">
        <v>639778</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21243</v>
      </c>
      <c r="S15" s="594"/>
      <c r="T15" s="594"/>
      <c r="U15" s="594"/>
      <c r="V15" s="594"/>
      <c r="W15" s="594"/>
      <c r="X15" s="594"/>
      <c r="Y15" s="595"/>
      <c r="Z15" s="596">
        <v>0.1</v>
      </c>
      <c r="AA15" s="596"/>
      <c r="AB15" s="596"/>
      <c r="AC15" s="596"/>
      <c r="AD15" s="597">
        <v>21243</v>
      </c>
      <c r="AE15" s="597"/>
      <c r="AF15" s="597"/>
      <c r="AG15" s="597"/>
      <c r="AH15" s="597"/>
      <c r="AI15" s="597"/>
      <c r="AJ15" s="597"/>
      <c r="AK15" s="597"/>
      <c r="AL15" s="598">
        <v>0.2</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302793</v>
      </c>
      <c r="BH15" s="594"/>
      <c r="BI15" s="594"/>
      <c r="BJ15" s="594"/>
      <c r="BK15" s="594"/>
      <c r="BL15" s="594"/>
      <c r="BM15" s="594"/>
      <c r="BN15" s="595"/>
      <c r="BO15" s="596">
        <v>6.1</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1692974</v>
      </c>
      <c r="CS15" s="594"/>
      <c r="CT15" s="594"/>
      <c r="CU15" s="594"/>
      <c r="CV15" s="594"/>
      <c r="CW15" s="594"/>
      <c r="CX15" s="594"/>
      <c r="CY15" s="595"/>
      <c r="CZ15" s="596">
        <v>8.6999999999999993</v>
      </c>
      <c r="DA15" s="596"/>
      <c r="DB15" s="596"/>
      <c r="DC15" s="596"/>
      <c r="DD15" s="602">
        <v>229746</v>
      </c>
      <c r="DE15" s="594"/>
      <c r="DF15" s="594"/>
      <c r="DG15" s="594"/>
      <c r="DH15" s="594"/>
      <c r="DI15" s="594"/>
      <c r="DJ15" s="594"/>
      <c r="DK15" s="594"/>
      <c r="DL15" s="594"/>
      <c r="DM15" s="594"/>
      <c r="DN15" s="594"/>
      <c r="DO15" s="594"/>
      <c r="DP15" s="595"/>
      <c r="DQ15" s="602">
        <v>1226033</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6062679</v>
      </c>
      <c r="S16" s="594"/>
      <c r="T16" s="594"/>
      <c r="U16" s="594"/>
      <c r="V16" s="594"/>
      <c r="W16" s="594"/>
      <c r="X16" s="594"/>
      <c r="Y16" s="595"/>
      <c r="Z16" s="596">
        <v>29.9</v>
      </c>
      <c r="AA16" s="596"/>
      <c r="AB16" s="596"/>
      <c r="AC16" s="596"/>
      <c r="AD16" s="597">
        <v>5220270</v>
      </c>
      <c r="AE16" s="597"/>
      <c r="AF16" s="597"/>
      <c r="AG16" s="597"/>
      <c r="AH16" s="597"/>
      <c r="AI16" s="597"/>
      <c r="AJ16" s="597"/>
      <c r="AK16" s="597"/>
      <c r="AL16" s="598">
        <v>48.1</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220</v>
      </c>
      <c r="BH16" s="594"/>
      <c r="BI16" s="594"/>
      <c r="BJ16" s="594"/>
      <c r="BK16" s="594"/>
      <c r="BL16" s="594"/>
      <c r="BM16" s="594"/>
      <c r="BN16" s="595"/>
      <c r="BO16" s="596" t="s">
        <v>220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7788</v>
      </c>
      <c r="CS16" s="594"/>
      <c r="CT16" s="594"/>
      <c r="CU16" s="594"/>
      <c r="CV16" s="594"/>
      <c r="CW16" s="594"/>
      <c r="CX16" s="594"/>
      <c r="CY16" s="595"/>
      <c r="CZ16" s="596">
        <v>0</v>
      </c>
      <c r="DA16" s="596"/>
      <c r="DB16" s="596"/>
      <c r="DC16" s="596"/>
      <c r="DD16" s="602" t="s">
        <v>220</v>
      </c>
      <c r="DE16" s="594"/>
      <c r="DF16" s="594"/>
      <c r="DG16" s="594"/>
      <c r="DH16" s="594"/>
      <c r="DI16" s="594"/>
      <c r="DJ16" s="594"/>
      <c r="DK16" s="594"/>
      <c r="DL16" s="594"/>
      <c r="DM16" s="594"/>
      <c r="DN16" s="594"/>
      <c r="DO16" s="594"/>
      <c r="DP16" s="595"/>
      <c r="DQ16" s="602">
        <v>1685</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5220270</v>
      </c>
      <c r="S17" s="594"/>
      <c r="T17" s="594"/>
      <c r="U17" s="594"/>
      <c r="V17" s="594"/>
      <c r="W17" s="594"/>
      <c r="X17" s="594"/>
      <c r="Y17" s="595"/>
      <c r="Z17" s="596">
        <v>25.8</v>
      </c>
      <c r="AA17" s="596"/>
      <c r="AB17" s="596"/>
      <c r="AC17" s="596"/>
      <c r="AD17" s="597">
        <v>5220270</v>
      </c>
      <c r="AE17" s="597"/>
      <c r="AF17" s="597"/>
      <c r="AG17" s="597"/>
      <c r="AH17" s="597"/>
      <c r="AI17" s="597"/>
      <c r="AJ17" s="597"/>
      <c r="AK17" s="597"/>
      <c r="AL17" s="598">
        <v>48.1</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1712640</v>
      </c>
      <c r="CS17" s="594"/>
      <c r="CT17" s="594"/>
      <c r="CU17" s="594"/>
      <c r="CV17" s="594"/>
      <c r="CW17" s="594"/>
      <c r="CX17" s="594"/>
      <c r="CY17" s="595"/>
      <c r="CZ17" s="596">
        <v>8.8000000000000007</v>
      </c>
      <c r="DA17" s="596"/>
      <c r="DB17" s="596"/>
      <c r="DC17" s="596"/>
      <c r="DD17" s="602" t="s">
        <v>220</v>
      </c>
      <c r="DE17" s="594"/>
      <c r="DF17" s="594"/>
      <c r="DG17" s="594"/>
      <c r="DH17" s="594"/>
      <c r="DI17" s="594"/>
      <c r="DJ17" s="594"/>
      <c r="DK17" s="594"/>
      <c r="DL17" s="594"/>
      <c r="DM17" s="594"/>
      <c r="DN17" s="594"/>
      <c r="DO17" s="594"/>
      <c r="DP17" s="595"/>
      <c r="DQ17" s="602">
        <v>1635120</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842407</v>
      </c>
      <c r="S18" s="594"/>
      <c r="T18" s="594"/>
      <c r="U18" s="594"/>
      <c r="V18" s="594"/>
      <c r="W18" s="594"/>
      <c r="X18" s="594"/>
      <c r="Y18" s="595"/>
      <c r="Z18" s="596">
        <v>4.2</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220</v>
      </c>
      <c r="CS18" s="594"/>
      <c r="CT18" s="594"/>
      <c r="CU18" s="594"/>
      <c r="CV18" s="594"/>
      <c r="CW18" s="594"/>
      <c r="CX18" s="594"/>
      <c r="CY18" s="595"/>
      <c r="CZ18" s="596" t="s">
        <v>220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v>2</v>
      </c>
      <c r="S19" s="594"/>
      <c r="T19" s="594"/>
      <c r="U19" s="594"/>
      <c r="V19" s="594"/>
      <c r="W19" s="594"/>
      <c r="X19" s="594"/>
      <c r="Y19" s="595"/>
      <c r="Z19" s="596">
        <v>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237705</v>
      </c>
      <c r="BH19" s="594"/>
      <c r="BI19" s="594"/>
      <c r="BJ19" s="594"/>
      <c r="BK19" s="594"/>
      <c r="BL19" s="594"/>
      <c r="BM19" s="594"/>
      <c r="BN19" s="595"/>
      <c r="BO19" s="596">
        <v>4.8</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11869177</v>
      </c>
      <c r="S20" s="594"/>
      <c r="T20" s="594"/>
      <c r="U20" s="594"/>
      <c r="V20" s="594"/>
      <c r="W20" s="594"/>
      <c r="X20" s="594"/>
      <c r="Y20" s="595"/>
      <c r="Z20" s="596">
        <v>58.6</v>
      </c>
      <c r="AA20" s="596"/>
      <c r="AB20" s="596"/>
      <c r="AC20" s="596"/>
      <c r="AD20" s="597">
        <v>10789063</v>
      </c>
      <c r="AE20" s="597"/>
      <c r="AF20" s="597"/>
      <c r="AG20" s="597"/>
      <c r="AH20" s="597"/>
      <c r="AI20" s="597"/>
      <c r="AJ20" s="597"/>
      <c r="AK20" s="597"/>
      <c r="AL20" s="598">
        <v>99.5</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237705</v>
      </c>
      <c r="BH20" s="594"/>
      <c r="BI20" s="594"/>
      <c r="BJ20" s="594"/>
      <c r="BK20" s="594"/>
      <c r="BL20" s="594"/>
      <c r="BM20" s="594"/>
      <c r="BN20" s="595"/>
      <c r="BO20" s="596">
        <v>4.8</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19436553</v>
      </c>
      <c r="CS20" s="594"/>
      <c r="CT20" s="594"/>
      <c r="CU20" s="594"/>
      <c r="CV20" s="594"/>
      <c r="CW20" s="594"/>
      <c r="CX20" s="594"/>
      <c r="CY20" s="595"/>
      <c r="CZ20" s="596">
        <v>100</v>
      </c>
      <c r="DA20" s="596"/>
      <c r="DB20" s="596"/>
      <c r="DC20" s="596"/>
      <c r="DD20" s="602">
        <v>2438661</v>
      </c>
      <c r="DE20" s="594"/>
      <c r="DF20" s="594"/>
      <c r="DG20" s="594"/>
      <c r="DH20" s="594"/>
      <c r="DI20" s="594"/>
      <c r="DJ20" s="594"/>
      <c r="DK20" s="594"/>
      <c r="DL20" s="594"/>
      <c r="DM20" s="594"/>
      <c r="DN20" s="594"/>
      <c r="DO20" s="594"/>
      <c r="DP20" s="595"/>
      <c r="DQ20" s="602">
        <v>12718868</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7091</v>
      </c>
      <c r="S21" s="594"/>
      <c r="T21" s="594"/>
      <c r="U21" s="594"/>
      <c r="V21" s="594"/>
      <c r="W21" s="594"/>
      <c r="X21" s="594"/>
      <c r="Y21" s="595"/>
      <c r="Z21" s="596">
        <v>0</v>
      </c>
      <c r="AA21" s="596"/>
      <c r="AB21" s="596"/>
      <c r="AC21" s="596"/>
      <c r="AD21" s="597">
        <v>7091</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220</v>
      </c>
      <c r="BH21" s="594"/>
      <c r="BI21" s="594"/>
      <c r="BJ21" s="594"/>
      <c r="BK21" s="594"/>
      <c r="BL21" s="594"/>
      <c r="BM21" s="594"/>
      <c r="BN21" s="595"/>
      <c r="BO21" s="596" t="s">
        <v>220</v>
      </c>
      <c r="BP21" s="596"/>
      <c r="BQ21" s="596"/>
      <c r="BR21" s="596"/>
      <c r="BS21" s="602" t="s">
        <v>220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306866</v>
      </c>
      <c r="S22" s="594"/>
      <c r="T22" s="594"/>
      <c r="U22" s="594"/>
      <c r="V22" s="594"/>
      <c r="W22" s="594"/>
      <c r="X22" s="594"/>
      <c r="Y22" s="595"/>
      <c r="Z22" s="596">
        <v>1.5</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261217</v>
      </c>
      <c r="S23" s="594"/>
      <c r="T23" s="594"/>
      <c r="U23" s="594"/>
      <c r="V23" s="594"/>
      <c r="W23" s="594"/>
      <c r="X23" s="594"/>
      <c r="Y23" s="595"/>
      <c r="Z23" s="596">
        <v>1.3</v>
      </c>
      <c r="AA23" s="596"/>
      <c r="AB23" s="596"/>
      <c r="AC23" s="596"/>
      <c r="AD23" s="597">
        <v>22443</v>
      </c>
      <c r="AE23" s="597"/>
      <c r="AF23" s="597"/>
      <c r="AG23" s="597"/>
      <c r="AH23" s="597"/>
      <c r="AI23" s="597"/>
      <c r="AJ23" s="597"/>
      <c r="AK23" s="597"/>
      <c r="AL23" s="598">
        <v>0.2</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237705</v>
      </c>
      <c r="BH23" s="594"/>
      <c r="BI23" s="594"/>
      <c r="BJ23" s="594"/>
      <c r="BK23" s="594"/>
      <c r="BL23" s="594"/>
      <c r="BM23" s="594"/>
      <c r="BN23" s="595"/>
      <c r="BO23" s="596">
        <v>4.8</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52161</v>
      </c>
      <c r="S24" s="594"/>
      <c r="T24" s="594"/>
      <c r="U24" s="594"/>
      <c r="V24" s="594"/>
      <c r="W24" s="594"/>
      <c r="X24" s="594"/>
      <c r="Y24" s="595"/>
      <c r="Z24" s="596">
        <v>0.3</v>
      </c>
      <c r="AA24" s="596"/>
      <c r="AB24" s="596"/>
      <c r="AC24" s="596"/>
      <c r="AD24" s="597" t="s">
        <v>220</v>
      </c>
      <c r="AE24" s="597"/>
      <c r="AF24" s="597"/>
      <c r="AG24" s="597"/>
      <c r="AH24" s="597"/>
      <c r="AI24" s="597"/>
      <c r="AJ24" s="597"/>
      <c r="AK24" s="597"/>
      <c r="AL24" s="598" t="s">
        <v>220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7022288</v>
      </c>
      <c r="CS24" s="583"/>
      <c r="CT24" s="583"/>
      <c r="CU24" s="583"/>
      <c r="CV24" s="583"/>
      <c r="CW24" s="583"/>
      <c r="CX24" s="583"/>
      <c r="CY24" s="584"/>
      <c r="CZ24" s="620">
        <v>36.1</v>
      </c>
      <c r="DA24" s="621"/>
      <c r="DB24" s="621"/>
      <c r="DC24" s="622"/>
      <c r="DD24" s="619">
        <v>4458119</v>
      </c>
      <c r="DE24" s="583"/>
      <c r="DF24" s="583"/>
      <c r="DG24" s="583"/>
      <c r="DH24" s="583"/>
      <c r="DI24" s="583"/>
      <c r="DJ24" s="583"/>
      <c r="DK24" s="584"/>
      <c r="DL24" s="619">
        <v>4439452</v>
      </c>
      <c r="DM24" s="583"/>
      <c r="DN24" s="583"/>
      <c r="DO24" s="583"/>
      <c r="DP24" s="583"/>
      <c r="DQ24" s="583"/>
      <c r="DR24" s="583"/>
      <c r="DS24" s="583"/>
      <c r="DT24" s="583"/>
      <c r="DU24" s="583"/>
      <c r="DV24" s="584"/>
      <c r="DW24" s="587">
        <v>37.9</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2651625</v>
      </c>
      <c r="S25" s="594"/>
      <c r="T25" s="594"/>
      <c r="U25" s="594"/>
      <c r="V25" s="594"/>
      <c r="W25" s="594"/>
      <c r="X25" s="594"/>
      <c r="Y25" s="595"/>
      <c r="Z25" s="596">
        <v>13.1</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2151919</v>
      </c>
      <c r="CS25" s="625"/>
      <c r="CT25" s="625"/>
      <c r="CU25" s="625"/>
      <c r="CV25" s="625"/>
      <c r="CW25" s="625"/>
      <c r="CX25" s="625"/>
      <c r="CY25" s="626"/>
      <c r="CZ25" s="627">
        <v>11.1</v>
      </c>
      <c r="DA25" s="628"/>
      <c r="DB25" s="628"/>
      <c r="DC25" s="629"/>
      <c r="DD25" s="602">
        <v>1995479</v>
      </c>
      <c r="DE25" s="625"/>
      <c r="DF25" s="625"/>
      <c r="DG25" s="625"/>
      <c r="DH25" s="625"/>
      <c r="DI25" s="625"/>
      <c r="DJ25" s="625"/>
      <c r="DK25" s="626"/>
      <c r="DL25" s="602">
        <v>1981941</v>
      </c>
      <c r="DM25" s="625"/>
      <c r="DN25" s="625"/>
      <c r="DO25" s="625"/>
      <c r="DP25" s="625"/>
      <c r="DQ25" s="625"/>
      <c r="DR25" s="625"/>
      <c r="DS25" s="625"/>
      <c r="DT25" s="625"/>
      <c r="DU25" s="625"/>
      <c r="DV25" s="626"/>
      <c r="DW25" s="598">
        <v>16.899999999999999</v>
      </c>
      <c r="DX25" s="623"/>
      <c r="DY25" s="623"/>
      <c r="DZ25" s="623"/>
      <c r="EA25" s="623"/>
      <c r="EB25" s="623"/>
      <c r="EC25" s="624"/>
    </row>
    <row r="26" spans="2:133" ht="11.25" customHeight="1" x14ac:dyDescent="0.15">
      <c r="B26" s="630" t="s">
        <v>276</v>
      </c>
      <c r="C26" s="631"/>
      <c r="D26" s="631"/>
      <c r="E26" s="631"/>
      <c r="F26" s="631"/>
      <c r="G26" s="631"/>
      <c r="H26" s="631"/>
      <c r="I26" s="631"/>
      <c r="J26" s="631"/>
      <c r="K26" s="631"/>
      <c r="L26" s="631"/>
      <c r="M26" s="631"/>
      <c r="N26" s="631"/>
      <c r="O26" s="631"/>
      <c r="P26" s="631"/>
      <c r="Q26" s="632"/>
      <c r="R26" s="593" t="s">
        <v>220</v>
      </c>
      <c r="S26" s="594"/>
      <c r="T26" s="594"/>
      <c r="U26" s="594"/>
      <c r="V26" s="594"/>
      <c r="W26" s="594"/>
      <c r="X26" s="594"/>
      <c r="Y26" s="595"/>
      <c r="Z26" s="596" t="s">
        <v>220</v>
      </c>
      <c r="AA26" s="596"/>
      <c r="AB26" s="596"/>
      <c r="AC26" s="596"/>
      <c r="AD26" s="597" t="s">
        <v>220</v>
      </c>
      <c r="AE26" s="597"/>
      <c r="AF26" s="597"/>
      <c r="AG26" s="597"/>
      <c r="AH26" s="597"/>
      <c r="AI26" s="597"/>
      <c r="AJ26" s="597"/>
      <c r="AK26" s="597"/>
      <c r="AL26" s="598" t="s">
        <v>220</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1321557</v>
      </c>
      <c r="CS26" s="594"/>
      <c r="CT26" s="594"/>
      <c r="CU26" s="594"/>
      <c r="CV26" s="594"/>
      <c r="CW26" s="594"/>
      <c r="CX26" s="594"/>
      <c r="CY26" s="595"/>
      <c r="CZ26" s="627">
        <v>6.8</v>
      </c>
      <c r="DA26" s="628"/>
      <c r="DB26" s="628"/>
      <c r="DC26" s="629"/>
      <c r="DD26" s="602">
        <v>1174604</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3"/>
      <c r="DY26" s="623"/>
      <c r="DZ26" s="623"/>
      <c r="EA26" s="623"/>
      <c r="EB26" s="623"/>
      <c r="EC26" s="624"/>
    </row>
    <row r="27" spans="2:133" ht="11.25" customHeight="1" x14ac:dyDescent="0.15">
      <c r="B27" s="590" t="s">
        <v>279</v>
      </c>
      <c r="C27" s="591"/>
      <c r="D27" s="591"/>
      <c r="E27" s="591"/>
      <c r="F27" s="591"/>
      <c r="G27" s="591"/>
      <c r="H27" s="591"/>
      <c r="I27" s="591"/>
      <c r="J27" s="591"/>
      <c r="K27" s="591"/>
      <c r="L27" s="591"/>
      <c r="M27" s="591"/>
      <c r="N27" s="591"/>
      <c r="O27" s="591"/>
      <c r="P27" s="591"/>
      <c r="Q27" s="592"/>
      <c r="R27" s="593">
        <v>1173596</v>
      </c>
      <c r="S27" s="594"/>
      <c r="T27" s="594"/>
      <c r="U27" s="594"/>
      <c r="V27" s="594"/>
      <c r="W27" s="594"/>
      <c r="X27" s="594"/>
      <c r="Y27" s="595"/>
      <c r="Z27" s="596">
        <v>5.8</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4983757</v>
      </c>
      <c r="BH27" s="594"/>
      <c r="BI27" s="594"/>
      <c r="BJ27" s="594"/>
      <c r="BK27" s="594"/>
      <c r="BL27" s="594"/>
      <c r="BM27" s="594"/>
      <c r="BN27" s="595"/>
      <c r="BO27" s="596">
        <v>100</v>
      </c>
      <c r="BP27" s="596"/>
      <c r="BQ27" s="596"/>
      <c r="BR27" s="596"/>
      <c r="BS27" s="602">
        <v>34024</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3157840</v>
      </c>
      <c r="CS27" s="625"/>
      <c r="CT27" s="625"/>
      <c r="CU27" s="625"/>
      <c r="CV27" s="625"/>
      <c r="CW27" s="625"/>
      <c r="CX27" s="625"/>
      <c r="CY27" s="626"/>
      <c r="CZ27" s="627">
        <v>16.2</v>
      </c>
      <c r="DA27" s="628"/>
      <c r="DB27" s="628"/>
      <c r="DC27" s="629"/>
      <c r="DD27" s="602">
        <v>827631</v>
      </c>
      <c r="DE27" s="625"/>
      <c r="DF27" s="625"/>
      <c r="DG27" s="625"/>
      <c r="DH27" s="625"/>
      <c r="DI27" s="625"/>
      <c r="DJ27" s="625"/>
      <c r="DK27" s="626"/>
      <c r="DL27" s="602">
        <v>822595</v>
      </c>
      <c r="DM27" s="625"/>
      <c r="DN27" s="625"/>
      <c r="DO27" s="625"/>
      <c r="DP27" s="625"/>
      <c r="DQ27" s="625"/>
      <c r="DR27" s="625"/>
      <c r="DS27" s="625"/>
      <c r="DT27" s="625"/>
      <c r="DU27" s="625"/>
      <c r="DV27" s="626"/>
      <c r="DW27" s="598">
        <v>7</v>
      </c>
      <c r="DX27" s="623"/>
      <c r="DY27" s="623"/>
      <c r="DZ27" s="623"/>
      <c r="EA27" s="623"/>
      <c r="EB27" s="623"/>
      <c r="EC27" s="624"/>
    </row>
    <row r="28" spans="2:133" ht="11.25" customHeight="1" x14ac:dyDescent="0.15">
      <c r="B28" s="590" t="s">
        <v>282</v>
      </c>
      <c r="C28" s="591"/>
      <c r="D28" s="591"/>
      <c r="E28" s="591"/>
      <c r="F28" s="591"/>
      <c r="G28" s="591"/>
      <c r="H28" s="591"/>
      <c r="I28" s="591"/>
      <c r="J28" s="591"/>
      <c r="K28" s="591"/>
      <c r="L28" s="591"/>
      <c r="M28" s="591"/>
      <c r="N28" s="591"/>
      <c r="O28" s="591"/>
      <c r="P28" s="591"/>
      <c r="Q28" s="592"/>
      <c r="R28" s="593">
        <v>307143</v>
      </c>
      <c r="S28" s="594"/>
      <c r="T28" s="594"/>
      <c r="U28" s="594"/>
      <c r="V28" s="594"/>
      <c r="W28" s="594"/>
      <c r="X28" s="594"/>
      <c r="Y28" s="595"/>
      <c r="Z28" s="596">
        <v>1.5</v>
      </c>
      <c r="AA28" s="596"/>
      <c r="AB28" s="596"/>
      <c r="AC28" s="596"/>
      <c r="AD28" s="597">
        <v>17412</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1712529</v>
      </c>
      <c r="CS28" s="594"/>
      <c r="CT28" s="594"/>
      <c r="CU28" s="594"/>
      <c r="CV28" s="594"/>
      <c r="CW28" s="594"/>
      <c r="CX28" s="594"/>
      <c r="CY28" s="595"/>
      <c r="CZ28" s="627">
        <v>8.8000000000000007</v>
      </c>
      <c r="DA28" s="628"/>
      <c r="DB28" s="628"/>
      <c r="DC28" s="629"/>
      <c r="DD28" s="602">
        <v>1635009</v>
      </c>
      <c r="DE28" s="594"/>
      <c r="DF28" s="594"/>
      <c r="DG28" s="594"/>
      <c r="DH28" s="594"/>
      <c r="DI28" s="594"/>
      <c r="DJ28" s="594"/>
      <c r="DK28" s="595"/>
      <c r="DL28" s="602">
        <v>1634916</v>
      </c>
      <c r="DM28" s="594"/>
      <c r="DN28" s="594"/>
      <c r="DO28" s="594"/>
      <c r="DP28" s="594"/>
      <c r="DQ28" s="594"/>
      <c r="DR28" s="594"/>
      <c r="DS28" s="594"/>
      <c r="DT28" s="594"/>
      <c r="DU28" s="594"/>
      <c r="DV28" s="595"/>
      <c r="DW28" s="598">
        <v>13.9</v>
      </c>
      <c r="DX28" s="623"/>
      <c r="DY28" s="623"/>
      <c r="DZ28" s="623"/>
      <c r="EA28" s="623"/>
      <c r="EB28" s="623"/>
      <c r="EC28" s="624"/>
    </row>
    <row r="29" spans="2:133" ht="11.25" customHeight="1" x14ac:dyDescent="0.15">
      <c r="B29" s="590" t="s">
        <v>284</v>
      </c>
      <c r="C29" s="591"/>
      <c r="D29" s="591"/>
      <c r="E29" s="591"/>
      <c r="F29" s="591"/>
      <c r="G29" s="591"/>
      <c r="H29" s="591"/>
      <c r="I29" s="591"/>
      <c r="J29" s="591"/>
      <c r="K29" s="591"/>
      <c r="L29" s="591"/>
      <c r="M29" s="591"/>
      <c r="N29" s="591"/>
      <c r="O29" s="591"/>
      <c r="P29" s="591"/>
      <c r="Q29" s="592"/>
      <c r="R29" s="593">
        <v>15331</v>
      </c>
      <c r="S29" s="594"/>
      <c r="T29" s="594"/>
      <c r="U29" s="594"/>
      <c r="V29" s="594"/>
      <c r="W29" s="594"/>
      <c r="X29" s="594"/>
      <c r="Y29" s="595"/>
      <c r="Z29" s="596">
        <v>0.1</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1712080</v>
      </c>
      <c r="CS29" s="625"/>
      <c r="CT29" s="625"/>
      <c r="CU29" s="625"/>
      <c r="CV29" s="625"/>
      <c r="CW29" s="625"/>
      <c r="CX29" s="625"/>
      <c r="CY29" s="626"/>
      <c r="CZ29" s="627">
        <v>8.8000000000000007</v>
      </c>
      <c r="DA29" s="628"/>
      <c r="DB29" s="628"/>
      <c r="DC29" s="629"/>
      <c r="DD29" s="602">
        <v>1634560</v>
      </c>
      <c r="DE29" s="625"/>
      <c r="DF29" s="625"/>
      <c r="DG29" s="625"/>
      <c r="DH29" s="625"/>
      <c r="DI29" s="625"/>
      <c r="DJ29" s="625"/>
      <c r="DK29" s="626"/>
      <c r="DL29" s="602">
        <v>1634467</v>
      </c>
      <c r="DM29" s="625"/>
      <c r="DN29" s="625"/>
      <c r="DO29" s="625"/>
      <c r="DP29" s="625"/>
      <c r="DQ29" s="625"/>
      <c r="DR29" s="625"/>
      <c r="DS29" s="625"/>
      <c r="DT29" s="625"/>
      <c r="DU29" s="625"/>
      <c r="DV29" s="626"/>
      <c r="DW29" s="598">
        <v>13.9</v>
      </c>
      <c r="DX29" s="623"/>
      <c r="DY29" s="623"/>
      <c r="DZ29" s="623"/>
      <c r="EA29" s="623"/>
      <c r="EB29" s="623"/>
      <c r="EC29" s="624"/>
    </row>
    <row r="30" spans="2:133" ht="11.25" customHeight="1" x14ac:dyDescent="0.15">
      <c r="B30" s="590" t="s">
        <v>289</v>
      </c>
      <c r="C30" s="591"/>
      <c r="D30" s="591"/>
      <c r="E30" s="591"/>
      <c r="F30" s="591"/>
      <c r="G30" s="591"/>
      <c r="H30" s="591"/>
      <c r="I30" s="591"/>
      <c r="J30" s="591"/>
      <c r="K30" s="591"/>
      <c r="L30" s="591"/>
      <c r="M30" s="591"/>
      <c r="N30" s="591"/>
      <c r="O30" s="591"/>
      <c r="P30" s="591"/>
      <c r="Q30" s="592"/>
      <c r="R30" s="593">
        <v>118043</v>
      </c>
      <c r="S30" s="594"/>
      <c r="T30" s="594"/>
      <c r="U30" s="594"/>
      <c r="V30" s="594"/>
      <c r="W30" s="594"/>
      <c r="X30" s="594"/>
      <c r="Y30" s="595"/>
      <c r="Z30" s="596">
        <v>0.6</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97.9</v>
      </c>
      <c r="BH30" s="652"/>
      <c r="BI30" s="652"/>
      <c r="BJ30" s="652"/>
      <c r="BK30" s="652"/>
      <c r="BL30" s="652"/>
      <c r="BM30" s="588">
        <v>90.6</v>
      </c>
      <c r="BN30" s="652"/>
      <c r="BO30" s="652"/>
      <c r="BP30" s="652"/>
      <c r="BQ30" s="653"/>
      <c r="BR30" s="651">
        <v>98.1</v>
      </c>
      <c r="BS30" s="652"/>
      <c r="BT30" s="652"/>
      <c r="BU30" s="652"/>
      <c r="BV30" s="652"/>
      <c r="BW30" s="652"/>
      <c r="BX30" s="588">
        <v>90.7</v>
      </c>
      <c r="BY30" s="652"/>
      <c r="BZ30" s="652"/>
      <c r="CA30" s="652"/>
      <c r="CB30" s="653"/>
      <c r="CD30" s="656"/>
      <c r="CE30" s="657"/>
      <c r="CF30" s="607" t="s">
        <v>292</v>
      </c>
      <c r="CG30" s="608"/>
      <c r="CH30" s="608"/>
      <c r="CI30" s="608"/>
      <c r="CJ30" s="608"/>
      <c r="CK30" s="608"/>
      <c r="CL30" s="608"/>
      <c r="CM30" s="608"/>
      <c r="CN30" s="608"/>
      <c r="CO30" s="608"/>
      <c r="CP30" s="608"/>
      <c r="CQ30" s="609"/>
      <c r="CR30" s="593">
        <v>1492731</v>
      </c>
      <c r="CS30" s="594"/>
      <c r="CT30" s="594"/>
      <c r="CU30" s="594"/>
      <c r="CV30" s="594"/>
      <c r="CW30" s="594"/>
      <c r="CX30" s="594"/>
      <c r="CY30" s="595"/>
      <c r="CZ30" s="627">
        <v>7.7</v>
      </c>
      <c r="DA30" s="628"/>
      <c r="DB30" s="628"/>
      <c r="DC30" s="629"/>
      <c r="DD30" s="602">
        <v>1418158</v>
      </c>
      <c r="DE30" s="594"/>
      <c r="DF30" s="594"/>
      <c r="DG30" s="594"/>
      <c r="DH30" s="594"/>
      <c r="DI30" s="594"/>
      <c r="DJ30" s="594"/>
      <c r="DK30" s="595"/>
      <c r="DL30" s="602">
        <v>1418065</v>
      </c>
      <c r="DM30" s="594"/>
      <c r="DN30" s="594"/>
      <c r="DO30" s="594"/>
      <c r="DP30" s="594"/>
      <c r="DQ30" s="594"/>
      <c r="DR30" s="594"/>
      <c r="DS30" s="594"/>
      <c r="DT30" s="594"/>
      <c r="DU30" s="594"/>
      <c r="DV30" s="595"/>
      <c r="DW30" s="598">
        <v>12.1</v>
      </c>
      <c r="DX30" s="623"/>
      <c r="DY30" s="623"/>
      <c r="DZ30" s="623"/>
      <c r="EA30" s="623"/>
      <c r="EB30" s="623"/>
      <c r="EC30" s="624"/>
    </row>
    <row r="31" spans="2:133" ht="11.25" customHeight="1" x14ac:dyDescent="0.15">
      <c r="B31" s="590" t="s">
        <v>293</v>
      </c>
      <c r="C31" s="591"/>
      <c r="D31" s="591"/>
      <c r="E31" s="591"/>
      <c r="F31" s="591"/>
      <c r="G31" s="591"/>
      <c r="H31" s="591"/>
      <c r="I31" s="591"/>
      <c r="J31" s="591"/>
      <c r="K31" s="591"/>
      <c r="L31" s="591"/>
      <c r="M31" s="591"/>
      <c r="N31" s="591"/>
      <c r="O31" s="591"/>
      <c r="P31" s="591"/>
      <c r="Q31" s="592"/>
      <c r="R31" s="593">
        <v>486105</v>
      </c>
      <c r="S31" s="594"/>
      <c r="T31" s="594"/>
      <c r="U31" s="594"/>
      <c r="V31" s="594"/>
      <c r="W31" s="594"/>
      <c r="X31" s="594"/>
      <c r="Y31" s="595"/>
      <c r="Z31" s="596">
        <v>2.4</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98.7</v>
      </c>
      <c r="BH31" s="625"/>
      <c r="BI31" s="625"/>
      <c r="BJ31" s="625"/>
      <c r="BK31" s="625"/>
      <c r="BL31" s="625"/>
      <c r="BM31" s="599">
        <v>92.8</v>
      </c>
      <c r="BN31" s="649"/>
      <c r="BO31" s="649"/>
      <c r="BP31" s="649"/>
      <c r="BQ31" s="650"/>
      <c r="BR31" s="648">
        <v>98.4</v>
      </c>
      <c r="BS31" s="625"/>
      <c r="BT31" s="625"/>
      <c r="BU31" s="625"/>
      <c r="BV31" s="625"/>
      <c r="BW31" s="625"/>
      <c r="BX31" s="599">
        <v>92.4</v>
      </c>
      <c r="BY31" s="649"/>
      <c r="BZ31" s="649"/>
      <c r="CA31" s="649"/>
      <c r="CB31" s="650"/>
      <c r="CD31" s="656"/>
      <c r="CE31" s="657"/>
      <c r="CF31" s="607" t="s">
        <v>296</v>
      </c>
      <c r="CG31" s="608"/>
      <c r="CH31" s="608"/>
      <c r="CI31" s="608"/>
      <c r="CJ31" s="608"/>
      <c r="CK31" s="608"/>
      <c r="CL31" s="608"/>
      <c r="CM31" s="608"/>
      <c r="CN31" s="608"/>
      <c r="CO31" s="608"/>
      <c r="CP31" s="608"/>
      <c r="CQ31" s="609"/>
      <c r="CR31" s="593">
        <v>219349</v>
      </c>
      <c r="CS31" s="625"/>
      <c r="CT31" s="625"/>
      <c r="CU31" s="625"/>
      <c r="CV31" s="625"/>
      <c r="CW31" s="625"/>
      <c r="CX31" s="625"/>
      <c r="CY31" s="626"/>
      <c r="CZ31" s="627">
        <v>1.1000000000000001</v>
      </c>
      <c r="DA31" s="628"/>
      <c r="DB31" s="628"/>
      <c r="DC31" s="629"/>
      <c r="DD31" s="602">
        <v>216402</v>
      </c>
      <c r="DE31" s="625"/>
      <c r="DF31" s="625"/>
      <c r="DG31" s="625"/>
      <c r="DH31" s="625"/>
      <c r="DI31" s="625"/>
      <c r="DJ31" s="625"/>
      <c r="DK31" s="626"/>
      <c r="DL31" s="602">
        <v>216402</v>
      </c>
      <c r="DM31" s="625"/>
      <c r="DN31" s="625"/>
      <c r="DO31" s="625"/>
      <c r="DP31" s="625"/>
      <c r="DQ31" s="625"/>
      <c r="DR31" s="625"/>
      <c r="DS31" s="625"/>
      <c r="DT31" s="625"/>
      <c r="DU31" s="625"/>
      <c r="DV31" s="626"/>
      <c r="DW31" s="598">
        <v>1.8</v>
      </c>
      <c r="DX31" s="623"/>
      <c r="DY31" s="623"/>
      <c r="DZ31" s="623"/>
      <c r="EA31" s="623"/>
      <c r="EB31" s="623"/>
      <c r="EC31" s="624"/>
    </row>
    <row r="32" spans="2:133" ht="11.25" customHeight="1" x14ac:dyDescent="0.15">
      <c r="B32" s="590" t="s">
        <v>297</v>
      </c>
      <c r="C32" s="591"/>
      <c r="D32" s="591"/>
      <c r="E32" s="591"/>
      <c r="F32" s="591"/>
      <c r="G32" s="591"/>
      <c r="H32" s="591"/>
      <c r="I32" s="591"/>
      <c r="J32" s="591"/>
      <c r="K32" s="591"/>
      <c r="L32" s="591"/>
      <c r="M32" s="591"/>
      <c r="N32" s="591"/>
      <c r="O32" s="591"/>
      <c r="P32" s="591"/>
      <c r="Q32" s="592"/>
      <c r="R32" s="593">
        <v>765040</v>
      </c>
      <c r="S32" s="594"/>
      <c r="T32" s="594"/>
      <c r="U32" s="594"/>
      <c r="V32" s="594"/>
      <c r="W32" s="594"/>
      <c r="X32" s="594"/>
      <c r="Y32" s="595"/>
      <c r="Z32" s="596">
        <v>3.8</v>
      </c>
      <c r="AA32" s="596"/>
      <c r="AB32" s="596"/>
      <c r="AC32" s="596"/>
      <c r="AD32" s="597">
        <v>7536</v>
      </c>
      <c r="AE32" s="597"/>
      <c r="AF32" s="597"/>
      <c r="AG32" s="597"/>
      <c r="AH32" s="597"/>
      <c r="AI32" s="597"/>
      <c r="AJ32" s="597"/>
      <c r="AK32" s="597"/>
      <c r="AL32" s="598">
        <v>0.1</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97</v>
      </c>
      <c r="BH32" s="661"/>
      <c r="BI32" s="661"/>
      <c r="BJ32" s="661"/>
      <c r="BK32" s="661"/>
      <c r="BL32" s="661"/>
      <c r="BM32" s="662">
        <v>87.6</v>
      </c>
      <c r="BN32" s="661"/>
      <c r="BO32" s="661"/>
      <c r="BP32" s="661"/>
      <c r="BQ32" s="663"/>
      <c r="BR32" s="660">
        <v>97.8</v>
      </c>
      <c r="BS32" s="661"/>
      <c r="BT32" s="661"/>
      <c r="BU32" s="661"/>
      <c r="BV32" s="661"/>
      <c r="BW32" s="661"/>
      <c r="BX32" s="662">
        <v>88.2</v>
      </c>
      <c r="BY32" s="661"/>
      <c r="BZ32" s="661"/>
      <c r="CA32" s="661"/>
      <c r="CB32" s="663"/>
      <c r="CD32" s="658"/>
      <c r="CE32" s="659"/>
      <c r="CF32" s="607" t="s">
        <v>299</v>
      </c>
      <c r="CG32" s="608"/>
      <c r="CH32" s="608"/>
      <c r="CI32" s="608"/>
      <c r="CJ32" s="608"/>
      <c r="CK32" s="608"/>
      <c r="CL32" s="608"/>
      <c r="CM32" s="608"/>
      <c r="CN32" s="608"/>
      <c r="CO32" s="608"/>
      <c r="CP32" s="608"/>
      <c r="CQ32" s="609"/>
      <c r="CR32" s="593">
        <v>449</v>
      </c>
      <c r="CS32" s="594"/>
      <c r="CT32" s="594"/>
      <c r="CU32" s="594"/>
      <c r="CV32" s="594"/>
      <c r="CW32" s="594"/>
      <c r="CX32" s="594"/>
      <c r="CY32" s="595"/>
      <c r="CZ32" s="627">
        <v>0</v>
      </c>
      <c r="DA32" s="628"/>
      <c r="DB32" s="628"/>
      <c r="DC32" s="629"/>
      <c r="DD32" s="602">
        <v>449</v>
      </c>
      <c r="DE32" s="594"/>
      <c r="DF32" s="594"/>
      <c r="DG32" s="594"/>
      <c r="DH32" s="594"/>
      <c r="DI32" s="594"/>
      <c r="DJ32" s="594"/>
      <c r="DK32" s="595"/>
      <c r="DL32" s="602">
        <v>449</v>
      </c>
      <c r="DM32" s="594"/>
      <c r="DN32" s="594"/>
      <c r="DO32" s="594"/>
      <c r="DP32" s="594"/>
      <c r="DQ32" s="594"/>
      <c r="DR32" s="594"/>
      <c r="DS32" s="594"/>
      <c r="DT32" s="594"/>
      <c r="DU32" s="594"/>
      <c r="DV32" s="595"/>
      <c r="DW32" s="598">
        <v>0</v>
      </c>
      <c r="DX32" s="623"/>
      <c r="DY32" s="623"/>
      <c r="DZ32" s="623"/>
      <c r="EA32" s="623"/>
      <c r="EB32" s="623"/>
      <c r="EC32" s="624"/>
    </row>
    <row r="33" spans="2:133" ht="11.25" customHeight="1" x14ac:dyDescent="0.15">
      <c r="B33" s="590" t="s">
        <v>300</v>
      </c>
      <c r="C33" s="591"/>
      <c r="D33" s="591"/>
      <c r="E33" s="591"/>
      <c r="F33" s="591"/>
      <c r="G33" s="591"/>
      <c r="H33" s="591"/>
      <c r="I33" s="591"/>
      <c r="J33" s="591"/>
      <c r="K33" s="591"/>
      <c r="L33" s="591"/>
      <c r="M33" s="591"/>
      <c r="N33" s="591"/>
      <c r="O33" s="591"/>
      <c r="P33" s="591"/>
      <c r="Q33" s="592"/>
      <c r="R33" s="593">
        <v>2256046</v>
      </c>
      <c r="S33" s="594"/>
      <c r="T33" s="594"/>
      <c r="U33" s="594"/>
      <c r="V33" s="594"/>
      <c r="W33" s="594"/>
      <c r="X33" s="594"/>
      <c r="Y33" s="595"/>
      <c r="Z33" s="596">
        <v>11.1</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9967816</v>
      </c>
      <c r="CS33" s="625"/>
      <c r="CT33" s="625"/>
      <c r="CU33" s="625"/>
      <c r="CV33" s="625"/>
      <c r="CW33" s="625"/>
      <c r="CX33" s="625"/>
      <c r="CY33" s="626"/>
      <c r="CZ33" s="627">
        <v>51.3</v>
      </c>
      <c r="DA33" s="628"/>
      <c r="DB33" s="628"/>
      <c r="DC33" s="629"/>
      <c r="DD33" s="602">
        <v>7960458</v>
      </c>
      <c r="DE33" s="625"/>
      <c r="DF33" s="625"/>
      <c r="DG33" s="625"/>
      <c r="DH33" s="625"/>
      <c r="DI33" s="625"/>
      <c r="DJ33" s="625"/>
      <c r="DK33" s="626"/>
      <c r="DL33" s="602">
        <v>6334799</v>
      </c>
      <c r="DM33" s="625"/>
      <c r="DN33" s="625"/>
      <c r="DO33" s="625"/>
      <c r="DP33" s="625"/>
      <c r="DQ33" s="625"/>
      <c r="DR33" s="625"/>
      <c r="DS33" s="625"/>
      <c r="DT33" s="625"/>
      <c r="DU33" s="625"/>
      <c r="DV33" s="626"/>
      <c r="DW33" s="598">
        <v>54</v>
      </c>
      <c r="DX33" s="623"/>
      <c r="DY33" s="623"/>
      <c r="DZ33" s="623"/>
      <c r="EA33" s="623"/>
      <c r="EB33" s="623"/>
      <c r="EC33" s="624"/>
    </row>
    <row r="34" spans="2:133" ht="11.25" customHeight="1" x14ac:dyDescent="0.15">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2070256</v>
      </c>
      <c r="CS34" s="594"/>
      <c r="CT34" s="594"/>
      <c r="CU34" s="594"/>
      <c r="CV34" s="594"/>
      <c r="CW34" s="594"/>
      <c r="CX34" s="594"/>
      <c r="CY34" s="595"/>
      <c r="CZ34" s="627">
        <v>10.7</v>
      </c>
      <c r="DA34" s="628"/>
      <c r="DB34" s="628"/>
      <c r="DC34" s="629"/>
      <c r="DD34" s="602">
        <v>1318205</v>
      </c>
      <c r="DE34" s="594"/>
      <c r="DF34" s="594"/>
      <c r="DG34" s="594"/>
      <c r="DH34" s="594"/>
      <c r="DI34" s="594"/>
      <c r="DJ34" s="594"/>
      <c r="DK34" s="595"/>
      <c r="DL34" s="602">
        <v>1004151</v>
      </c>
      <c r="DM34" s="594"/>
      <c r="DN34" s="594"/>
      <c r="DO34" s="594"/>
      <c r="DP34" s="594"/>
      <c r="DQ34" s="594"/>
      <c r="DR34" s="594"/>
      <c r="DS34" s="594"/>
      <c r="DT34" s="594"/>
      <c r="DU34" s="594"/>
      <c r="DV34" s="595"/>
      <c r="DW34" s="598">
        <v>8.6</v>
      </c>
      <c r="DX34" s="623"/>
      <c r="DY34" s="623"/>
      <c r="DZ34" s="623"/>
      <c r="EA34" s="623"/>
      <c r="EB34" s="623"/>
      <c r="EC34" s="624"/>
    </row>
    <row r="35" spans="2:133" ht="11.25" customHeight="1" x14ac:dyDescent="0.15">
      <c r="B35" s="590" t="s">
        <v>306</v>
      </c>
      <c r="C35" s="591"/>
      <c r="D35" s="591"/>
      <c r="E35" s="591"/>
      <c r="F35" s="591"/>
      <c r="G35" s="591"/>
      <c r="H35" s="591"/>
      <c r="I35" s="591"/>
      <c r="J35" s="591"/>
      <c r="K35" s="591"/>
      <c r="L35" s="591"/>
      <c r="M35" s="591"/>
      <c r="N35" s="591"/>
      <c r="O35" s="591"/>
      <c r="P35" s="591"/>
      <c r="Q35" s="592"/>
      <c r="R35" s="593">
        <v>879346</v>
      </c>
      <c r="S35" s="594"/>
      <c r="T35" s="594"/>
      <c r="U35" s="594"/>
      <c r="V35" s="594"/>
      <c r="W35" s="594"/>
      <c r="X35" s="594"/>
      <c r="Y35" s="595"/>
      <c r="Z35" s="596">
        <v>4.3</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5152118</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115701</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67331</v>
      </c>
      <c r="CS35" s="625"/>
      <c r="CT35" s="625"/>
      <c r="CU35" s="625"/>
      <c r="CV35" s="625"/>
      <c r="CW35" s="625"/>
      <c r="CX35" s="625"/>
      <c r="CY35" s="626"/>
      <c r="CZ35" s="627">
        <v>0.3</v>
      </c>
      <c r="DA35" s="628"/>
      <c r="DB35" s="628"/>
      <c r="DC35" s="629"/>
      <c r="DD35" s="602">
        <v>56682</v>
      </c>
      <c r="DE35" s="625"/>
      <c r="DF35" s="625"/>
      <c r="DG35" s="625"/>
      <c r="DH35" s="625"/>
      <c r="DI35" s="625"/>
      <c r="DJ35" s="625"/>
      <c r="DK35" s="626"/>
      <c r="DL35" s="602">
        <v>56682</v>
      </c>
      <c r="DM35" s="625"/>
      <c r="DN35" s="625"/>
      <c r="DO35" s="625"/>
      <c r="DP35" s="625"/>
      <c r="DQ35" s="625"/>
      <c r="DR35" s="625"/>
      <c r="DS35" s="625"/>
      <c r="DT35" s="625"/>
      <c r="DU35" s="625"/>
      <c r="DV35" s="626"/>
      <c r="DW35" s="598">
        <v>0.5</v>
      </c>
      <c r="DX35" s="623"/>
      <c r="DY35" s="623"/>
      <c r="DZ35" s="623"/>
      <c r="EA35" s="623"/>
      <c r="EB35" s="623"/>
      <c r="EC35" s="624"/>
    </row>
    <row r="36" spans="2:133" ht="11.25" customHeight="1" x14ac:dyDescent="0.15">
      <c r="B36" s="636" t="s">
        <v>310</v>
      </c>
      <c r="C36" s="637"/>
      <c r="D36" s="637"/>
      <c r="E36" s="637"/>
      <c r="F36" s="637"/>
      <c r="G36" s="637"/>
      <c r="H36" s="637"/>
      <c r="I36" s="637"/>
      <c r="J36" s="637"/>
      <c r="K36" s="637"/>
      <c r="L36" s="637"/>
      <c r="M36" s="637"/>
      <c r="N36" s="637"/>
      <c r="O36" s="637"/>
      <c r="P36" s="637"/>
      <c r="Q36" s="638"/>
      <c r="R36" s="665">
        <v>20269441</v>
      </c>
      <c r="S36" s="666"/>
      <c r="T36" s="666"/>
      <c r="U36" s="666"/>
      <c r="V36" s="666"/>
      <c r="W36" s="666"/>
      <c r="X36" s="666"/>
      <c r="Y36" s="667"/>
      <c r="Z36" s="668">
        <v>100</v>
      </c>
      <c r="AA36" s="668"/>
      <c r="AB36" s="668"/>
      <c r="AC36" s="668"/>
      <c r="AD36" s="669">
        <v>10843545</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1776438</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20911</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5134147</v>
      </c>
      <c r="CS36" s="594"/>
      <c r="CT36" s="594"/>
      <c r="CU36" s="594"/>
      <c r="CV36" s="594"/>
      <c r="CW36" s="594"/>
      <c r="CX36" s="594"/>
      <c r="CY36" s="595"/>
      <c r="CZ36" s="627">
        <v>26.4</v>
      </c>
      <c r="DA36" s="628"/>
      <c r="DB36" s="628"/>
      <c r="DC36" s="629"/>
      <c r="DD36" s="602">
        <v>4982803</v>
      </c>
      <c r="DE36" s="594"/>
      <c r="DF36" s="594"/>
      <c r="DG36" s="594"/>
      <c r="DH36" s="594"/>
      <c r="DI36" s="594"/>
      <c r="DJ36" s="594"/>
      <c r="DK36" s="595"/>
      <c r="DL36" s="602">
        <v>3889080</v>
      </c>
      <c r="DM36" s="594"/>
      <c r="DN36" s="594"/>
      <c r="DO36" s="594"/>
      <c r="DP36" s="594"/>
      <c r="DQ36" s="594"/>
      <c r="DR36" s="594"/>
      <c r="DS36" s="594"/>
      <c r="DT36" s="594"/>
      <c r="DU36" s="594"/>
      <c r="DV36" s="595"/>
      <c r="DW36" s="598">
        <v>33.200000000000003</v>
      </c>
      <c r="DX36" s="623"/>
      <c r="DY36" s="623"/>
      <c r="DZ36" s="623"/>
      <c r="EA36" s="623"/>
      <c r="EB36" s="623"/>
      <c r="EC36" s="624"/>
    </row>
    <row r="37" spans="2:133" ht="11.25" customHeight="1" x14ac:dyDescent="0.15">
      <c r="AQ37" s="672" t="s">
        <v>314</v>
      </c>
      <c r="AR37" s="673"/>
      <c r="AS37" s="673"/>
      <c r="AT37" s="673"/>
      <c r="AU37" s="673"/>
      <c r="AV37" s="673"/>
      <c r="AW37" s="673"/>
      <c r="AX37" s="673"/>
      <c r="AY37" s="674"/>
      <c r="AZ37" s="593">
        <v>1096968</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6307</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1353365</v>
      </c>
      <c r="CS37" s="625"/>
      <c r="CT37" s="625"/>
      <c r="CU37" s="625"/>
      <c r="CV37" s="625"/>
      <c r="CW37" s="625"/>
      <c r="CX37" s="625"/>
      <c r="CY37" s="626"/>
      <c r="CZ37" s="627">
        <v>7</v>
      </c>
      <c r="DA37" s="628"/>
      <c r="DB37" s="628"/>
      <c r="DC37" s="629"/>
      <c r="DD37" s="602">
        <v>1353324</v>
      </c>
      <c r="DE37" s="625"/>
      <c r="DF37" s="625"/>
      <c r="DG37" s="625"/>
      <c r="DH37" s="625"/>
      <c r="DI37" s="625"/>
      <c r="DJ37" s="625"/>
      <c r="DK37" s="626"/>
      <c r="DL37" s="602">
        <v>1298594</v>
      </c>
      <c r="DM37" s="625"/>
      <c r="DN37" s="625"/>
      <c r="DO37" s="625"/>
      <c r="DP37" s="625"/>
      <c r="DQ37" s="625"/>
      <c r="DR37" s="625"/>
      <c r="DS37" s="625"/>
      <c r="DT37" s="625"/>
      <c r="DU37" s="625"/>
      <c r="DV37" s="626"/>
      <c r="DW37" s="598">
        <v>11.1</v>
      </c>
      <c r="DX37" s="623"/>
      <c r="DY37" s="623"/>
      <c r="DZ37" s="623"/>
      <c r="EA37" s="623"/>
      <c r="EB37" s="623"/>
      <c r="EC37" s="624"/>
    </row>
    <row r="38" spans="2:133" ht="11.25" customHeight="1" x14ac:dyDescent="0.15">
      <c r="AQ38" s="672" t="s">
        <v>317</v>
      </c>
      <c r="AR38" s="673"/>
      <c r="AS38" s="673"/>
      <c r="AT38" s="673"/>
      <c r="AU38" s="673"/>
      <c r="AV38" s="673"/>
      <c r="AW38" s="673"/>
      <c r="AX38" s="673"/>
      <c r="AY38" s="674"/>
      <c r="AZ38" s="593">
        <v>475531</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10821</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1802040</v>
      </c>
      <c r="CS38" s="594"/>
      <c r="CT38" s="594"/>
      <c r="CU38" s="594"/>
      <c r="CV38" s="594"/>
      <c r="CW38" s="594"/>
      <c r="CX38" s="594"/>
      <c r="CY38" s="595"/>
      <c r="CZ38" s="627">
        <v>9.3000000000000007</v>
      </c>
      <c r="DA38" s="628"/>
      <c r="DB38" s="628"/>
      <c r="DC38" s="629"/>
      <c r="DD38" s="602">
        <v>1548900</v>
      </c>
      <c r="DE38" s="594"/>
      <c r="DF38" s="594"/>
      <c r="DG38" s="594"/>
      <c r="DH38" s="594"/>
      <c r="DI38" s="594"/>
      <c r="DJ38" s="594"/>
      <c r="DK38" s="595"/>
      <c r="DL38" s="602">
        <v>1381018</v>
      </c>
      <c r="DM38" s="594"/>
      <c r="DN38" s="594"/>
      <c r="DO38" s="594"/>
      <c r="DP38" s="594"/>
      <c r="DQ38" s="594"/>
      <c r="DR38" s="594"/>
      <c r="DS38" s="594"/>
      <c r="DT38" s="594"/>
      <c r="DU38" s="594"/>
      <c r="DV38" s="595"/>
      <c r="DW38" s="598">
        <v>11.8</v>
      </c>
      <c r="DX38" s="623"/>
      <c r="DY38" s="623"/>
      <c r="DZ38" s="623"/>
      <c r="EA38" s="623"/>
      <c r="EB38" s="623"/>
      <c r="EC38" s="624"/>
    </row>
    <row r="39" spans="2:133" ht="11.25" customHeight="1" x14ac:dyDescent="0.15">
      <c r="AQ39" s="672" t="s">
        <v>320</v>
      </c>
      <c r="AR39" s="673"/>
      <c r="AS39" s="673"/>
      <c r="AT39" s="673"/>
      <c r="AU39" s="673"/>
      <c r="AV39" s="673"/>
      <c r="AW39" s="673"/>
      <c r="AX39" s="673"/>
      <c r="AY39" s="674"/>
      <c r="AZ39" s="593">
        <v>86738</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93</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95212</v>
      </c>
      <c r="CS39" s="625"/>
      <c r="CT39" s="625"/>
      <c r="CU39" s="625"/>
      <c r="CV39" s="625"/>
      <c r="CW39" s="625"/>
      <c r="CX39" s="625"/>
      <c r="CY39" s="626"/>
      <c r="CZ39" s="627">
        <v>0.5</v>
      </c>
      <c r="DA39" s="628"/>
      <c r="DB39" s="628"/>
      <c r="DC39" s="629"/>
      <c r="DD39" s="602">
        <v>50000</v>
      </c>
      <c r="DE39" s="625"/>
      <c r="DF39" s="625"/>
      <c r="DG39" s="625"/>
      <c r="DH39" s="625"/>
      <c r="DI39" s="625"/>
      <c r="DJ39" s="625"/>
      <c r="DK39" s="626"/>
      <c r="DL39" s="602" t="s">
        <v>220</v>
      </c>
      <c r="DM39" s="625"/>
      <c r="DN39" s="625"/>
      <c r="DO39" s="625"/>
      <c r="DP39" s="625"/>
      <c r="DQ39" s="625"/>
      <c r="DR39" s="625"/>
      <c r="DS39" s="625"/>
      <c r="DT39" s="625"/>
      <c r="DU39" s="625"/>
      <c r="DV39" s="626"/>
      <c r="DW39" s="598" t="s">
        <v>220</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414347</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110</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798830</v>
      </c>
      <c r="CS40" s="594"/>
      <c r="CT40" s="594"/>
      <c r="CU40" s="594"/>
      <c r="CV40" s="594"/>
      <c r="CW40" s="594"/>
      <c r="CX40" s="594"/>
      <c r="CY40" s="595"/>
      <c r="CZ40" s="627">
        <v>4.0999999999999996</v>
      </c>
      <c r="DA40" s="628"/>
      <c r="DB40" s="628"/>
      <c r="DC40" s="629"/>
      <c r="DD40" s="602">
        <v>3868</v>
      </c>
      <c r="DE40" s="594"/>
      <c r="DF40" s="594"/>
      <c r="DG40" s="594"/>
      <c r="DH40" s="594"/>
      <c r="DI40" s="594"/>
      <c r="DJ40" s="594"/>
      <c r="DK40" s="595"/>
      <c r="DL40" s="602">
        <v>3868</v>
      </c>
      <c r="DM40" s="594"/>
      <c r="DN40" s="594"/>
      <c r="DO40" s="594"/>
      <c r="DP40" s="594"/>
      <c r="DQ40" s="594"/>
      <c r="DR40" s="594"/>
      <c r="DS40" s="594"/>
      <c r="DT40" s="594"/>
      <c r="DU40" s="594"/>
      <c r="DV40" s="595"/>
      <c r="DW40" s="598">
        <v>0</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1302096</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330</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214</v>
      </c>
      <c r="CS41" s="625"/>
      <c r="CT41" s="625"/>
      <c r="CU41" s="625"/>
      <c r="CV41" s="625"/>
      <c r="CW41" s="625"/>
      <c r="CX41" s="625"/>
      <c r="CY41" s="626"/>
      <c r="CZ41" s="627" t="s">
        <v>214</v>
      </c>
      <c r="DA41" s="628"/>
      <c r="DB41" s="628"/>
      <c r="DC41" s="629"/>
      <c r="DD41" s="602" t="s">
        <v>214</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2446449</v>
      </c>
      <c r="CS42" s="594"/>
      <c r="CT42" s="594"/>
      <c r="CU42" s="594"/>
      <c r="CV42" s="594"/>
      <c r="CW42" s="594"/>
      <c r="CX42" s="594"/>
      <c r="CY42" s="595"/>
      <c r="CZ42" s="627">
        <v>12.6</v>
      </c>
      <c r="DA42" s="676"/>
      <c r="DB42" s="676"/>
      <c r="DC42" s="677"/>
      <c r="DD42" s="602">
        <v>300291</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74190</v>
      </c>
      <c r="CS43" s="625"/>
      <c r="CT43" s="625"/>
      <c r="CU43" s="625"/>
      <c r="CV43" s="625"/>
      <c r="CW43" s="625"/>
      <c r="CX43" s="625"/>
      <c r="CY43" s="626"/>
      <c r="CZ43" s="627">
        <v>0.4</v>
      </c>
      <c r="DA43" s="628"/>
      <c r="DB43" s="628"/>
      <c r="DC43" s="629"/>
      <c r="DD43" s="602">
        <v>74190</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334</v>
      </c>
      <c r="CD44" s="699" t="s">
        <v>287</v>
      </c>
      <c r="CE44" s="700"/>
      <c r="CF44" s="590" t="s">
        <v>335</v>
      </c>
      <c r="CG44" s="591"/>
      <c r="CH44" s="591"/>
      <c r="CI44" s="591"/>
      <c r="CJ44" s="591"/>
      <c r="CK44" s="591"/>
      <c r="CL44" s="591"/>
      <c r="CM44" s="591"/>
      <c r="CN44" s="591"/>
      <c r="CO44" s="591"/>
      <c r="CP44" s="591"/>
      <c r="CQ44" s="592"/>
      <c r="CR44" s="593">
        <v>2438661</v>
      </c>
      <c r="CS44" s="594"/>
      <c r="CT44" s="594"/>
      <c r="CU44" s="594"/>
      <c r="CV44" s="594"/>
      <c r="CW44" s="594"/>
      <c r="CX44" s="594"/>
      <c r="CY44" s="595"/>
      <c r="CZ44" s="627">
        <v>12.5</v>
      </c>
      <c r="DA44" s="676"/>
      <c r="DB44" s="676"/>
      <c r="DC44" s="677"/>
      <c r="DD44" s="602">
        <v>298606</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336</v>
      </c>
      <c r="CG45" s="591"/>
      <c r="CH45" s="591"/>
      <c r="CI45" s="591"/>
      <c r="CJ45" s="591"/>
      <c r="CK45" s="591"/>
      <c r="CL45" s="591"/>
      <c r="CM45" s="591"/>
      <c r="CN45" s="591"/>
      <c r="CO45" s="591"/>
      <c r="CP45" s="591"/>
      <c r="CQ45" s="592"/>
      <c r="CR45" s="593">
        <v>1979304</v>
      </c>
      <c r="CS45" s="625"/>
      <c r="CT45" s="625"/>
      <c r="CU45" s="625"/>
      <c r="CV45" s="625"/>
      <c r="CW45" s="625"/>
      <c r="CX45" s="625"/>
      <c r="CY45" s="626"/>
      <c r="CZ45" s="627">
        <v>10.199999999999999</v>
      </c>
      <c r="DA45" s="628"/>
      <c r="DB45" s="628"/>
      <c r="DC45" s="629"/>
      <c r="DD45" s="602">
        <v>43778</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337</v>
      </c>
      <c r="CG46" s="591"/>
      <c r="CH46" s="591"/>
      <c r="CI46" s="591"/>
      <c r="CJ46" s="591"/>
      <c r="CK46" s="591"/>
      <c r="CL46" s="591"/>
      <c r="CM46" s="591"/>
      <c r="CN46" s="591"/>
      <c r="CO46" s="591"/>
      <c r="CP46" s="591"/>
      <c r="CQ46" s="592"/>
      <c r="CR46" s="593">
        <v>452512</v>
      </c>
      <c r="CS46" s="594"/>
      <c r="CT46" s="594"/>
      <c r="CU46" s="594"/>
      <c r="CV46" s="594"/>
      <c r="CW46" s="594"/>
      <c r="CX46" s="594"/>
      <c r="CY46" s="595"/>
      <c r="CZ46" s="627">
        <v>2.2999999999999998</v>
      </c>
      <c r="DA46" s="676"/>
      <c r="DB46" s="676"/>
      <c r="DC46" s="677"/>
      <c r="DD46" s="602">
        <v>249339</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338</v>
      </c>
      <c r="CG47" s="591"/>
      <c r="CH47" s="591"/>
      <c r="CI47" s="591"/>
      <c r="CJ47" s="591"/>
      <c r="CK47" s="591"/>
      <c r="CL47" s="591"/>
      <c r="CM47" s="591"/>
      <c r="CN47" s="591"/>
      <c r="CO47" s="591"/>
      <c r="CP47" s="591"/>
      <c r="CQ47" s="592"/>
      <c r="CR47" s="593">
        <v>7788</v>
      </c>
      <c r="CS47" s="625"/>
      <c r="CT47" s="625"/>
      <c r="CU47" s="625"/>
      <c r="CV47" s="625"/>
      <c r="CW47" s="625"/>
      <c r="CX47" s="625"/>
      <c r="CY47" s="626"/>
      <c r="CZ47" s="627">
        <v>0</v>
      </c>
      <c r="DA47" s="628"/>
      <c r="DB47" s="628"/>
      <c r="DC47" s="629"/>
      <c r="DD47" s="602">
        <v>1685</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339</v>
      </c>
      <c r="CG48" s="591"/>
      <c r="CH48" s="591"/>
      <c r="CI48" s="591"/>
      <c r="CJ48" s="591"/>
      <c r="CK48" s="591"/>
      <c r="CL48" s="591"/>
      <c r="CM48" s="591"/>
      <c r="CN48" s="591"/>
      <c r="CO48" s="591"/>
      <c r="CP48" s="591"/>
      <c r="CQ48" s="592"/>
      <c r="CR48" s="593" t="s">
        <v>220</v>
      </c>
      <c r="CS48" s="594"/>
      <c r="CT48" s="594"/>
      <c r="CU48" s="594"/>
      <c r="CV48" s="594"/>
      <c r="CW48" s="594"/>
      <c r="CX48" s="594"/>
      <c r="CY48" s="595"/>
      <c r="CZ48" s="627" t="s">
        <v>220</v>
      </c>
      <c r="DA48" s="676"/>
      <c r="DB48" s="676"/>
      <c r="DC48" s="677"/>
      <c r="DD48" s="602" t="s">
        <v>220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340</v>
      </c>
      <c r="CE49" s="637"/>
      <c r="CF49" s="637"/>
      <c r="CG49" s="637"/>
      <c r="CH49" s="637"/>
      <c r="CI49" s="637"/>
      <c r="CJ49" s="637"/>
      <c r="CK49" s="637"/>
      <c r="CL49" s="637"/>
      <c r="CM49" s="637"/>
      <c r="CN49" s="637"/>
      <c r="CO49" s="637"/>
      <c r="CP49" s="637"/>
      <c r="CQ49" s="638"/>
      <c r="CR49" s="665">
        <v>19436553</v>
      </c>
      <c r="CS49" s="661"/>
      <c r="CT49" s="661"/>
      <c r="CU49" s="661"/>
      <c r="CV49" s="661"/>
      <c r="CW49" s="661"/>
      <c r="CX49" s="661"/>
      <c r="CY49" s="688"/>
      <c r="CZ49" s="689">
        <v>100</v>
      </c>
      <c r="DA49" s="690"/>
      <c r="DB49" s="690"/>
      <c r="DC49" s="691"/>
      <c r="DD49" s="692">
        <v>12718868</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2" sqref="A2"/>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363</v>
      </c>
      <c r="C7" s="720"/>
      <c r="D7" s="720"/>
      <c r="E7" s="720"/>
      <c r="F7" s="720"/>
      <c r="G7" s="720"/>
      <c r="H7" s="720"/>
      <c r="I7" s="720"/>
      <c r="J7" s="720"/>
      <c r="K7" s="720"/>
      <c r="L7" s="720"/>
      <c r="M7" s="720"/>
      <c r="N7" s="720"/>
      <c r="O7" s="720"/>
      <c r="P7" s="721"/>
      <c r="Q7" s="722">
        <v>20123</v>
      </c>
      <c r="R7" s="723"/>
      <c r="S7" s="723"/>
      <c r="T7" s="723"/>
      <c r="U7" s="723"/>
      <c r="V7" s="723">
        <v>19290</v>
      </c>
      <c r="W7" s="723"/>
      <c r="X7" s="723"/>
      <c r="Y7" s="723"/>
      <c r="Z7" s="723"/>
      <c r="AA7" s="723">
        <v>833</v>
      </c>
      <c r="AB7" s="723"/>
      <c r="AC7" s="723"/>
      <c r="AD7" s="723"/>
      <c r="AE7" s="724"/>
      <c r="AF7" s="725">
        <v>690</v>
      </c>
      <c r="AG7" s="726"/>
      <c r="AH7" s="726"/>
      <c r="AI7" s="726"/>
      <c r="AJ7" s="727"/>
      <c r="AK7" s="762">
        <v>118</v>
      </c>
      <c r="AL7" s="763"/>
      <c r="AM7" s="763"/>
      <c r="AN7" s="763"/>
      <c r="AO7" s="763"/>
      <c r="AP7" s="763">
        <v>18508</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539</v>
      </c>
      <c r="BT7" s="767"/>
      <c r="BU7" s="767"/>
      <c r="BV7" s="767"/>
      <c r="BW7" s="767"/>
      <c r="BX7" s="767"/>
      <c r="BY7" s="767"/>
      <c r="BZ7" s="767"/>
      <c r="CA7" s="767"/>
      <c r="CB7" s="767"/>
      <c r="CC7" s="767"/>
      <c r="CD7" s="767"/>
      <c r="CE7" s="767"/>
      <c r="CF7" s="767"/>
      <c r="CG7" s="768"/>
      <c r="CH7" s="759">
        <v>6</v>
      </c>
      <c r="CI7" s="760"/>
      <c r="CJ7" s="760"/>
      <c r="CK7" s="760"/>
      <c r="CL7" s="761"/>
      <c r="CM7" s="759">
        <v>118</v>
      </c>
      <c r="CN7" s="760"/>
      <c r="CO7" s="760"/>
      <c r="CP7" s="760"/>
      <c r="CQ7" s="761"/>
      <c r="CR7" s="759">
        <v>30</v>
      </c>
      <c r="CS7" s="760"/>
      <c r="CT7" s="760"/>
      <c r="CU7" s="760"/>
      <c r="CV7" s="761"/>
      <c r="CW7" s="759">
        <v>65</v>
      </c>
      <c r="CX7" s="760"/>
      <c r="CY7" s="760"/>
      <c r="CZ7" s="760"/>
      <c r="DA7" s="761"/>
      <c r="DB7" s="759" t="s">
        <v>481</v>
      </c>
      <c r="DC7" s="760"/>
      <c r="DD7" s="760"/>
      <c r="DE7" s="760"/>
      <c r="DF7" s="761"/>
      <c r="DG7" s="759" t="s">
        <v>481</v>
      </c>
      <c r="DH7" s="760"/>
      <c r="DI7" s="760"/>
      <c r="DJ7" s="760"/>
      <c r="DK7" s="761"/>
      <c r="DL7" s="759" t="s">
        <v>481</v>
      </c>
      <c r="DM7" s="760"/>
      <c r="DN7" s="760"/>
      <c r="DO7" s="760"/>
      <c r="DP7" s="761"/>
      <c r="DQ7" s="759"/>
      <c r="DR7" s="760"/>
      <c r="DS7" s="760"/>
      <c r="DT7" s="760"/>
      <c r="DU7" s="761"/>
      <c r="DV7" s="740"/>
      <c r="DW7" s="741"/>
      <c r="DX7" s="741"/>
      <c r="DY7" s="741"/>
      <c r="DZ7" s="742"/>
      <c r="EA7" s="205"/>
    </row>
    <row r="8" spans="1:131" s="206" customFormat="1" ht="26.25" customHeight="1" x14ac:dyDescent="0.15">
      <c r="A8" s="212">
        <v>2</v>
      </c>
      <c r="B8" s="743" t="s">
        <v>364</v>
      </c>
      <c r="C8" s="744"/>
      <c r="D8" s="744"/>
      <c r="E8" s="744"/>
      <c r="F8" s="744"/>
      <c r="G8" s="744"/>
      <c r="H8" s="744"/>
      <c r="I8" s="744"/>
      <c r="J8" s="744"/>
      <c r="K8" s="744"/>
      <c r="L8" s="744"/>
      <c r="M8" s="744"/>
      <c r="N8" s="744"/>
      <c r="O8" s="744"/>
      <c r="P8" s="745"/>
      <c r="Q8" s="746">
        <v>306</v>
      </c>
      <c r="R8" s="747"/>
      <c r="S8" s="747"/>
      <c r="T8" s="747"/>
      <c r="U8" s="747"/>
      <c r="V8" s="747">
        <v>306</v>
      </c>
      <c r="W8" s="747"/>
      <c r="X8" s="747"/>
      <c r="Y8" s="747"/>
      <c r="Z8" s="747"/>
      <c r="AA8" s="747" t="s">
        <v>543</v>
      </c>
      <c r="AB8" s="747"/>
      <c r="AC8" s="747"/>
      <c r="AD8" s="747"/>
      <c r="AE8" s="748"/>
      <c r="AF8" s="749" t="s">
        <v>365</v>
      </c>
      <c r="AG8" s="750"/>
      <c r="AH8" s="750"/>
      <c r="AI8" s="750"/>
      <c r="AJ8" s="751"/>
      <c r="AK8" s="752">
        <v>145</v>
      </c>
      <c r="AL8" s="753"/>
      <c r="AM8" s="753"/>
      <c r="AN8" s="753"/>
      <c r="AO8" s="753"/>
      <c r="AP8" s="753" t="s">
        <v>555</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540</v>
      </c>
      <c r="BT8" s="757"/>
      <c r="BU8" s="757"/>
      <c r="BV8" s="757"/>
      <c r="BW8" s="757"/>
      <c r="BX8" s="757"/>
      <c r="BY8" s="757"/>
      <c r="BZ8" s="757"/>
      <c r="CA8" s="757"/>
      <c r="CB8" s="757"/>
      <c r="CC8" s="757"/>
      <c r="CD8" s="757"/>
      <c r="CE8" s="757"/>
      <c r="CF8" s="757"/>
      <c r="CG8" s="758"/>
      <c r="CH8" s="769">
        <v>0</v>
      </c>
      <c r="CI8" s="770"/>
      <c r="CJ8" s="770"/>
      <c r="CK8" s="770"/>
      <c r="CL8" s="771"/>
      <c r="CM8" s="769">
        <v>231</v>
      </c>
      <c r="CN8" s="770"/>
      <c r="CO8" s="770"/>
      <c r="CP8" s="770"/>
      <c r="CQ8" s="771"/>
      <c r="CR8" s="769">
        <v>155</v>
      </c>
      <c r="CS8" s="770"/>
      <c r="CT8" s="770"/>
      <c r="CU8" s="770"/>
      <c r="CV8" s="771"/>
      <c r="CW8" s="769">
        <v>9</v>
      </c>
      <c r="CX8" s="770"/>
      <c r="CY8" s="770"/>
      <c r="CZ8" s="770"/>
      <c r="DA8" s="771"/>
      <c r="DB8" s="769" t="s">
        <v>481</v>
      </c>
      <c r="DC8" s="770"/>
      <c r="DD8" s="770"/>
      <c r="DE8" s="770"/>
      <c r="DF8" s="771"/>
      <c r="DG8" s="769" t="s">
        <v>481</v>
      </c>
      <c r="DH8" s="770"/>
      <c r="DI8" s="770"/>
      <c r="DJ8" s="770"/>
      <c r="DK8" s="771"/>
      <c r="DL8" s="769" t="s">
        <v>481</v>
      </c>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t="s">
        <v>366</v>
      </c>
      <c r="C9" s="744"/>
      <c r="D9" s="744"/>
      <c r="E9" s="744"/>
      <c r="F9" s="744"/>
      <c r="G9" s="744"/>
      <c r="H9" s="744"/>
      <c r="I9" s="744"/>
      <c r="J9" s="744"/>
      <c r="K9" s="744"/>
      <c r="L9" s="744"/>
      <c r="M9" s="744"/>
      <c r="N9" s="744"/>
      <c r="O9" s="744"/>
      <c r="P9" s="745"/>
      <c r="Q9" s="746">
        <v>4</v>
      </c>
      <c r="R9" s="747"/>
      <c r="S9" s="747"/>
      <c r="T9" s="747"/>
      <c r="U9" s="747"/>
      <c r="V9" s="747">
        <v>4</v>
      </c>
      <c r="W9" s="747"/>
      <c r="X9" s="747"/>
      <c r="Y9" s="747"/>
      <c r="Z9" s="747"/>
      <c r="AA9" s="747" t="s">
        <v>543</v>
      </c>
      <c r="AB9" s="747"/>
      <c r="AC9" s="747"/>
      <c r="AD9" s="747"/>
      <c r="AE9" s="748"/>
      <c r="AF9" s="749" t="s">
        <v>367</v>
      </c>
      <c r="AG9" s="750"/>
      <c r="AH9" s="750"/>
      <c r="AI9" s="750"/>
      <c r="AJ9" s="751"/>
      <c r="AK9" s="752" t="s">
        <v>481</v>
      </c>
      <c r="AL9" s="753"/>
      <c r="AM9" s="753"/>
      <c r="AN9" s="753"/>
      <c r="AO9" s="753"/>
      <c r="AP9" s="753" t="s">
        <v>543</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541</v>
      </c>
      <c r="BT9" s="757"/>
      <c r="BU9" s="757"/>
      <c r="BV9" s="757"/>
      <c r="BW9" s="757"/>
      <c r="BX9" s="757"/>
      <c r="BY9" s="757"/>
      <c r="BZ9" s="757"/>
      <c r="CA9" s="757"/>
      <c r="CB9" s="757"/>
      <c r="CC9" s="757"/>
      <c r="CD9" s="757"/>
      <c r="CE9" s="757"/>
      <c r="CF9" s="757"/>
      <c r="CG9" s="758"/>
      <c r="CH9" s="769">
        <v>1</v>
      </c>
      <c r="CI9" s="770"/>
      <c r="CJ9" s="770"/>
      <c r="CK9" s="770"/>
      <c r="CL9" s="771"/>
      <c r="CM9" s="769">
        <v>34</v>
      </c>
      <c r="CN9" s="770"/>
      <c r="CO9" s="770"/>
      <c r="CP9" s="770"/>
      <c r="CQ9" s="771"/>
      <c r="CR9" s="769">
        <v>11</v>
      </c>
      <c r="CS9" s="770"/>
      <c r="CT9" s="770"/>
      <c r="CU9" s="770"/>
      <c r="CV9" s="771"/>
      <c r="CW9" s="769" t="s">
        <v>543</v>
      </c>
      <c r="CX9" s="770"/>
      <c r="CY9" s="770"/>
      <c r="CZ9" s="770"/>
      <c r="DA9" s="771"/>
      <c r="DB9" s="769" t="s">
        <v>481</v>
      </c>
      <c r="DC9" s="770"/>
      <c r="DD9" s="770"/>
      <c r="DE9" s="770"/>
      <c r="DF9" s="771"/>
      <c r="DG9" s="769" t="s">
        <v>481</v>
      </c>
      <c r="DH9" s="770"/>
      <c r="DI9" s="770"/>
      <c r="DJ9" s="770"/>
      <c r="DK9" s="771"/>
      <c r="DL9" s="769" t="s">
        <v>481</v>
      </c>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t="s">
        <v>368</v>
      </c>
      <c r="C10" s="744"/>
      <c r="D10" s="744"/>
      <c r="E10" s="744"/>
      <c r="F10" s="744"/>
      <c r="G10" s="744"/>
      <c r="H10" s="744"/>
      <c r="I10" s="744"/>
      <c r="J10" s="744"/>
      <c r="K10" s="744"/>
      <c r="L10" s="744"/>
      <c r="M10" s="744"/>
      <c r="N10" s="744"/>
      <c r="O10" s="744"/>
      <c r="P10" s="745"/>
      <c r="Q10" s="746">
        <v>5</v>
      </c>
      <c r="R10" s="747"/>
      <c r="S10" s="747"/>
      <c r="T10" s="747"/>
      <c r="U10" s="747"/>
      <c r="V10" s="747">
        <v>5</v>
      </c>
      <c r="W10" s="747"/>
      <c r="X10" s="747"/>
      <c r="Y10" s="747"/>
      <c r="Z10" s="747"/>
      <c r="AA10" s="747" t="s">
        <v>543</v>
      </c>
      <c r="AB10" s="747"/>
      <c r="AC10" s="747"/>
      <c r="AD10" s="747"/>
      <c r="AE10" s="748"/>
      <c r="AF10" s="749" t="s">
        <v>367</v>
      </c>
      <c r="AG10" s="750"/>
      <c r="AH10" s="750"/>
      <c r="AI10" s="750"/>
      <c r="AJ10" s="751"/>
      <c r="AK10" s="752">
        <v>5</v>
      </c>
      <c r="AL10" s="753"/>
      <c r="AM10" s="753"/>
      <c r="AN10" s="753"/>
      <c r="AO10" s="753"/>
      <c r="AP10" s="753" t="s">
        <v>543</v>
      </c>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542</v>
      </c>
      <c r="BT10" s="757"/>
      <c r="BU10" s="757"/>
      <c r="BV10" s="757"/>
      <c r="BW10" s="757"/>
      <c r="BX10" s="757"/>
      <c r="BY10" s="757"/>
      <c r="BZ10" s="757"/>
      <c r="CA10" s="757"/>
      <c r="CB10" s="757"/>
      <c r="CC10" s="757"/>
      <c r="CD10" s="757"/>
      <c r="CE10" s="757"/>
      <c r="CF10" s="757"/>
      <c r="CG10" s="758"/>
      <c r="CH10" s="769">
        <v>-2</v>
      </c>
      <c r="CI10" s="770"/>
      <c r="CJ10" s="770"/>
      <c r="CK10" s="770"/>
      <c r="CL10" s="771"/>
      <c r="CM10" s="769">
        <v>536</v>
      </c>
      <c r="CN10" s="770"/>
      <c r="CO10" s="770"/>
      <c r="CP10" s="770"/>
      <c r="CQ10" s="771"/>
      <c r="CR10" s="769">
        <v>566</v>
      </c>
      <c r="CS10" s="770"/>
      <c r="CT10" s="770"/>
      <c r="CU10" s="770"/>
      <c r="CV10" s="771"/>
      <c r="CW10" s="769">
        <v>83</v>
      </c>
      <c r="CX10" s="770"/>
      <c r="CY10" s="770"/>
      <c r="CZ10" s="770"/>
      <c r="DA10" s="771"/>
      <c r="DB10" s="769" t="s">
        <v>481</v>
      </c>
      <c r="DC10" s="770"/>
      <c r="DD10" s="770"/>
      <c r="DE10" s="770"/>
      <c r="DF10" s="771"/>
      <c r="DG10" s="769" t="s">
        <v>481</v>
      </c>
      <c r="DH10" s="770"/>
      <c r="DI10" s="770"/>
      <c r="DJ10" s="770"/>
      <c r="DK10" s="771"/>
      <c r="DL10" s="769" t="s">
        <v>481</v>
      </c>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369</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370</v>
      </c>
      <c r="B23" s="778" t="s">
        <v>371</v>
      </c>
      <c r="C23" s="779"/>
      <c r="D23" s="779"/>
      <c r="E23" s="779"/>
      <c r="F23" s="779"/>
      <c r="G23" s="779"/>
      <c r="H23" s="779"/>
      <c r="I23" s="779"/>
      <c r="J23" s="779"/>
      <c r="K23" s="779"/>
      <c r="L23" s="779"/>
      <c r="M23" s="779"/>
      <c r="N23" s="779"/>
      <c r="O23" s="779"/>
      <c r="P23" s="780"/>
      <c r="Q23" s="781">
        <v>20270</v>
      </c>
      <c r="R23" s="782"/>
      <c r="S23" s="782"/>
      <c r="T23" s="782"/>
      <c r="U23" s="782"/>
      <c r="V23" s="782">
        <v>19437</v>
      </c>
      <c r="W23" s="782"/>
      <c r="X23" s="782"/>
      <c r="Y23" s="782"/>
      <c r="Z23" s="782"/>
      <c r="AA23" s="782">
        <v>833</v>
      </c>
      <c r="AB23" s="782"/>
      <c r="AC23" s="782"/>
      <c r="AD23" s="782"/>
      <c r="AE23" s="783"/>
      <c r="AF23" s="784">
        <v>690</v>
      </c>
      <c r="AG23" s="782"/>
      <c r="AH23" s="782"/>
      <c r="AI23" s="782"/>
      <c r="AJ23" s="785"/>
      <c r="AK23" s="786"/>
      <c r="AL23" s="787"/>
      <c r="AM23" s="787"/>
      <c r="AN23" s="787"/>
      <c r="AO23" s="787"/>
      <c r="AP23" s="782">
        <v>18508</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372</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373</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346</v>
      </c>
      <c r="B26" s="729"/>
      <c r="C26" s="729"/>
      <c r="D26" s="729"/>
      <c r="E26" s="729"/>
      <c r="F26" s="729"/>
      <c r="G26" s="729"/>
      <c r="H26" s="729"/>
      <c r="I26" s="729"/>
      <c r="J26" s="729"/>
      <c r="K26" s="729"/>
      <c r="L26" s="729"/>
      <c r="M26" s="729"/>
      <c r="N26" s="729"/>
      <c r="O26" s="729"/>
      <c r="P26" s="730"/>
      <c r="Q26" s="705" t="s">
        <v>374</v>
      </c>
      <c r="R26" s="706"/>
      <c r="S26" s="706"/>
      <c r="T26" s="706"/>
      <c r="U26" s="707"/>
      <c r="V26" s="705" t="s">
        <v>375</v>
      </c>
      <c r="W26" s="706"/>
      <c r="X26" s="706"/>
      <c r="Y26" s="706"/>
      <c r="Z26" s="707"/>
      <c r="AA26" s="705" t="s">
        <v>376</v>
      </c>
      <c r="AB26" s="706"/>
      <c r="AC26" s="706"/>
      <c r="AD26" s="706"/>
      <c r="AE26" s="706"/>
      <c r="AF26" s="800" t="s">
        <v>377</v>
      </c>
      <c r="AG26" s="801"/>
      <c r="AH26" s="801"/>
      <c r="AI26" s="801"/>
      <c r="AJ26" s="802"/>
      <c r="AK26" s="706" t="s">
        <v>378</v>
      </c>
      <c r="AL26" s="706"/>
      <c r="AM26" s="706"/>
      <c r="AN26" s="706"/>
      <c r="AO26" s="707"/>
      <c r="AP26" s="705" t="s">
        <v>379</v>
      </c>
      <c r="AQ26" s="706"/>
      <c r="AR26" s="706"/>
      <c r="AS26" s="706"/>
      <c r="AT26" s="707"/>
      <c r="AU26" s="705" t="s">
        <v>380</v>
      </c>
      <c r="AV26" s="706"/>
      <c r="AW26" s="706"/>
      <c r="AX26" s="706"/>
      <c r="AY26" s="707"/>
      <c r="AZ26" s="705" t="s">
        <v>381</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382</v>
      </c>
      <c r="C28" s="720"/>
      <c r="D28" s="720"/>
      <c r="E28" s="720"/>
      <c r="F28" s="720"/>
      <c r="G28" s="720"/>
      <c r="H28" s="720"/>
      <c r="I28" s="720"/>
      <c r="J28" s="720"/>
      <c r="K28" s="720"/>
      <c r="L28" s="720"/>
      <c r="M28" s="720"/>
      <c r="N28" s="720"/>
      <c r="O28" s="720"/>
      <c r="P28" s="721"/>
      <c r="Q28" s="810">
        <v>5313</v>
      </c>
      <c r="R28" s="811"/>
      <c r="S28" s="811"/>
      <c r="T28" s="811"/>
      <c r="U28" s="811"/>
      <c r="V28" s="811">
        <v>5198</v>
      </c>
      <c r="W28" s="811"/>
      <c r="X28" s="811"/>
      <c r="Y28" s="811"/>
      <c r="Z28" s="811"/>
      <c r="AA28" s="811">
        <v>116</v>
      </c>
      <c r="AB28" s="811"/>
      <c r="AC28" s="811"/>
      <c r="AD28" s="811"/>
      <c r="AE28" s="812"/>
      <c r="AF28" s="813">
        <v>116</v>
      </c>
      <c r="AG28" s="811"/>
      <c r="AH28" s="811"/>
      <c r="AI28" s="811"/>
      <c r="AJ28" s="814"/>
      <c r="AK28" s="815">
        <v>414</v>
      </c>
      <c r="AL28" s="806"/>
      <c r="AM28" s="806"/>
      <c r="AN28" s="806"/>
      <c r="AO28" s="806"/>
      <c r="AP28" s="806" t="s">
        <v>543</v>
      </c>
      <c r="AQ28" s="806"/>
      <c r="AR28" s="806"/>
      <c r="AS28" s="806"/>
      <c r="AT28" s="806"/>
      <c r="AU28" s="806" t="s">
        <v>481</v>
      </c>
      <c r="AV28" s="806"/>
      <c r="AW28" s="806"/>
      <c r="AX28" s="806"/>
      <c r="AY28" s="806"/>
      <c r="AZ28" s="807" t="s">
        <v>481</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383</v>
      </c>
      <c r="C29" s="744"/>
      <c r="D29" s="744"/>
      <c r="E29" s="744"/>
      <c r="F29" s="744"/>
      <c r="G29" s="744"/>
      <c r="H29" s="744"/>
      <c r="I29" s="744"/>
      <c r="J29" s="744"/>
      <c r="K29" s="744"/>
      <c r="L29" s="744"/>
      <c r="M29" s="744"/>
      <c r="N29" s="744"/>
      <c r="O29" s="744"/>
      <c r="P29" s="745"/>
      <c r="Q29" s="746">
        <v>448</v>
      </c>
      <c r="R29" s="747"/>
      <c r="S29" s="747"/>
      <c r="T29" s="747"/>
      <c r="U29" s="747"/>
      <c r="V29" s="747">
        <v>448</v>
      </c>
      <c r="W29" s="747"/>
      <c r="X29" s="747"/>
      <c r="Y29" s="747"/>
      <c r="Z29" s="747"/>
      <c r="AA29" s="747">
        <v>0</v>
      </c>
      <c r="AB29" s="747"/>
      <c r="AC29" s="747"/>
      <c r="AD29" s="747"/>
      <c r="AE29" s="748"/>
      <c r="AF29" s="749" t="s">
        <v>111</v>
      </c>
      <c r="AG29" s="750"/>
      <c r="AH29" s="750"/>
      <c r="AI29" s="750"/>
      <c r="AJ29" s="751"/>
      <c r="AK29" s="818">
        <v>87</v>
      </c>
      <c r="AL29" s="819"/>
      <c r="AM29" s="819"/>
      <c r="AN29" s="819"/>
      <c r="AO29" s="819"/>
      <c r="AP29" s="819">
        <v>640</v>
      </c>
      <c r="AQ29" s="819"/>
      <c r="AR29" s="819"/>
      <c r="AS29" s="819"/>
      <c r="AT29" s="819"/>
      <c r="AU29" s="819">
        <v>58</v>
      </c>
      <c r="AV29" s="819"/>
      <c r="AW29" s="819"/>
      <c r="AX29" s="819"/>
      <c r="AY29" s="819"/>
      <c r="AZ29" s="820" t="s">
        <v>481</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384</v>
      </c>
      <c r="C30" s="744"/>
      <c r="D30" s="744"/>
      <c r="E30" s="744"/>
      <c r="F30" s="744"/>
      <c r="G30" s="744"/>
      <c r="H30" s="744"/>
      <c r="I30" s="744"/>
      <c r="J30" s="744"/>
      <c r="K30" s="744"/>
      <c r="L30" s="744"/>
      <c r="M30" s="744"/>
      <c r="N30" s="744"/>
      <c r="O30" s="744"/>
      <c r="P30" s="745"/>
      <c r="Q30" s="746">
        <v>4009</v>
      </c>
      <c r="R30" s="747"/>
      <c r="S30" s="747"/>
      <c r="T30" s="747"/>
      <c r="U30" s="747"/>
      <c r="V30" s="747">
        <v>3957</v>
      </c>
      <c r="W30" s="747"/>
      <c r="X30" s="747"/>
      <c r="Y30" s="747"/>
      <c r="Z30" s="747"/>
      <c r="AA30" s="747">
        <v>53</v>
      </c>
      <c r="AB30" s="747"/>
      <c r="AC30" s="747"/>
      <c r="AD30" s="747"/>
      <c r="AE30" s="748"/>
      <c r="AF30" s="749">
        <v>53</v>
      </c>
      <c r="AG30" s="750"/>
      <c r="AH30" s="750"/>
      <c r="AI30" s="750"/>
      <c r="AJ30" s="751"/>
      <c r="AK30" s="818">
        <v>563</v>
      </c>
      <c r="AL30" s="819"/>
      <c r="AM30" s="819"/>
      <c r="AN30" s="819"/>
      <c r="AO30" s="819"/>
      <c r="AP30" s="819" t="s">
        <v>481</v>
      </c>
      <c r="AQ30" s="819"/>
      <c r="AR30" s="819"/>
      <c r="AS30" s="819"/>
      <c r="AT30" s="819"/>
      <c r="AU30" s="819" t="s">
        <v>481</v>
      </c>
      <c r="AV30" s="819"/>
      <c r="AW30" s="819"/>
      <c r="AX30" s="819"/>
      <c r="AY30" s="819"/>
      <c r="AZ30" s="820" t="s">
        <v>481</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385</v>
      </c>
      <c r="C31" s="744"/>
      <c r="D31" s="744"/>
      <c r="E31" s="744"/>
      <c r="F31" s="744"/>
      <c r="G31" s="744"/>
      <c r="H31" s="744"/>
      <c r="I31" s="744"/>
      <c r="J31" s="744"/>
      <c r="K31" s="744"/>
      <c r="L31" s="744"/>
      <c r="M31" s="744"/>
      <c r="N31" s="744"/>
      <c r="O31" s="744"/>
      <c r="P31" s="745"/>
      <c r="Q31" s="746">
        <v>509</v>
      </c>
      <c r="R31" s="747"/>
      <c r="S31" s="747"/>
      <c r="T31" s="747"/>
      <c r="U31" s="747"/>
      <c r="V31" s="747">
        <v>496</v>
      </c>
      <c r="W31" s="747"/>
      <c r="X31" s="747"/>
      <c r="Y31" s="747"/>
      <c r="Z31" s="747"/>
      <c r="AA31" s="747">
        <v>13</v>
      </c>
      <c r="AB31" s="747"/>
      <c r="AC31" s="747"/>
      <c r="AD31" s="747"/>
      <c r="AE31" s="748"/>
      <c r="AF31" s="749">
        <v>13</v>
      </c>
      <c r="AG31" s="750"/>
      <c r="AH31" s="750"/>
      <c r="AI31" s="750"/>
      <c r="AJ31" s="751"/>
      <c r="AK31" s="818">
        <v>159</v>
      </c>
      <c r="AL31" s="819"/>
      <c r="AM31" s="819"/>
      <c r="AN31" s="819"/>
      <c r="AO31" s="819"/>
      <c r="AP31" s="819" t="s">
        <v>481</v>
      </c>
      <c r="AQ31" s="819"/>
      <c r="AR31" s="819"/>
      <c r="AS31" s="819"/>
      <c r="AT31" s="819"/>
      <c r="AU31" s="819" t="s">
        <v>481</v>
      </c>
      <c r="AV31" s="819"/>
      <c r="AW31" s="819"/>
      <c r="AX31" s="819"/>
      <c r="AY31" s="819"/>
      <c r="AZ31" s="820" t="s">
        <v>481</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386</v>
      </c>
      <c r="C32" s="744"/>
      <c r="D32" s="744"/>
      <c r="E32" s="744"/>
      <c r="F32" s="744"/>
      <c r="G32" s="744"/>
      <c r="H32" s="744"/>
      <c r="I32" s="744"/>
      <c r="J32" s="744"/>
      <c r="K32" s="744"/>
      <c r="L32" s="744"/>
      <c r="M32" s="744"/>
      <c r="N32" s="744"/>
      <c r="O32" s="744"/>
      <c r="P32" s="745"/>
      <c r="Q32" s="746">
        <v>1251</v>
      </c>
      <c r="R32" s="747"/>
      <c r="S32" s="747"/>
      <c r="T32" s="747"/>
      <c r="U32" s="747"/>
      <c r="V32" s="747">
        <v>1094</v>
      </c>
      <c r="W32" s="747"/>
      <c r="X32" s="747"/>
      <c r="Y32" s="747"/>
      <c r="Z32" s="747"/>
      <c r="AA32" s="747">
        <v>157</v>
      </c>
      <c r="AB32" s="747"/>
      <c r="AC32" s="747"/>
      <c r="AD32" s="747"/>
      <c r="AE32" s="748"/>
      <c r="AF32" s="749">
        <v>751</v>
      </c>
      <c r="AG32" s="750"/>
      <c r="AH32" s="750"/>
      <c r="AI32" s="750"/>
      <c r="AJ32" s="751"/>
      <c r="AK32" s="818">
        <v>475</v>
      </c>
      <c r="AL32" s="819"/>
      <c r="AM32" s="819"/>
      <c r="AN32" s="819"/>
      <c r="AO32" s="819"/>
      <c r="AP32" s="819">
        <v>2326</v>
      </c>
      <c r="AQ32" s="819"/>
      <c r="AR32" s="819"/>
      <c r="AS32" s="819"/>
      <c r="AT32" s="819"/>
      <c r="AU32" s="819">
        <v>102</v>
      </c>
      <c r="AV32" s="819"/>
      <c r="AW32" s="819"/>
      <c r="AX32" s="819"/>
      <c r="AY32" s="819"/>
      <c r="AZ32" s="820" t="s">
        <v>481</v>
      </c>
      <c r="BA32" s="820"/>
      <c r="BB32" s="820"/>
      <c r="BC32" s="820"/>
      <c r="BD32" s="820"/>
      <c r="BE32" s="816" t="s">
        <v>387</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388</v>
      </c>
      <c r="C33" s="744"/>
      <c r="D33" s="744"/>
      <c r="E33" s="744"/>
      <c r="F33" s="744"/>
      <c r="G33" s="744"/>
      <c r="H33" s="744"/>
      <c r="I33" s="744"/>
      <c r="J33" s="744"/>
      <c r="K33" s="744"/>
      <c r="L33" s="744"/>
      <c r="M33" s="744"/>
      <c r="N33" s="744"/>
      <c r="O33" s="744"/>
      <c r="P33" s="745"/>
      <c r="Q33" s="746">
        <v>73</v>
      </c>
      <c r="R33" s="747"/>
      <c r="S33" s="747"/>
      <c r="T33" s="747"/>
      <c r="U33" s="747"/>
      <c r="V33" s="747">
        <v>541</v>
      </c>
      <c r="W33" s="747"/>
      <c r="X33" s="747"/>
      <c r="Y33" s="747"/>
      <c r="Z33" s="747"/>
      <c r="AA33" s="747">
        <v>-468</v>
      </c>
      <c r="AB33" s="747"/>
      <c r="AC33" s="747"/>
      <c r="AD33" s="747"/>
      <c r="AE33" s="748"/>
      <c r="AF33" s="749">
        <v>91</v>
      </c>
      <c r="AG33" s="750"/>
      <c r="AH33" s="750"/>
      <c r="AI33" s="750"/>
      <c r="AJ33" s="751"/>
      <c r="AK33" s="818">
        <v>1</v>
      </c>
      <c r="AL33" s="819"/>
      <c r="AM33" s="819"/>
      <c r="AN33" s="819"/>
      <c r="AO33" s="819"/>
      <c r="AP33" s="819">
        <v>37</v>
      </c>
      <c r="AQ33" s="819"/>
      <c r="AR33" s="819"/>
      <c r="AS33" s="819"/>
      <c r="AT33" s="819"/>
      <c r="AU33" s="819">
        <v>7</v>
      </c>
      <c r="AV33" s="819"/>
      <c r="AW33" s="819"/>
      <c r="AX33" s="819"/>
      <c r="AY33" s="819"/>
      <c r="AZ33" s="820" t="s">
        <v>481</v>
      </c>
      <c r="BA33" s="820"/>
      <c r="BB33" s="820"/>
      <c r="BC33" s="820"/>
      <c r="BD33" s="820"/>
      <c r="BE33" s="816" t="s">
        <v>387</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389</v>
      </c>
      <c r="C34" s="744"/>
      <c r="D34" s="744"/>
      <c r="E34" s="744"/>
      <c r="F34" s="744"/>
      <c r="G34" s="744"/>
      <c r="H34" s="744"/>
      <c r="I34" s="744"/>
      <c r="J34" s="744"/>
      <c r="K34" s="744"/>
      <c r="L34" s="744"/>
      <c r="M34" s="744"/>
      <c r="N34" s="744"/>
      <c r="O34" s="744"/>
      <c r="P34" s="745"/>
      <c r="Q34" s="746">
        <v>2644</v>
      </c>
      <c r="R34" s="747"/>
      <c r="S34" s="747"/>
      <c r="T34" s="747"/>
      <c r="U34" s="747"/>
      <c r="V34" s="747">
        <v>2829</v>
      </c>
      <c r="W34" s="747"/>
      <c r="X34" s="747"/>
      <c r="Y34" s="747"/>
      <c r="Z34" s="747"/>
      <c r="AA34" s="747">
        <v>-185</v>
      </c>
      <c r="AB34" s="747"/>
      <c r="AC34" s="747"/>
      <c r="AD34" s="747"/>
      <c r="AE34" s="748"/>
      <c r="AF34" s="749">
        <v>337</v>
      </c>
      <c r="AG34" s="750"/>
      <c r="AH34" s="750"/>
      <c r="AI34" s="750"/>
      <c r="AJ34" s="751"/>
      <c r="AK34" s="818">
        <v>1776</v>
      </c>
      <c r="AL34" s="819"/>
      <c r="AM34" s="819"/>
      <c r="AN34" s="819"/>
      <c r="AO34" s="819"/>
      <c r="AP34" s="819">
        <v>22943</v>
      </c>
      <c r="AQ34" s="819"/>
      <c r="AR34" s="819"/>
      <c r="AS34" s="819"/>
      <c r="AT34" s="819"/>
      <c r="AU34" s="819">
        <v>18216</v>
      </c>
      <c r="AV34" s="819"/>
      <c r="AW34" s="819"/>
      <c r="AX34" s="819"/>
      <c r="AY34" s="819"/>
      <c r="AZ34" s="820" t="s">
        <v>481</v>
      </c>
      <c r="BA34" s="820"/>
      <c r="BB34" s="820"/>
      <c r="BC34" s="820"/>
      <c r="BD34" s="820"/>
      <c r="BE34" s="816" t="s">
        <v>387</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390</v>
      </c>
      <c r="C35" s="744"/>
      <c r="D35" s="744"/>
      <c r="E35" s="744"/>
      <c r="F35" s="744"/>
      <c r="G35" s="744"/>
      <c r="H35" s="744"/>
      <c r="I35" s="744"/>
      <c r="J35" s="744"/>
      <c r="K35" s="744"/>
      <c r="L35" s="744"/>
      <c r="M35" s="744"/>
      <c r="N35" s="744"/>
      <c r="O35" s="744"/>
      <c r="P35" s="745"/>
      <c r="Q35" s="746">
        <v>7936</v>
      </c>
      <c r="R35" s="747"/>
      <c r="S35" s="747"/>
      <c r="T35" s="747"/>
      <c r="U35" s="747"/>
      <c r="V35" s="747">
        <v>10088</v>
      </c>
      <c r="W35" s="747"/>
      <c r="X35" s="747"/>
      <c r="Y35" s="747"/>
      <c r="Z35" s="747"/>
      <c r="AA35" s="747">
        <v>-2152</v>
      </c>
      <c r="AB35" s="747"/>
      <c r="AC35" s="747"/>
      <c r="AD35" s="747"/>
      <c r="AE35" s="748"/>
      <c r="AF35" s="749">
        <v>2062</v>
      </c>
      <c r="AG35" s="750"/>
      <c r="AH35" s="750"/>
      <c r="AI35" s="750"/>
      <c r="AJ35" s="751"/>
      <c r="AK35" s="818">
        <v>1097</v>
      </c>
      <c r="AL35" s="819"/>
      <c r="AM35" s="819"/>
      <c r="AN35" s="819"/>
      <c r="AO35" s="819"/>
      <c r="AP35" s="819">
        <v>9411</v>
      </c>
      <c r="AQ35" s="819"/>
      <c r="AR35" s="819"/>
      <c r="AS35" s="819"/>
      <c r="AT35" s="819"/>
      <c r="AU35" s="819">
        <v>4527</v>
      </c>
      <c r="AV35" s="819"/>
      <c r="AW35" s="819"/>
      <c r="AX35" s="819"/>
      <c r="AY35" s="819"/>
      <c r="AZ35" s="820" t="s">
        <v>481</v>
      </c>
      <c r="BA35" s="820"/>
      <c r="BB35" s="820"/>
      <c r="BC35" s="820"/>
      <c r="BD35" s="820"/>
      <c r="BE35" s="816" t="s">
        <v>387</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391</v>
      </c>
      <c r="C36" s="744"/>
      <c r="D36" s="744"/>
      <c r="E36" s="744"/>
      <c r="F36" s="744"/>
      <c r="G36" s="744"/>
      <c r="H36" s="744"/>
      <c r="I36" s="744"/>
      <c r="J36" s="744"/>
      <c r="K36" s="744"/>
      <c r="L36" s="744"/>
      <c r="M36" s="744"/>
      <c r="N36" s="744"/>
      <c r="O36" s="744"/>
      <c r="P36" s="745"/>
      <c r="Q36" s="746">
        <v>60</v>
      </c>
      <c r="R36" s="747"/>
      <c r="S36" s="747"/>
      <c r="T36" s="747"/>
      <c r="U36" s="747"/>
      <c r="V36" s="747">
        <v>60</v>
      </c>
      <c r="W36" s="747"/>
      <c r="X36" s="747"/>
      <c r="Y36" s="747"/>
      <c r="Z36" s="747"/>
      <c r="AA36" s="747" t="s">
        <v>543</v>
      </c>
      <c r="AB36" s="747"/>
      <c r="AC36" s="747"/>
      <c r="AD36" s="747"/>
      <c r="AE36" s="748"/>
      <c r="AF36" s="749" t="s">
        <v>111</v>
      </c>
      <c r="AG36" s="750"/>
      <c r="AH36" s="750"/>
      <c r="AI36" s="750"/>
      <c r="AJ36" s="751"/>
      <c r="AK36" s="818">
        <v>60</v>
      </c>
      <c r="AL36" s="819"/>
      <c r="AM36" s="819"/>
      <c r="AN36" s="819"/>
      <c r="AO36" s="819"/>
      <c r="AP36" s="819" t="s">
        <v>481</v>
      </c>
      <c r="AQ36" s="819"/>
      <c r="AR36" s="819"/>
      <c r="AS36" s="819"/>
      <c r="AT36" s="819"/>
      <c r="AU36" s="819" t="s">
        <v>481</v>
      </c>
      <c r="AV36" s="819"/>
      <c r="AW36" s="819"/>
      <c r="AX36" s="819"/>
      <c r="AY36" s="819"/>
      <c r="AZ36" s="820" t="s">
        <v>481</v>
      </c>
      <c r="BA36" s="820"/>
      <c r="BB36" s="820"/>
      <c r="BC36" s="820"/>
      <c r="BD36" s="820"/>
      <c r="BE36" s="816" t="s">
        <v>392</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393</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370</v>
      </c>
      <c r="B63" s="778" t="s">
        <v>394</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3423</v>
      </c>
      <c r="AG63" s="830"/>
      <c r="AH63" s="830"/>
      <c r="AI63" s="830"/>
      <c r="AJ63" s="831"/>
      <c r="AK63" s="832"/>
      <c r="AL63" s="827"/>
      <c r="AM63" s="827"/>
      <c r="AN63" s="827"/>
      <c r="AO63" s="827"/>
      <c r="AP63" s="830">
        <v>35357</v>
      </c>
      <c r="AQ63" s="830"/>
      <c r="AR63" s="830"/>
      <c r="AS63" s="830"/>
      <c r="AT63" s="830"/>
      <c r="AU63" s="830">
        <v>22910</v>
      </c>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396</v>
      </c>
      <c r="B66" s="729"/>
      <c r="C66" s="729"/>
      <c r="D66" s="729"/>
      <c r="E66" s="729"/>
      <c r="F66" s="729"/>
      <c r="G66" s="729"/>
      <c r="H66" s="729"/>
      <c r="I66" s="729"/>
      <c r="J66" s="729"/>
      <c r="K66" s="729"/>
      <c r="L66" s="729"/>
      <c r="M66" s="729"/>
      <c r="N66" s="729"/>
      <c r="O66" s="729"/>
      <c r="P66" s="730"/>
      <c r="Q66" s="705" t="s">
        <v>374</v>
      </c>
      <c r="R66" s="706"/>
      <c r="S66" s="706"/>
      <c r="T66" s="706"/>
      <c r="U66" s="707"/>
      <c r="V66" s="705" t="s">
        <v>375</v>
      </c>
      <c r="W66" s="706"/>
      <c r="X66" s="706"/>
      <c r="Y66" s="706"/>
      <c r="Z66" s="707"/>
      <c r="AA66" s="705" t="s">
        <v>376</v>
      </c>
      <c r="AB66" s="706"/>
      <c r="AC66" s="706"/>
      <c r="AD66" s="706"/>
      <c r="AE66" s="707"/>
      <c r="AF66" s="840" t="s">
        <v>377</v>
      </c>
      <c r="AG66" s="801"/>
      <c r="AH66" s="801"/>
      <c r="AI66" s="801"/>
      <c r="AJ66" s="841"/>
      <c r="AK66" s="705" t="s">
        <v>378</v>
      </c>
      <c r="AL66" s="729"/>
      <c r="AM66" s="729"/>
      <c r="AN66" s="729"/>
      <c r="AO66" s="730"/>
      <c r="AP66" s="705" t="s">
        <v>379</v>
      </c>
      <c r="AQ66" s="706"/>
      <c r="AR66" s="706"/>
      <c r="AS66" s="706"/>
      <c r="AT66" s="707"/>
      <c r="AU66" s="705" t="s">
        <v>397</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544</v>
      </c>
      <c r="C68" s="858"/>
      <c r="D68" s="858"/>
      <c r="E68" s="858"/>
      <c r="F68" s="858"/>
      <c r="G68" s="858"/>
      <c r="H68" s="858"/>
      <c r="I68" s="858"/>
      <c r="J68" s="858"/>
      <c r="K68" s="858"/>
      <c r="L68" s="858"/>
      <c r="M68" s="858"/>
      <c r="N68" s="858"/>
      <c r="O68" s="858"/>
      <c r="P68" s="859"/>
      <c r="Q68" s="860">
        <v>2511</v>
      </c>
      <c r="R68" s="854"/>
      <c r="S68" s="854"/>
      <c r="T68" s="854"/>
      <c r="U68" s="854"/>
      <c r="V68" s="854">
        <v>2436</v>
      </c>
      <c r="W68" s="854"/>
      <c r="X68" s="854"/>
      <c r="Y68" s="854"/>
      <c r="Z68" s="854"/>
      <c r="AA68" s="854">
        <v>74</v>
      </c>
      <c r="AB68" s="854"/>
      <c r="AC68" s="854"/>
      <c r="AD68" s="854"/>
      <c r="AE68" s="854"/>
      <c r="AF68" s="854">
        <v>29</v>
      </c>
      <c r="AG68" s="854"/>
      <c r="AH68" s="854"/>
      <c r="AI68" s="854"/>
      <c r="AJ68" s="854"/>
      <c r="AK68" s="854">
        <v>19</v>
      </c>
      <c r="AL68" s="854"/>
      <c r="AM68" s="854"/>
      <c r="AN68" s="854"/>
      <c r="AO68" s="854"/>
      <c r="AP68" s="854">
        <v>1668</v>
      </c>
      <c r="AQ68" s="854"/>
      <c r="AR68" s="854"/>
      <c r="AS68" s="854"/>
      <c r="AT68" s="854"/>
      <c r="AU68" s="854">
        <v>162</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545</v>
      </c>
      <c r="C69" s="862"/>
      <c r="D69" s="862"/>
      <c r="E69" s="862"/>
      <c r="F69" s="862"/>
      <c r="G69" s="862"/>
      <c r="H69" s="862"/>
      <c r="I69" s="862"/>
      <c r="J69" s="862"/>
      <c r="K69" s="862"/>
      <c r="L69" s="862"/>
      <c r="M69" s="862"/>
      <c r="N69" s="862"/>
      <c r="O69" s="862"/>
      <c r="P69" s="863"/>
      <c r="Q69" s="864">
        <v>448</v>
      </c>
      <c r="R69" s="819"/>
      <c r="S69" s="819"/>
      <c r="T69" s="819"/>
      <c r="U69" s="819"/>
      <c r="V69" s="819">
        <v>431</v>
      </c>
      <c r="W69" s="819"/>
      <c r="X69" s="819"/>
      <c r="Y69" s="819"/>
      <c r="Z69" s="819"/>
      <c r="AA69" s="819">
        <v>17</v>
      </c>
      <c r="AB69" s="819"/>
      <c r="AC69" s="819"/>
      <c r="AD69" s="819"/>
      <c r="AE69" s="819"/>
      <c r="AF69" s="819">
        <v>17</v>
      </c>
      <c r="AG69" s="819"/>
      <c r="AH69" s="819"/>
      <c r="AI69" s="819"/>
      <c r="AJ69" s="819"/>
      <c r="AK69" s="819"/>
      <c r="AL69" s="819"/>
      <c r="AM69" s="819"/>
      <c r="AN69" s="819"/>
      <c r="AO69" s="819"/>
      <c r="AP69" s="819">
        <v>800</v>
      </c>
      <c r="AQ69" s="819"/>
      <c r="AR69" s="819"/>
      <c r="AS69" s="819"/>
      <c r="AT69" s="819"/>
      <c r="AU69" s="819">
        <v>483</v>
      </c>
      <c r="AV69" s="819"/>
      <c r="AW69" s="819"/>
      <c r="AX69" s="819"/>
      <c r="AY69" s="819"/>
      <c r="AZ69" s="867"/>
      <c r="BA69" s="867"/>
      <c r="BB69" s="867"/>
      <c r="BC69" s="867"/>
      <c r="BD69" s="868"/>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546</v>
      </c>
      <c r="C70" s="862"/>
      <c r="D70" s="862"/>
      <c r="E70" s="862"/>
      <c r="F70" s="862"/>
      <c r="G70" s="862"/>
      <c r="H70" s="862"/>
      <c r="I70" s="862"/>
      <c r="J70" s="862"/>
      <c r="K70" s="862"/>
      <c r="L70" s="862"/>
      <c r="M70" s="862"/>
      <c r="N70" s="862"/>
      <c r="O70" s="862"/>
      <c r="P70" s="863"/>
      <c r="Q70" s="864">
        <v>127</v>
      </c>
      <c r="R70" s="819"/>
      <c r="S70" s="819"/>
      <c r="T70" s="819"/>
      <c r="U70" s="819"/>
      <c r="V70" s="819">
        <v>126</v>
      </c>
      <c r="W70" s="819"/>
      <c r="X70" s="819"/>
      <c r="Y70" s="819"/>
      <c r="Z70" s="819"/>
      <c r="AA70" s="819">
        <v>1</v>
      </c>
      <c r="AB70" s="819"/>
      <c r="AC70" s="819"/>
      <c r="AD70" s="819"/>
      <c r="AE70" s="819"/>
      <c r="AF70" s="819">
        <v>1</v>
      </c>
      <c r="AG70" s="819"/>
      <c r="AH70" s="819"/>
      <c r="AI70" s="819"/>
      <c r="AJ70" s="819"/>
      <c r="AK70" s="865" t="s">
        <v>543</v>
      </c>
      <c r="AL70" s="866"/>
      <c r="AM70" s="866"/>
      <c r="AN70" s="866"/>
      <c r="AO70" s="818"/>
      <c r="AP70" s="865" t="s">
        <v>543</v>
      </c>
      <c r="AQ70" s="866"/>
      <c r="AR70" s="866"/>
      <c r="AS70" s="866"/>
      <c r="AT70" s="818"/>
      <c r="AU70" s="865" t="s">
        <v>543</v>
      </c>
      <c r="AV70" s="866"/>
      <c r="AW70" s="866"/>
      <c r="AX70" s="866"/>
      <c r="AY70" s="818"/>
      <c r="AZ70" s="867"/>
      <c r="BA70" s="867"/>
      <c r="BB70" s="867"/>
      <c r="BC70" s="867"/>
      <c r="BD70" s="868"/>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547</v>
      </c>
      <c r="C71" s="862"/>
      <c r="D71" s="862"/>
      <c r="E71" s="862"/>
      <c r="F71" s="862"/>
      <c r="G71" s="862"/>
      <c r="H71" s="862"/>
      <c r="I71" s="862"/>
      <c r="J71" s="862"/>
      <c r="K71" s="862"/>
      <c r="L71" s="862"/>
      <c r="M71" s="862"/>
      <c r="N71" s="862"/>
      <c r="O71" s="862"/>
      <c r="P71" s="863"/>
      <c r="Q71" s="864">
        <v>1154</v>
      </c>
      <c r="R71" s="819"/>
      <c r="S71" s="819"/>
      <c r="T71" s="819"/>
      <c r="U71" s="819"/>
      <c r="V71" s="819">
        <v>1142</v>
      </c>
      <c r="W71" s="819"/>
      <c r="X71" s="819"/>
      <c r="Y71" s="819"/>
      <c r="Z71" s="819"/>
      <c r="AA71" s="819">
        <v>12</v>
      </c>
      <c r="AB71" s="819"/>
      <c r="AC71" s="819"/>
      <c r="AD71" s="819"/>
      <c r="AE71" s="819"/>
      <c r="AF71" s="819"/>
      <c r="AG71" s="819"/>
      <c r="AH71" s="819"/>
      <c r="AI71" s="819"/>
      <c r="AJ71" s="819"/>
      <c r="AK71" s="819"/>
      <c r="AL71" s="819"/>
      <c r="AM71" s="819"/>
      <c r="AN71" s="819"/>
      <c r="AO71" s="819"/>
      <c r="AP71" s="819">
        <v>636</v>
      </c>
      <c r="AQ71" s="819"/>
      <c r="AR71" s="819"/>
      <c r="AS71" s="819"/>
      <c r="AT71" s="819"/>
      <c r="AU71" s="819">
        <v>323</v>
      </c>
      <c r="AV71" s="819"/>
      <c r="AW71" s="819"/>
      <c r="AX71" s="819"/>
      <c r="AY71" s="819"/>
      <c r="AZ71" s="867"/>
      <c r="BA71" s="867"/>
      <c r="BB71" s="867"/>
      <c r="BC71" s="867"/>
      <c r="BD71" s="868"/>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548</v>
      </c>
      <c r="C72" s="862"/>
      <c r="D72" s="862"/>
      <c r="E72" s="862"/>
      <c r="F72" s="862"/>
      <c r="G72" s="862"/>
      <c r="H72" s="862"/>
      <c r="I72" s="862"/>
      <c r="J72" s="862"/>
      <c r="K72" s="862"/>
      <c r="L72" s="862"/>
      <c r="M72" s="862"/>
      <c r="N72" s="862"/>
      <c r="O72" s="862"/>
      <c r="P72" s="863"/>
      <c r="Q72" s="864">
        <v>87</v>
      </c>
      <c r="R72" s="819"/>
      <c r="S72" s="819"/>
      <c r="T72" s="819"/>
      <c r="U72" s="819"/>
      <c r="V72" s="819">
        <v>79</v>
      </c>
      <c r="W72" s="819"/>
      <c r="X72" s="819"/>
      <c r="Y72" s="819"/>
      <c r="Z72" s="819"/>
      <c r="AA72" s="819">
        <v>8</v>
      </c>
      <c r="AB72" s="819"/>
      <c r="AC72" s="819"/>
      <c r="AD72" s="819"/>
      <c r="AE72" s="819"/>
      <c r="AF72" s="819">
        <v>8</v>
      </c>
      <c r="AG72" s="819"/>
      <c r="AH72" s="819"/>
      <c r="AI72" s="819"/>
      <c r="AJ72" s="819"/>
      <c r="AK72" s="819">
        <v>12</v>
      </c>
      <c r="AL72" s="819"/>
      <c r="AM72" s="819"/>
      <c r="AN72" s="819"/>
      <c r="AO72" s="819"/>
      <c r="AP72" s="819"/>
      <c r="AQ72" s="819"/>
      <c r="AR72" s="819"/>
      <c r="AS72" s="819"/>
      <c r="AT72" s="819"/>
      <c r="AU72" s="819"/>
      <c r="AV72" s="819"/>
      <c r="AW72" s="819"/>
      <c r="AX72" s="819"/>
      <c r="AY72" s="819"/>
      <c r="AZ72" s="867"/>
      <c r="BA72" s="867"/>
      <c r="BB72" s="867"/>
      <c r="BC72" s="867"/>
      <c r="BD72" s="868"/>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549</v>
      </c>
      <c r="C73" s="862"/>
      <c r="D73" s="862"/>
      <c r="E73" s="862"/>
      <c r="F73" s="862"/>
      <c r="G73" s="862"/>
      <c r="H73" s="862"/>
      <c r="I73" s="862"/>
      <c r="J73" s="862"/>
      <c r="K73" s="862"/>
      <c r="L73" s="862"/>
      <c r="M73" s="862"/>
      <c r="N73" s="862"/>
      <c r="O73" s="862"/>
      <c r="P73" s="863"/>
      <c r="Q73" s="864">
        <v>132</v>
      </c>
      <c r="R73" s="819"/>
      <c r="S73" s="819"/>
      <c r="T73" s="819"/>
      <c r="U73" s="819"/>
      <c r="V73" s="819">
        <v>130</v>
      </c>
      <c r="W73" s="819"/>
      <c r="X73" s="819"/>
      <c r="Y73" s="819"/>
      <c r="Z73" s="819"/>
      <c r="AA73" s="819">
        <v>2</v>
      </c>
      <c r="AB73" s="819"/>
      <c r="AC73" s="819"/>
      <c r="AD73" s="819"/>
      <c r="AE73" s="819"/>
      <c r="AF73" s="819">
        <v>2</v>
      </c>
      <c r="AG73" s="819"/>
      <c r="AH73" s="819"/>
      <c r="AI73" s="819"/>
      <c r="AJ73" s="819"/>
      <c r="AK73" s="819"/>
      <c r="AL73" s="819"/>
      <c r="AM73" s="819"/>
      <c r="AN73" s="819"/>
      <c r="AO73" s="819"/>
      <c r="AP73" s="819"/>
      <c r="AQ73" s="819"/>
      <c r="AR73" s="819"/>
      <c r="AS73" s="819"/>
      <c r="AT73" s="819"/>
      <c r="AU73" s="819"/>
      <c r="AV73" s="819"/>
      <c r="AW73" s="819"/>
      <c r="AX73" s="819"/>
      <c r="AY73" s="819"/>
      <c r="AZ73" s="867"/>
      <c r="BA73" s="867"/>
      <c r="BB73" s="867"/>
      <c r="BC73" s="867"/>
      <c r="BD73" s="868"/>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550</v>
      </c>
      <c r="C74" s="862"/>
      <c r="D74" s="862"/>
      <c r="E74" s="862"/>
      <c r="F74" s="862"/>
      <c r="G74" s="862"/>
      <c r="H74" s="862"/>
      <c r="I74" s="862"/>
      <c r="J74" s="862"/>
      <c r="K74" s="862"/>
      <c r="L74" s="862"/>
      <c r="M74" s="862"/>
      <c r="N74" s="862"/>
      <c r="O74" s="862"/>
      <c r="P74" s="863"/>
      <c r="Q74" s="864">
        <v>216</v>
      </c>
      <c r="R74" s="819"/>
      <c r="S74" s="819"/>
      <c r="T74" s="819"/>
      <c r="U74" s="819"/>
      <c r="V74" s="819">
        <v>204</v>
      </c>
      <c r="W74" s="819"/>
      <c r="X74" s="819"/>
      <c r="Y74" s="819"/>
      <c r="Z74" s="819"/>
      <c r="AA74" s="819">
        <v>12</v>
      </c>
      <c r="AB74" s="819"/>
      <c r="AC74" s="819"/>
      <c r="AD74" s="819"/>
      <c r="AE74" s="819"/>
      <c r="AF74" s="819">
        <v>12</v>
      </c>
      <c r="AG74" s="819"/>
      <c r="AH74" s="819"/>
      <c r="AI74" s="819"/>
      <c r="AJ74" s="819"/>
      <c r="AK74" s="819"/>
      <c r="AL74" s="819"/>
      <c r="AM74" s="819"/>
      <c r="AN74" s="819"/>
      <c r="AO74" s="819"/>
      <c r="AP74" s="819"/>
      <c r="AQ74" s="819"/>
      <c r="AR74" s="819"/>
      <c r="AS74" s="819"/>
      <c r="AT74" s="819"/>
      <c r="AU74" s="819"/>
      <c r="AV74" s="819"/>
      <c r="AW74" s="819"/>
      <c r="AX74" s="819"/>
      <c r="AY74" s="819"/>
      <c r="AZ74" s="867"/>
      <c r="BA74" s="867"/>
      <c r="BB74" s="867"/>
      <c r="BC74" s="867"/>
      <c r="BD74" s="868"/>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551</v>
      </c>
      <c r="C75" s="862"/>
      <c r="D75" s="862"/>
      <c r="E75" s="862"/>
      <c r="F75" s="862"/>
      <c r="G75" s="862"/>
      <c r="H75" s="862"/>
      <c r="I75" s="862"/>
      <c r="J75" s="862"/>
      <c r="K75" s="862"/>
      <c r="L75" s="862"/>
      <c r="M75" s="862"/>
      <c r="N75" s="862"/>
      <c r="O75" s="862"/>
      <c r="P75" s="863"/>
      <c r="Q75" s="869">
        <v>190</v>
      </c>
      <c r="R75" s="866"/>
      <c r="S75" s="866"/>
      <c r="T75" s="866"/>
      <c r="U75" s="818"/>
      <c r="V75" s="865">
        <v>183</v>
      </c>
      <c r="W75" s="866"/>
      <c r="X75" s="866"/>
      <c r="Y75" s="866"/>
      <c r="Z75" s="818"/>
      <c r="AA75" s="865">
        <v>8</v>
      </c>
      <c r="AB75" s="866"/>
      <c r="AC75" s="866"/>
      <c r="AD75" s="866"/>
      <c r="AE75" s="818"/>
      <c r="AF75" s="865">
        <v>8</v>
      </c>
      <c r="AG75" s="866"/>
      <c r="AH75" s="866"/>
      <c r="AI75" s="866"/>
      <c r="AJ75" s="818"/>
      <c r="AK75" s="865" t="s">
        <v>543</v>
      </c>
      <c r="AL75" s="866"/>
      <c r="AM75" s="866"/>
      <c r="AN75" s="866"/>
      <c r="AO75" s="818"/>
      <c r="AP75" s="865" t="s">
        <v>543</v>
      </c>
      <c r="AQ75" s="866"/>
      <c r="AR75" s="866"/>
      <c r="AS75" s="866"/>
      <c r="AT75" s="818"/>
      <c r="AU75" s="865" t="s">
        <v>543</v>
      </c>
      <c r="AV75" s="866"/>
      <c r="AW75" s="866"/>
      <c r="AX75" s="866"/>
      <c r="AY75" s="818"/>
      <c r="AZ75" s="867"/>
      <c r="BA75" s="867"/>
      <c r="BB75" s="867"/>
      <c r="BC75" s="867"/>
      <c r="BD75" s="868"/>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552</v>
      </c>
      <c r="C76" s="862"/>
      <c r="D76" s="862"/>
      <c r="E76" s="862"/>
      <c r="F76" s="862"/>
      <c r="G76" s="862"/>
      <c r="H76" s="862"/>
      <c r="I76" s="862"/>
      <c r="J76" s="862"/>
      <c r="K76" s="862"/>
      <c r="L76" s="862"/>
      <c r="M76" s="862"/>
      <c r="N76" s="862"/>
      <c r="O76" s="862"/>
      <c r="P76" s="863"/>
      <c r="Q76" s="869">
        <v>16951</v>
      </c>
      <c r="R76" s="866"/>
      <c r="S76" s="866"/>
      <c r="T76" s="866"/>
      <c r="U76" s="818"/>
      <c r="V76" s="865">
        <v>15098</v>
      </c>
      <c r="W76" s="866"/>
      <c r="X76" s="866"/>
      <c r="Y76" s="866"/>
      <c r="Z76" s="818"/>
      <c r="AA76" s="865">
        <v>1853</v>
      </c>
      <c r="AB76" s="866"/>
      <c r="AC76" s="866"/>
      <c r="AD76" s="866"/>
      <c r="AE76" s="818"/>
      <c r="AF76" s="865">
        <v>1853</v>
      </c>
      <c r="AG76" s="866"/>
      <c r="AH76" s="866"/>
      <c r="AI76" s="866"/>
      <c r="AJ76" s="818"/>
      <c r="AK76" s="865" t="s">
        <v>543</v>
      </c>
      <c r="AL76" s="866"/>
      <c r="AM76" s="866"/>
      <c r="AN76" s="866"/>
      <c r="AO76" s="818"/>
      <c r="AP76" s="865" t="s">
        <v>543</v>
      </c>
      <c r="AQ76" s="866"/>
      <c r="AR76" s="866"/>
      <c r="AS76" s="866"/>
      <c r="AT76" s="818"/>
      <c r="AU76" s="865" t="s">
        <v>543</v>
      </c>
      <c r="AV76" s="866"/>
      <c r="AW76" s="866"/>
      <c r="AX76" s="866"/>
      <c r="AY76" s="818"/>
      <c r="AZ76" s="867"/>
      <c r="BA76" s="867"/>
      <c r="BB76" s="867"/>
      <c r="BC76" s="867"/>
      <c r="BD76" s="868"/>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553</v>
      </c>
      <c r="C77" s="862"/>
      <c r="D77" s="862"/>
      <c r="E77" s="862"/>
      <c r="F77" s="862"/>
      <c r="G77" s="862"/>
      <c r="H77" s="862"/>
      <c r="I77" s="862"/>
      <c r="J77" s="862"/>
      <c r="K77" s="862"/>
      <c r="L77" s="862"/>
      <c r="M77" s="862"/>
      <c r="N77" s="862"/>
      <c r="O77" s="862"/>
      <c r="P77" s="863"/>
      <c r="Q77" s="869">
        <v>4005</v>
      </c>
      <c r="R77" s="866"/>
      <c r="S77" s="866"/>
      <c r="T77" s="866"/>
      <c r="U77" s="818"/>
      <c r="V77" s="865">
        <v>3884</v>
      </c>
      <c r="W77" s="866"/>
      <c r="X77" s="866"/>
      <c r="Y77" s="866"/>
      <c r="Z77" s="818"/>
      <c r="AA77" s="865">
        <v>121</v>
      </c>
      <c r="AB77" s="866"/>
      <c r="AC77" s="866"/>
      <c r="AD77" s="866"/>
      <c r="AE77" s="818"/>
      <c r="AF77" s="865">
        <v>121</v>
      </c>
      <c r="AG77" s="866"/>
      <c r="AH77" s="866"/>
      <c r="AI77" s="866"/>
      <c r="AJ77" s="818"/>
      <c r="AK77" s="865">
        <v>165</v>
      </c>
      <c r="AL77" s="866"/>
      <c r="AM77" s="866"/>
      <c r="AN77" s="866"/>
      <c r="AO77" s="818"/>
      <c r="AP77" s="865" t="s">
        <v>543</v>
      </c>
      <c r="AQ77" s="866"/>
      <c r="AR77" s="866"/>
      <c r="AS77" s="866"/>
      <c r="AT77" s="818"/>
      <c r="AU77" s="865" t="s">
        <v>543</v>
      </c>
      <c r="AV77" s="866"/>
      <c r="AW77" s="866"/>
      <c r="AX77" s="866"/>
      <c r="AY77" s="818"/>
      <c r="AZ77" s="867"/>
      <c r="BA77" s="867"/>
      <c r="BB77" s="867"/>
      <c r="BC77" s="867"/>
      <c r="BD77" s="868"/>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554</v>
      </c>
      <c r="C78" s="862"/>
      <c r="D78" s="862"/>
      <c r="E78" s="862"/>
      <c r="F78" s="862"/>
      <c r="G78" s="862"/>
      <c r="H78" s="862"/>
      <c r="I78" s="862"/>
      <c r="J78" s="862"/>
      <c r="K78" s="862"/>
      <c r="L78" s="862"/>
      <c r="M78" s="862"/>
      <c r="N78" s="862"/>
      <c r="O78" s="862"/>
      <c r="P78" s="863"/>
      <c r="Q78" s="864">
        <v>665317</v>
      </c>
      <c r="R78" s="819"/>
      <c r="S78" s="819"/>
      <c r="T78" s="819"/>
      <c r="U78" s="819"/>
      <c r="V78" s="819">
        <v>642459</v>
      </c>
      <c r="W78" s="819"/>
      <c r="X78" s="819"/>
      <c r="Y78" s="819"/>
      <c r="Z78" s="819"/>
      <c r="AA78" s="819">
        <v>22858</v>
      </c>
      <c r="AB78" s="819"/>
      <c r="AC78" s="819"/>
      <c r="AD78" s="819"/>
      <c r="AE78" s="819"/>
      <c r="AF78" s="819">
        <v>22858</v>
      </c>
      <c r="AG78" s="819"/>
      <c r="AH78" s="819"/>
      <c r="AI78" s="819"/>
      <c r="AJ78" s="819"/>
      <c r="AK78" s="819">
        <v>8586</v>
      </c>
      <c r="AL78" s="819"/>
      <c r="AM78" s="819"/>
      <c r="AN78" s="819"/>
      <c r="AO78" s="819"/>
      <c r="AP78" s="819" t="s">
        <v>555</v>
      </c>
      <c r="AQ78" s="819"/>
      <c r="AR78" s="819"/>
      <c r="AS78" s="819"/>
      <c r="AT78" s="819"/>
      <c r="AU78" s="819" t="s">
        <v>543</v>
      </c>
      <c r="AV78" s="819"/>
      <c r="AW78" s="819"/>
      <c r="AX78" s="819"/>
      <c r="AY78" s="819"/>
      <c r="AZ78" s="867"/>
      <c r="BA78" s="867"/>
      <c r="BB78" s="867"/>
      <c r="BC78" s="867"/>
      <c r="BD78" s="868"/>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7"/>
      <c r="BA79" s="867"/>
      <c r="BB79" s="867"/>
      <c r="BC79" s="867"/>
      <c r="BD79" s="868"/>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7"/>
      <c r="BA80" s="867"/>
      <c r="BB80" s="867"/>
      <c r="BC80" s="867"/>
      <c r="BD80" s="868"/>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7"/>
      <c r="BA81" s="867"/>
      <c r="BB81" s="867"/>
      <c r="BC81" s="867"/>
      <c r="BD81" s="868"/>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7"/>
      <c r="BA82" s="867"/>
      <c r="BB82" s="867"/>
      <c r="BC82" s="867"/>
      <c r="BD82" s="868"/>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7"/>
      <c r="BA83" s="867"/>
      <c r="BB83" s="867"/>
      <c r="BC83" s="867"/>
      <c r="BD83" s="868"/>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7"/>
      <c r="BA84" s="867"/>
      <c r="BB84" s="867"/>
      <c r="BC84" s="867"/>
      <c r="BD84" s="868"/>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7"/>
      <c r="BA85" s="867"/>
      <c r="BB85" s="867"/>
      <c r="BC85" s="867"/>
      <c r="BD85" s="868"/>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7"/>
      <c r="BA86" s="867"/>
      <c r="BB86" s="867"/>
      <c r="BC86" s="867"/>
      <c r="BD86" s="868"/>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370</v>
      </c>
      <c r="B88" s="778" t="s">
        <v>398</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24909</v>
      </c>
      <c r="AG88" s="830"/>
      <c r="AH88" s="830"/>
      <c r="AI88" s="830"/>
      <c r="AJ88" s="830"/>
      <c r="AK88" s="827"/>
      <c r="AL88" s="827"/>
      <c r="AM88" s="827"/>
      <c r="AN88" s="827"/>
      <c r="AO88" s="827"/>
      <c r="AP88" s="830">
        <v>3104</v>
      </c>
      <c r="AQ88" s="830"/>
      <c r="AR88" s="830"/>
      <c r="AS88" s="830"/>
      <c r="AT88" s="830"/>
      <c r="AU88" s="830">
        <v>968</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778" t="s">
        <v>399</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762</v>
      </c>
      <c r="CS102" s="838"/>
      <c r="CT102" s="838"/>
      <c r="CU102" s="838"/>
      <c r="CV102" s="881"/>
      <c r="CW102" s="880">
        <v>157</v>
      </c>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400</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401</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404</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405</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406</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407</v>
      </c>
      <c r="AB109" s="883"/>
      <c r="AC109" s="883"/>
      <c r="AD109" s="883"/>
      <c r="AE109" s="884"/>
      <c r="AF109" s="882" t="s">
        <v>286</v>
      </c>
      <c r="AG109" s="883"/>
      <c r="AH109" s="883"/>
      <c r="AI109" s="883"/>
      <c r="AJ109" s="884"/>
      <c r="AK109" s="882" t="s">
        <v>285</v>
      </c>
      <c r="AL109" s="883"/>
      <c r="AM109" s="883"/>
      <c r="AN109" s="883"/>
      <c r="AO109" s="884"/>
      <c r="AP109" s="882" t="s">
        <v>408</v>
      </c>
      <c r="AQ109" s="883"/>
      <c r="AR109" s="883"/>
      <c r="AS109" s="883"/>
      <c r="AT109" s="885"/>
      <c r="AU109" s="904" t="s">
        <v>406</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407</v>
      </c>
      <c r="BR109" s="883"/>
      <c r="BS109" s="883"/>
      <c r="BT109" s="883"/>
      <c r="BU109" s="884"/>
      <c r="BV109" s="882" t="s">
        <v>286</v>
      </c>
      <c r="BW109" s="883"/>
      <c r="BX109" s="883"/>
      <c r="BY109" s="883"/>
      <c r="BZ109" s="884"/>
      <c r="CA109" s="882" t="s">
        <v>285</v>
      </c>
      <c r="CB109" s="883"/>
      <c r="CC109" s="883"/>
      <c r="CD109" s="883"/>
      <c r="CE109" s="884"/>
      <c r="CF109" s="905" t="s">
        <v>408</v>
      </c>
      <c r="CG109" s="905"/>
      <c r="CH109" s="905"/>
      <c r="CI109" s="905"/>
      <c r="CJ109" s="905"/>
      <c r="CK109" s="882" t="s">
        <v>409</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407</v>
      </c>
      <c r="DH109" s="883"/>
      <c r="DI109" s="883"/>
      <c r="DJ109" s="883"/>
      <c r="DK109" s="884"/>
      <c r="DL109" s="882" t="s">
        <v>286</v>
      </c>
      <c r="DM109" s="883"/>
      <c r="DN109" s="883"/>
      <c r="DO109" s="883"/>
      <c r="DP109" s="884"/>
      <c r="DQ109" s="882" t="s">
        <v>285</v>
      </c>
      <c r="DR109" s="883"/>
      <c r="DS109" s="883"/>
      <c r="DT109" s="883"/>
      <c r="DU109" s="884"/>
      <c r="DV109" s="882" t="s">
        <v>408</v>
      </c>
      <c r="DW109" s="883"/>
      <c r="DX109" s="883"/>
      <c r="DY109" s="883"/>
      <c r="DZ109" s="885"/>
    </row>
    <row r="110" spans="1:131" s="197" customFormat="1" ht="26.25" customHeight="1" x14ac:dyDescent="0.15">
      <c r="A110" s="886" t="s">
        <v>410</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1676624</v>
      </c>
      <c r="AB110" s="890"/>
      <c r="AC110" s="890"/>
      <c r="AD110" s="890"/>
      <c r="AE110" s="891"/>
      <c r="AF110" s="892">
        <v>1650452</v>
      </c>
      <c r="AG110" s="890"/>
      <c r="AH110" s="890"/>
      <c r="AI110" s="890"/>
      <c r="AJ110" s="891"/>
      <c r="AK110" s="892">
        <v>1650619</v>
      </c>
      <c r="AL110" s="890"/>
      <c r="AM110" s="890"/>
      <c r="AN110" s="890"/>
      <c r="AO110" s="891"/>
      <c r="AP110" s="893">
        <v>18.3</v>
      </c>
      <c r="AQ110" s="894"/>
      <c r="AR110" s="894"/>
      <c r="AS110" s="894"/>
      <c r="AT110" s="895"/>
      <c r="AU110" s="896" t="s">
        <v>61</v>
      </c>
      <c r="AV110" s="897"/>
      <c r="AW110" s="897"/>
      <c r="AX110" s="897"/>
      <c r="AY110" s="898"/>
      <c r="AZ110" s="940" t="s">
        <v>411</v>
      </c>
      <c r="BA110" s="887"/>
      <c r="BB110" s="887"/>
      <c r="BC110" s="887"/>
      <c r="BD110" s="887"/>
      <c r="BE110" s="887"/>
      <c r="BF110" s="887"/>
      <c r="BG110" s="887"/>
      <c r="BH110" s="887"/>
      <c r="BI110" s="887"/>
      <c r="BJ110" s="887"/>
      <c r="BK110" s="887"/>
      <c r="BL110" s="887"/>
      <c r="BM110" s="887"/>
      <c r="BN110" s="887"/>
      <c r="BO110" s="887"/>
      <c r="BP110" s="888"/>
      <c r="BQ110" s="926">
        <v>16789020</v>
      </c>
      <c r="BR110" s="927"/>
      <c r="BS110" s="927"/>
      <c r="BT110" s="927"/>
      <c r="BU110" s="927"/>
      <c r="BV110" s="927">
        <v>17784272</v>
      </c>
      <c r="BW110" s="927"/>
      <c r="BX110" s="927"/>
      <c r="BY110" s="927"/>
      <c r="BZ110" s="927"/>
      <c r="CA110" s="927">
        <v>18507587</v>
      </c>
      <c r="CB110" s="927"/>
      <c r="CC110" s="927"/>
      <c r="CD110" s="927"/>
      <c r="CE110" s="927"/>
      <c r="CF110" s="941">
        <v>205</v>
      </c>
      <c r="CG110" s="942"/>
      <c r="CH110" s="942"/>
      <c r="CI110" s="942"/>
      <c r="CJ110" s="942"/>
      <c r="CK110" s="943" t="s">
        <v>412</v>
      </c>
      <c r="CL110" s="944"/>
      <c r="CM110" s="923" t="s">
        <v>413</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x14ac:dyDescent="0.15">
      <c r="A111" s="930" t="s">
        <v>414</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415</v>
      </c>
      <c r="BA111" s="950"/>
      <c r="BB111" s="950"/>
      <c r="BC111" s="950"/>
      <c r="BD111" s="950"/>
      <c r="BE111" s="950"/>
      <c r="BF111" s="950"/>
      <c r="BG111" s="950"/>
      <c r="BH111" s="950"/>
      <c r="BI111" s="950"/>
      <c r="BJ111" s="950"/>
      <c r="BK111" s="950"/>
      <c r="BL111" s="950"/>
      <c r="BM111" s="950"/>
      <c r="BN111" s="950"/>
      <c r="BO111" s="950"/>
      <c r="BP111" s="951"/>
      <c r="BQ111" s="919">
        <v>1160340</v>
      </c>
      <c r="BR111" s="920"/>
      <c r="BS111" s="920"/>
      <c r="BT111" s="920"/>
      <c r="BU111" s="920"/>
      <c r="BV111" s="920">
        <v>2573</v>
      </c>
      <c r="BW111" s="920"/>
      <c r="BX111" s="920"/>
      <c r="BY111" s="920"/>
      <c r="BZ111" s="920"/>
      <c r="CA111" s="920">
        <v>1756</v>
      </c>
      <c r="CB111" s="920"/>
      <c r="CC111" s="920"/>
      <c r="CD111" s="920"/>
      <c r="CE111" s="920"/>
      <c r="CF111" s="914">
        <v>0</v>
      </c>
      <c r="CG111" s="915"/>
      <c r="CH111" s="915"/>
      <c r="CI111" s="915"/>
      <c r="CJ111" s="915"/>
      <c r="CK111" s="945"/>
      <c r="CL111" s="946"/>
      <c r="CM111" s="916" t="s">
        <v>416</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x14ac:dyDescent="0.15">
      <c r="A112" s="952" t="s">
        <v>417</v>
      </c>
      <c r="B112" s="953"/>
      <c r="C112" s="950" t="s">
        <v>418</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v>13333</v>
      </c>
      <c r="AB112" s="959"/>
      <c r="AC112" s="959"/>
      <c r="AD112" s="959"/>
      <c r="AE112" s="960"/>
      <c r="AF112" s="961">
        <v>10000</v>
      </c>
      <c r="AG112" s="959"/>
      <c r="AH112" s="959"/>
      <c r="AI112" s="959"/>
      <c r="AJ112" s="960"/>
      <c r="AK112" s="961">
        <v>6667</v>
      </c>
      <c r="AL112" s="959"/>
      <c r="AM112" s="959"/>
      <c r="AN112" s="959"/>
      <c r="AO112" s="960"/>
      <c r="AP112" s="962">
        <v>0.1</v>
      </c>
      <c r="AQ112" s="963"/>
      <c r="AR112" s="963"/>
      <c r="AS112" s="963"/>
      <c r="AT112" s="964"/>
      <c r="AU112" s="899"/>
      <c r="AV112" s="900"/>
      <c r="AW112" s="900"/>
      <c r="AX112" s="900"/>
      <c r="AY112" s="901"/>
      <c r="AZ112" s="949" t="s">
        <v>419</v>
      </c>
      <c r="BA112" s="950"/>
      <c r="BB112" s="950"/>
      <c r="BC112" s="950"/>
      <c r="BD112" s="950"/>
      <c r="BE112" s="950"/>
      <c r="BF112" s="950"/>
      <c r="BG112" s="950"/>
      <c r="BH112" s="950"/>
      <c r="BI112" s="950"/>
      <c r="BJ112" s="950"/>
      <c r="BK112" s="950"/>
      <c r="BL112" s="950"/>
      <c r="BM112" s="950"/>
      <c r="BN112" s="950"/>
      <c r="BO112" s="950"/>
      <c r="BP112" s="951"/>
      <c r="BQ112" s="919">
        <v>25773551</v>
      </c>
      <c r="BR112" s="920"/>
      <c r="BS112" s="920"/>
      <c r="BT112" s="920"/>
      <c r="BU112" s="920"/>
      <c r="BV112" s="920">
        <v>24195252</v>
      </c>
      <c r="BW112" s="920"/>
      <c r="BX112" s="920"/>
      <c r="BY112" s="920"/>
      <c r="BZ112" s="920"/>
      <c r="CA112" s="920">
        <v>22983163</v>
      </c>
      <c r="CB112" s="920"/>
      <c r="CC112" s="920"/>
      <c r="CD112" s="920"/>
      <c r="CE112" s="920"/>
      <c r="CF112" s="914">
        <v>254.6</v>
      </c>
      <c r="CG112" s="915"/>
      <c r="CH112" s="915"/>
      <c r="CI112" s="915"/>
      <c r="CJ112" s="915"/>
      <c r="CK112" s="945"/>
      <c r="CL112" s="946"/>
      <c r="CM112" s="916" t="s">
        <v>420</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6077</v>
      </c>
      <c r="DH112" s="920"/>
      <c r="DI112" s="920"/>
      <c r="DJ112" s="920"/>
      <c r="DK112" s="920"/>
      <c r="DL112" s="920">
        <v>2573</v>
      </c>
      <c r="DM112" s="920"/>
      <c r="DN112" s="920"/>
      <c r="DO112" s="920"/>
      <c r="DP112" s="920"/>
      <c r="DQ112" s="920">
        <v>1756</v>
      </c>
      <c r="DR112" s="920"/>
      <c r="DS112" s="920"/>
      <c r="DT112" s="920"/>
      <c r="DU112" s="920"/>
      <c r="DV112" s="921">
        <v>0</v>
      </c>
      <c r="DW112" s="921"/>
      <c r="DX112" s="921"/>
      <c r="DY112" s="921"/>
      <c r="DZ112" s="922"/>
    </row>
    <row r="113" spans="1:130" s="197" customFormat="1" ht="26.25" customHeight="1" x14ac:dyDescent="0.15">
      <c r="A113" s="954"/>
      <c r="B113" s="955"/>
      <c r="C113" s="950" t="s">
        <v>421</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1953392</v>
      </c>
      <c r="AB113" s="934"/>
      <c r="AC113" s="934"/>
      <c r="AD113" s="934"/>
      <c r="AE113" s="935"/>
      <c r="AF113" s="936">
        <v>1694607</v>
      </c>
      <c r="AG113" s="934"/>
      <c r="AH113" s="934"/>
      <c r="AI113" s="934"/>
      <c r="AJ113" s="935"/>
      <c r="AK113" s="936">
        <v>1825343</v>
      </c>
      <c r="AL113" s="934"/>
      <c r="AM113" s="934"/>
      <c r="AN113" s="934"/>
      <c r="AO113" s="935"/>
      <c r="AP113" s="937">
        <v>20.2</v>
      </c>
      <c r="AQ113" s="938"/>
      <c r="AR113" s="938"/>
      <c r="AS113" s="938"/>
      <c r="AT113" s="939"/>
      <c r="AU113" s="899"/>
      <c r="AV113" s="900"/>
      <c r="AW113" s="900"/>
      <c r="AX113" s="900"/>
      <c r="AY113" s="901"/>
      <c r="AZ113" s="949" t="s">
        <v>422</v>
      </c>
      <c r="BA113" s="950"/>
      <c r="BB113" s="950"/>
      <c r="BC113" s="950"/>
      <c r="BD113" s="950"/>
      <c r="BE113" s="950"/>
      <c r="BF113" s="950"/>
      <c r="BG113" s="950"/>
      <c r="BH113" s="950"/>
      <c r="BI113" s="950"/>
      <c r="BJ113" s="950"/>
      <c r="BK113" s="950"/>
      <c r="BL113" s="950"/>
      <c r="BM113" s="950"/>
      <c r="BN113" s="950"/>
      <c r="BO113" s="950"/>
      <c r="BP113" s="951"/>
      <c r="BQ113" s="919">
        <v>1169644</v>
      </c>
      <c r="BR113" s="920"/>
      <c r="BS113" s="920"/>
      <c r="BT113" s="920"/>
      <c r="BU113" s="920"/>
      <c r="BV113" s="920">
        <v>1106056</v>
      </c>
      <c r="BW113" s="920"/>
      <c r="BX113" s="920"/>
      <c r="BY113" s="920"/>
      <c r="BZ113" s="920"/>
      <c r="CA113" s="920">
        <v>967888</v>
      </c>
      <c r="CB113" s="920"/>
      <c r="CC113" s="920"/>
      <c r="CD113" s="920"/>
      <c r="CE113" s="920"/>
      <c r="CF113" s="914">
        <v>10.7</v>
      </c>
      <c r="CG113" s="915"/>
      <c r="CH113" s="915"/>
      <c r="CI113" s="915"/>
      <c r="CJ113" s="915"/>
      <c r="CK113" s="945"/>
      <c r="CL113" s="946"/>
      <c r="CM113" s="916" t="s">
        <v>423</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x14ac:dyDescent="0.15">
      <c r="A114" s="954"/>
      <c r="B114" s="955"/>
      <c r="C114" s="950" t="s">
        <v>424</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206458</v>
      </c>
      <c r="AB114" s="959"/>
      <c r="AC114" s="959"/>
      <c r="AD114" s="959"/>
      <c r="AE114" s="960"/>
      <c r="AF114" s="961">
        <v>215104</v>
      </c>
      <c r="AG114" s="959"/>
      <c r="AH114" s="959"/>
      <c r="AI114" s="959"/>
      <c r="AJ114" s="960"/>
      <c r="AK114" s="961">
        <v>231027</v>
      </c>
      <c r="AL114" s="959"/>
      <c r="AM114" s="959"/>
      <c r="AN114" s="959"/>
      <c r="AO114" s="960"/>
      <c r="AP114" s="962">
        <v>2.6</v>
      </c>
      <c r="AQ114" s="963"/>
      <c r="AR114" s="963"/>
      <c r="AS114" s="963"/>
      <c r="AT114" s="964"/>
      <c r="AU114" s="899"/>
      <c r="AV114" s="900"/>
      <c r="AW114" s="900"/>
      <c r="AX114" s="900"/>
      <c r="AY114" s="901"/>
      <c r="AZ114" s="949" t="s">
        <v>425</v>
      </c>
      <c r="BA114" s="950"/>
      <c r="BB114" s="950"/>
      <c r="BC114" s="950"/>
      <c r="BD114" s="950"/>
      <c r="BE114" s="950"/>
      <c r="BF114" s="950"/>
      <c r="BG114" s="950"/>
      <c r="BH114" s="950"/>
      <c r="BI114" s="950"/>
      <c r="BJ114" s="950"/>
      <c r="BK114" s="950"/>
      <c r="BL114" s="950"/>
      <c r="BM114" s="950"/>
      <c r="BN114" s="950"/>
      <c r="BO114" s="950"/>
      <c r="BP114" s="951"/>
      <c r="BQ114" s="919">
        <v>2390653</v>
      </c>
      <c r="BR114" s="920"/>
      <c r="BS114" s="920"/>
      <c r="BT114" s="920"/>
      <c r="BU114" s="920"/>
      <c r="BV114" s="920">
        <v>2175107</v>
      </c>
      <c r="BW114" s="920"/>
      <c r="BX114" s="920"/>
      <c r="BY114" s="920"/>
      <c r="BZ114" s="920"/>
      <c r="CA114" s="920">
        <v>1815593</v>
      </c>
      <c r="CB114" s="920"/>
      <c r="CC114" s="920"/>
      <c r="CD114" s="920"/>
      <c r="CE114" s="920"/>
      <c r="CF114" s="914">
        <v>20.100000000000001</v>
      </c>
      <c r="CG114" s="915"/>
      <c r="CH114" s="915"/>
      <c r="CI114" s="915"/>
      <c r="CJ114" s="915"/>
      <c r="CK114" s="945"/>
      <c r="CL114" s="946"/>
      <c r="CM114" s="916" t="s">
        <v>426</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x14ac:dyDescent="0.15">
      <c r="A115" s="954"/>
      <c r="B115" s="955"/>
      <c r="C115" s="950" t="s">
        <v>427</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111</v>
      </c>
      <c r="AB115" s="934"/>
      <c r="AC115" s="934"/>
      <c r="AD115" s="934"/>
      <c r="AE115" s="935"/>
      <c r="AF115" s="936" t="s">
        <v>111</v>
      </c>
      <c r="AG115" s="934"/>
      <c r="AH115" s="934"/>
      <c r="AI115" s="934"/>
      <c r="AJ115" s="935"/>
      <c r="AK115" s="936" t="s">
        <v>111</v>
      </c>
      <c r="AL115" s="934"/>
      <c r="AM115" s="934"/>
      <c r="AN115" s="934"/>
      <c r="AO115" s="935"/>
      <c r="AP115" s="937" t="s">
        <v>111</v>
      </c>
      <c r="AQ115" s="938"/>
      <c r="AR115" s="938"/>
      <c r="AS115" s="938"/>
      <c r="AT115" s="939"/>
      <c r="AU115" s="899"/>
      <c r="AV115" s="900"/>
      <c r="AW115" s="900"/>
      <c r="AX115" s="900"/>
      <c r="AY115" s="901"/>
      <c r="AZ115" s="949" t="s">
        <v>428</v>
      </c>
      <c r="BA115" s="950"/>
      <c r="BB115" s="950"/>
      <c r="BC115" s="950"/>
      <c r="BD115" s="950"/>
      <c r="BE115" s="950"/>
      <c r="BF115" s="950"/>
      <c r="BG115" s="950"/>
      <c r="BH115" s="950"/>
      <c r="BI115" s="950"/>
      <c r="BJ115" s="950"/>
      <c r="BK115" s="950"/>
      <c r="BL115" s="950"/>
      <c r="BM115" s="950"/>
      <c r="BN115" s="950"/>
      <c r="BO115" s="950"/>
      <c r="BP115" s="951"/>
      <c r="BQ115" s="919">
        <v>300076</v>
      </c>
      <c r="BR115" s="920"/>
      <c r="BS115" s="920"/>
      <c r="BT115" s="920"/>
      <c r="BU115" s="920"/>
      <c r="BV115" s="920">
        <v>9135</v>
      </c>
      <c r="BW115" s="920"/>
      <c r="BX115" s="920"/>
      <c r="BY115" s="920"/>
      <c r="BZ115" s="920"/>
      <c r="CA115" s="920">
        <v>8137</v>
      </c>
      <c r="CB115" s="920"/>
      <c r="CC115" s="920"/>
      <c r="CD115" s="920"/>
      <c r="CE115" s="920"/>
      <c r="CF115" s="914">
        <v>0.1</v>
      </c>
      <c r="CG115" s="915"/>
      <c r="CH115" s="915"/>
      <c r="CI115" s="915"/>
      <c r="CJ115" s="915"/>
      <c r="CK115" s="945"/>
      <c r="CL115" s="946"/>
      <c r="CM115" s="949" t="s">
        <v>429</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1154263</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x14ac:dyDescent="0.15">
      <c r="A116" s="956"/>
      <c r="B116" s="957"/>
      <c r="C116" s="971" t="s">
        <v>430</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431</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432</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x14ac:dyDescent="0.15">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433</v>
      </c>
      <c r="Z117" s="884"/>
      <c r="AA117" s="996">
        <v>3849807</v>
      </c>
      <c r="AB117" s="966"/>
      <c r="AC117" s="966"/>
      <c r="AD117" s="966"/>
      <c r="AE117" s="967"/>
      <c r="AF117" s="965">
        <v>3570163</v>
      </c>
      <c r="AG117" s="966"/>
      <c r="AH117" s="966"/>
      <c r="AI117" s="966"/>
      <c r="AJ117" s="967"/>
      <c r="AK117" s="965">
        <v>3713656</v>
      </c>
      <c r="AL117" s="966"/>
      <c r="AM117" s="966"/>
      <c r="AN117" s="966"/>
      <c r="AO117" s="967"/>
      <c r="AP117" s="968"/>
      <c r="AQ117" s="969"/>
      <c r="AR117" s="969"/>
      <c r="AS117" s="969"/>
      <c r="AT117" s="970"/>
      <c r="AU117" s="899"/>
      <c r="AV117" s="900"/>
      <c r="AW117" s="900"/>
      <c r="AX117" s="900"/>
      <c r="AY117" s="901"/>
      <c r="AZ117" s="995" t="s">
        <v>434</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435</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x14ac:dyDescent="0.15">
      <c r="A118" s="904" t="s">
        <v>409</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407</v>
      </c>
      <c r="AB118" s="883"/>
      <c r="AC118" s="883"/>
      <c r="AD118" s="883"/>
      <c r="AE118" s="884"/>
      <c r="AF118" s="882" t="s">
        <v>286</v>
      </c>
      <c r="AG118" s="883"/>
      <c r="AH118" s="883"/>
      <c r="AI118" s="883"/>
      <c r="AJ118" s="884"/>
      <c r="AK118" s="882" t="s">
        <v>285</v>
      </c>
      <c r="AL118" s="883"/>
      <c r="AM118" s="883"/>
      <c r="AN118" s="883"/>
      <c r="AO118" s="884"/>
      <c r="AP118" s="990" t="s">
        <v>408</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436</v>
      </c>
      <c r="BP118" s="994"/>
      <c r="BQ118" s="985">
        <v>47583284</v>
      </c>
      <c r="BR118" s="986"/>
      <c r="BS118" s="986"/>
      <c r="BT118" s="986"/>
      <c r="BU118" s="986"/>
      <c r="BV118" s="986">
        <v>45272395</v>
      </c>
      <c r="BW118" s="986"/>
      <c r="BX118" s="986"/>
      <c r="BY118" s="986"/>
      <c r="BZ118" s="986"/>
      <c r="CA118" s="986">
        <v>44284124</v>
      </c>
      <c r="CB118" s="986"/>
      <c r="CC118" s="986"/>
      <c r="CD118" s="986"/>
      <c r="CE118" s="986"/>
      <c r="CF118" s="987"/>
      <c r="CG118" s="988"/>
      <c r="CH118" s="988"/>
      <c r="CI118" s="988"/>
      <c r="CJ118" s="989"/>
      <c r="CK118" s="945"/>
      <c r="CL118" s="946"/>
      <c r="CM118" s="916" t="s">
        <v>437</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x14ac:dyDescent="0.15">
      <c r="A119" s="974" t="s">
        <v>412</v>
      </c>
      <c r="B119" s="944"/>
      <c r="C119" s="923" t="s">
        <v>413</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438</v>
      </c>
      <c r="AV119" s="978"/>
      <c r="AW119" s="978"/>
      <c r="AX119" s="978"/>
      <c r="AY119" s="979"/>
      <c r="AZ119" s="940" t="s">
        <v>439</v>
      </c>
      <c r="BA119" s="887"/>
      <c r="BB119" s="887"/>
      <c r="BC119" s="887"/>
      <c r="BD119" s="887"/>
      <c r="BE119" s="887"/>
      <c r="BF119" s="887"/>
      <c r="BG119" s="887"/>
      <c r="BH119" s="887"/>
      <c r="BI119" s="887"/>
      <c r="BJ119" s="887"/>
      <c r="BK119" s="887"/>
      <c r="BL119" s="887"/>
      <c r="BM119" s="887"/>
      <c r="BN119" s="887"/>
      <c r="BO119" s="887"/>
      <c r="BP119" s="888"/>
      <c r="BQ119" s="926">
        <v>6579328</v>
      </c>
      <c r="BR119" s="927"/>
      <c r="BS119" s="927"/>
      <c r="BT119" s="927"/>
      <c r="BU119" s="927"/>
      <c r="BV119" s="927">
        <v>8047259</v>
      </c>
      <c r="BW119" s="927"/>
      <c r="BX119" s="927"/>
      <c r="BY119" s="927"/>
      <c r="BZ119" s="927"/>
      <c r="CA119" s="927">
        <v>8482555</v>
      </c>
      <c r="CB119" s="927"/>
      <c r="CC119" s="927"/>
      <c r="CD119" s="927"/>
      <c r="CE119" s="927"/>
      <c r="CF119" s="941">
        <v>94</v>
      </c>
      <c r="CG119" s="942"/>
      <c r="CH119" s="942"/>
      <c r="CI119" s="942"/>
      <c r="CJ119" s="942"/>
      <c r="CK119" s="947"/>
      <c r="CL119" s="948"/>
      <c r="CM119" s="1004" t="s">
        <v>440</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111</v>
      </c>
      <c r="DH119" s="998"/>
      <c r="DI119" s="998"/>
      <c r="DJ119" s="998"/>
      <c r="DK119" s="999"/>
      <c r="DL119" s="1000" t="s">
        <v>111</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x14ac:dyDescent="0.15">
      <c r="A120" s="975"/>
      <c r="B120" s="946"/>
      <c r="C120" s="916" t="s">
        <v>416</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441</v>
      </c>
      <c r="BA120" s="950"/>
      <c r="BB120" s="950"/>
      <c r="BC120" s="950"/>
      <c r="BD120" s="950"/>
      <c r="BE120" s="950"/>
      <c r="BF120" s="950"/>
      <c r="BG120" s="950"/>
      <c r="BH120" s="950"/>
      <c r="BI120" s="950"/>
      <c r="BJ120" s="950"/>
      <c r="BK120" s="950"/>
      <c r="BL120" s="950"/>
      <c r="BM120" s="950"/>
      <c r="BN120" s="950"/>
      <c r="BO120" s="950"/>
      <c r="BP120" s="951"/>
      <c r="BQ120" s="919">
        <v>3459865</v>
      </c>
      <c r="BR120" s="920"/>
      <c r="BS120" s="920"/>
      <c r="BT120" s="920"/>
      <c r="BU120" s="920"/>
      <c r="BV120" s="920">
        <v>3018441</v>
      </c>
      <c r="BW120" s="920"/>
      <c r="BX120" s="920"/>
      <c r="BY120" s="920"/>
      <c r="BZ120" s="920"/>
      <c r="CA120" s="920">
        <v>2864979</v>
      </c>
      <c r="CB120" s="920"/>
      <c r="CC120" s="920"/>
      <c r="CD120" s="920"/>
      <c r="CE120" s="920"/>
      <c r="CF120" s="914">
        <v>31.7</v>
      </c>
      <c r="CG120" s="915"/>
      <c r="CH120" s="915"/>
      <c r="CI120" s="915"/>
      <c r="CJ120" s="915"/>
      <c r="CK120" s="1013" t="s">
        <v>442</v>
      </c>
      <c r="CL120" s="1014"/>
      <c r="CM120" s="1014"/>
      <c r="CN120" s="1014"/>
      <c r="CO120" s="1015"/>
      <c r="CP120" s="1021" t="s">
        <v>389</v>
      </c>
      <c r="CQ120" s="1022"/>
      <c r="CR120" s="1022"/>
      <c r="CS120" s="1022"/>
      <c r="CT120" s="1022"/>
      <c r="CU120" s="1022"/>
      <c r="CV120" s="1022"/>
      <c r="CW120" s="1022"/>
      <c r="CX120" s="1022"/>
      <c r="CY120" s="1022"/>
      <c r="CZ120" s="1022"/>
      <c r="DA120" s="1022"/>
      <c r="DB120" s="1022"/>
      <c r="DC120" s="1022"/>
      <c r="DD120" s="1022"/>
      <c r="DE120" s="1022"/>
      <c r="DF120" s="1023"/>
      <c r="DG120" s="926">
        <v>20025111</v>
      </c>
      <c r="DH120" s="927"/>
      <c r="DI120" s="927"/>
      <c r="DJ120" s="927"/>
      <c r="DK120" s="927"/>
      <c r="DL120" s="927">
        <v>19030229</v>
      </c>
      <c r="DM120" s="927"/>
      <c r="DN120" s="927"/>
      <c r="DO120" s="927"/>
      <c r="DP120" s="927"/>
      <c r="DQ120" s="927">
        <v>18216354</v>
      </c>
      <c r="DR120" s="927"/>
      <c r="DS120" s="927"/>
      <c r="DT120" s="927"/>
      <c r="DU120" s="927"/>
      <c r="DV120" s="928">
        <v>201.8</v>
      </c>
      <c r="DW120" s="928"/>
      <c r="DX120" s="928"/>
      <c r="DY120" s="928"/>
      <c r="DZ120" s="929"/>
    </row>
    <row r="121" spans="1:130" s="197" customFormat="1" ht="26.25" customHeight="1" x14ac:dyDescent="0.15">
      <c r="A121" s="975"/>
      <c r="B121" s="946"/>
      <c r="C121" s="1010" t="s">
        <v>443</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444</v>
      </c>
      <c r="BA121" s="971"/>
      <c r="BB121" s="971"/>
      <c r="BC121" s="971"/>
      <c r="BD121" s="971"/>
      <c r="BE121" s="971"/>
      <c r="BF121" s="971"/>
      <c r="BG121" s="971"/>
      <c r="BH121" s="971"/>
      <c r="BI121" s="971"/>
      <c r="BJ121" s="971"/>
      <c r="BK121" s="971"/>
      <c r="BL121" s="971"/>
      <c r="BM121" s="971"/>
      <c r="BN121" s="971"/>
      <c r="BO121" s="971"/>
      <c r="BP121" s="972"/>
      <c r="BQ121" s="985">
        <v>31219074</v>
      </c>
      <c r="BR121" s="986"/>
      <c r="BS121" s="986"/>
      <c r="BT121" s="986"/>
      <c r="BU121" s="986"/>
      <c r="BV121" s="986">
        <v>30839747</v>
      </c>
      <c r="BW121" s="986"/>
      <c r="BX121" s="986"/>
      <c r="BY121" s="986"/>
      <c r="BZ121" s="986"/>
      <c r="CA121" s="986">
        <v>30241023</v>
      </c>
      <c r="CB121" s="986"/>
      <c r="CC121" s="986"/>
      <c r="CD121" s="986"/>
      <c r="CE121" s="986"/>
      <c r="CF121" s="1024">
        <v>334.9</v>
      </c>
      <c r="CG121" s="1025"/>
      <c r="CH121" s="1025"/>
      <c r="CI121" s="1025"/>
      <c r="CJ121" s="1025"/>
      <c r="CK121" s="1016"/>
      <c r="CL121" s="1017"/>
      <c r="CM121" s="1017"/>
      <c r="CN121" s="1017"/>
      <c r="CO121" s="1018"/>
      <c r="CP121" s="1007" t="s">
        <v>390</v>
      </c>
      <c r="CQ121" s="1008"/>
      <c r="CR121" s="1008"/>
      <c r="CS121" s="1008"/>
      <c r="CT121" s="1008"/>
      <c r="CU121" s="1008"/>
      <c r="CV121" s="1008"/>
      <c r="CW121" s="1008"/>
      <c r="CX121" s="1008"/>
      <c r="CY121" s="1008"/>
      <c r="CZ121" s="1008"/>
      <c r="DA121" s="1008"/>
      <c r="DB121" s="1008"/>
      <c r="DC121" s="1008"/>
      <c r="DD121" s="1008"/>
      <c r="DE121" s="1008"/>
      <c r="DF121" s="1009"/>
      <c r="DG121" s="919">
        <v>5650145</v>
      </c>
      <c r="DH121" s="920"/>
      <c r="DI121" s="920"/>
      <c r="DJ121" s="920"/>
      <c r="DK121" s="920"/>
      <c r="DL121" s="920">
        <v>5087422</v>
      </c>
      <c r="DM121" s="920"/>
      <c r="DN121" s="920"/>
      <c r="DO121" s="920"/>
      <c r="DP121" s="920"/>
      <c r="DQ121" s="920">
        <v>4573772</v>
      </c>
      <c r="DR121" s="920"/>
      <c r="DS121" s="920"/>
      <c r="DT121" s="920"/>
      <c r="DU121" s="920"/>
      <c r="DV121" s="921">
        <v>50.7</v>
      </c>
      <c r="DW121" s="921"/>
      <c r="DX121" s="921"/>
      <c r="DY121" s="921"/>
      <c r="DZ121" s="922"/>
    </row>
    <row r="122" spans="1:130" s="197" customFormat="1" ht="26.25" customHeight="1" x14ac:dyDescent="0.15">
      <c r="A122" s="975"/>
      <c r="B122" s="946"/>
      <c r="C122" s="916" t="s">
        <v>426</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445</v>
      </c>
      <c r="BP122" s="994"/>
      <c r="BQ122" s="1034">
        <v>41258267</v>
      </c>
      <c r="BR122" s="1035"/>
      <c r="BS122" s="1035"/>
      <c r="BT122" s="1035"/>
      <c r="BU122" s="1035"/>
      <c r="BV122" s="1035">
        <v>41905447</v>
      </c>
      <c r="BW122" s="1035"/>
      <c r="BX122" s="1035"/>
      <c r="BY122" s="1035"/>
      <c r="BZ122" s="1035"/>
      <c r="CA122" s="1035">
        <v>41588557</v>
      </c>
      <c r="CB122" s="1035"/>
      <c r="CC122" s="1035"/>
      <c r="CD122" s="1035"/>
      <c r="CE122" s="1035"/>
      <c r="CF122" s="987"/>
      <c r="CG122" s="988"/>
      <c r="CH122" s="988"/>
      <c r="CI122" s="988"/>
      <c r="CJ122" s="989"/>
      <c r="CK122" s="1016"/>
      <c r="CL122" s="1017"/>
      <c r="CM122" s="1017"/>
      <c r="CN122" s="1017"/>
      <c r="CO122" s="1018"/>
      <c r="CP122" s="1007" t="s">
        <v>386</v>
      </c>
      <c r="CQ122" s="1008"/>
      <c r="CR122" s="1008"/>
      <c r="CS122" s="1008"/>
      <c r="CT122" s="1008"/>
      <c r="CU122" s="1008"/>
      <c r="CV122" s="1008"/>
      <c r="CW122" s="1008"/>
      <c r="CX122" s="1008"/>
      <c r="CY122" s="1008"/>
      <c r="CZ122" s="1008"/>
      <c r="DA122" s="1008"/>
      <c r="DB122" s="1008"/>
      <c r="DC122" s="1008"/>
      <c r="DD122" s="1008"/>
      <c r="DE122" s="1008"/>
      <c r="DF122" s="1009"/>
      <c r="DG122" s="919">
        <v>13072</v>
      </c>
      <c r="DH122" s="920"/>
      <c r="DI122" s="920"/>
      <c r="DJ122" s="920"/>
      <c r="DK122" s="920"/>
      <c r="DL122" s="920">
        <v>9903</v>
      </c>
      <c r="DM122" s="920"/>
      <c r="DN122" s="920"/>
      <c r="DO122" s="920"/>
      <c r="DP122" s="920"/>
      <c r="DQ122" s="920">
        <v>102342</v>
      </c>
      <c r="DR122" s="920"/>
      <c r="DS122" s="920"/>
      <c r="DT122" s="920"/>
      <c r="DU122" s="920"/>
      <c r="DV122" s="921">
        <v>1.1000000000000001</v>
      </c>
      <c r="DW122" s="921"/>
      <c r="DX122" s="921"/>
      <c r="DY122" s="921"/>
      <c r="DZ122" s="922"/>
    </row>
    <row r="123" spans="1:130" s="197" customFormat="1" ht="26.25" customHeight="1" thickBot="1" x14ac:dyDescent="0.2">
      <c r="A123" s="975"/>
      <c r="B123" s="946"/>
      <c r="C123" s="916" t="s">
        <v>432</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446</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69.2</v>
      </c>
      <c r="BR123" s="1027"/>
      <c r="BS123" s="1027"/>
      <c r="BT123" s="1027"/>
      <c r="BU123" s="1027"/>
      <c r="BV123" s="1027">
        <v>36.9</v>
      </c>
      <c r="BW123" s="1027"/>
      <c r="BX123" s="1027"/>
      <c r="BY123" s="1027"/>
      <c r="BZ123" s="1027"/>
      <c r="CA123" s="1027">
        <v>29.8</v>
      </c>
      <c r="CB123" s="1027"/>
      <c r="CC123" s="1027"/>
      <c r="CD123" s="1027"/>
      <c r="CE123" s="1027"/>
      <c r="CF123" s="1028"/>
      <c r="CG123" s="1029"/>
      <c r="CH123" s="1029"/>
      <c r="CI123" s="1029"/>
      <c r="CJ123" s="1030"/>
      <c r="CK123" s="1016"/>
      <c r="CL123" s="1017"/>
      <c r="CM123" s="1017"/>
      <c r="CN123" s="1017"/>
      <c r="CO123" s="1018"/>
      <c r="CP123" s="1007" t="s">
        <v>388</v>
      </c>
      <c r="CQ123" s="1008"/>
      <c r="CR123" s="1008"/>
      <c r="CS123" s="1008"/>
      <c r="CT123" s="1008"/>
      <c r="CU123" s="1008"/>
      <c r="CV123" s="1008"/>
      <c r="CW123" s="1008"/>
      <c r="CX123" s="1008"/>
      <c r="CY123" s="1008"/>
      <c r="CZ123" s="1008"/>
      <c r="DA123" s="1008"/>
      <c r="DB123" s="1008"/>
      <c r="DC123" s="1008"/>
      <c r="DD123" s="1008"/>
      <c r="DE123" s="1008"/>
      <c r="DF123" s="1009"/>
      <c r="DG123" s="958">
        <v>4231</v>
      </c>
      <c r="DH123" s="959"/>
      <c r="DI123" s="959"/>
      <c r="DJ123" s="959"/>
      <c r="DK123" s="960"/>
      <c r="DL123" s="961">
        <v>3360</v>
      </c>
      <c r="DM123" s="959"/>
      <c r="DN123" s="959"/>
      <c r="DO123" s="959"/>
      <c r="DP123" s="960"/>
      <c r="DQ123" s="961">
        <v>6903</v>
      </c>
      <c r="DR123" s="959"/>
      <c r="DS123" s="959"/>
      <c r="DT123" s="959"/>
      <c r="DU123" s="960"/>
      <c r="DV123" s="962">
        <v>0.1</v>
      </c>
      <c r="DW123" s="963"/>
      <c r="DX123" s="963"/>
      <c r="DY123" s="963"/>
      <c r="DZ123" s="964"/>
    </row>
    <row r="124" spans="1:130" s="197" customFormat="1" ht="26.25" customHeight="1" x14ac:dyDescent="0.15">
      <c r="A124" s="975"/>
      <c r="B124" s="946"/>
      <c r="C124" s="916" t="s">
        <v>435</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447</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x14ac:dyDescent="0.2">
      <c r="A125" s="975"/>
      <c r="B125" s="946"/>
      <c r="C125" s="916" t="s">
        <v>437</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448</v>
      </c>
      <c r="CL125" s="1014"/>
      <c r="CM125" s="1014"/>
      <c r="CN125" s="1014"/>
      <c r="CO125" s="1015"/>
      <c r="CP125" s="940" t="s">
        <v>449</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x14ac:dyDescent="0.15">
      <c r="A126" s="975"/>
      <c r="B126" s="946"/>
      <c r="C126" s="916" t="s">
        <v>440</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111</v>
      </c>
      <c r="AB126" s="959"/>
      <c r="AC126" s="959"/>
      <c r="AD126" s="959"/>
      <c r="AE126" s="960"/>
      <c r="AF126" s="961" t="s">
        <v>111</v>
      </c>
      <c r="AG126" s="959"/>
      <c r="AH126" s="959"/>
      <c r="AI126" s="959"/>
      <c r="AJ126" s="960"/>
      <c r="AK126" s="961" t="s">
        <v>111</v>
      </c>
      <c r="AL126" s="959"/>
      <c r="AM126" s="959"/>
      <c r="AN126" s="959"/>
      <c r="AO126" s="960"/>
      <c r="AP126" s="962" t="s">
        <v>111</v>
      </c>
      <c r="AQ126" s="963"/>
      <c r="AR126" s="963"/>
      <c r="AS126" s="963"/>
      <c r="AT126" s="964"/>
      <c r="AU126" s="233"/>
      <c r="AV126" s="233"/>
      <c r="AW126" s="233"/>
      <c r="AX126" s="1036" t="s">
        <v>450</v>
      </c>
      <c r="AY126" s="1037"/>
      <c r="AZ126" s="1037"/>
      <c r="BA126" s="1037"/>
      <c r="BB126" s="1037"/>
      <c r="BC126" s="1037"/>
      <c r="BD126" s="1037"/>
      <c r="BE126" s="1038"/>
      <c r="BF126" s="1052" t="s">
        <v>451</v>
      </c>
      <c r="BG126" s="1037"/>
      <c r="BH126" s="1037"/>
      <c r="BI126" s="1037"/>
      <c r="BJ126" s="1037"/>
      <c r="BK126" s="1037"/>
      <c r="BL126" s="1038"/>
      <c r="BM126" s="1052" t="s">
        <v>452</v>
      </c>
      <c r="BN126" s="1037"/>
      <c r="BO126" s="1037"/>
      <c r="BP126" s="1037"/>
      <c r="BQ126" s="1037"/>
      <c r="BR126" s="1037"/>
      <c r="BS126" s="1038"/>
      <c r="BT126" s="1052" t="s">
        <v>453</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454</v>
      </c>
      <c r="CQ126" s="950"/>
      <c r="CR126" s="950"/>
      <c r="CS126" s="950"/>
      <c r="CT126" s="950"/>
      <c r="CU126" s="950"/>
      <c r="CV126" s="950"/>
      <c r="CW126" s="950"/>
      <c r="CX126" s="950"/>
      <c r="CY126" s="950"/>
      <c r="CZ126" s="950"/>
      <c r="DA126" s="950"/>
      <c r="DB126" s="950"/>
      <c r="DC126" s="950"/>
      <c r="DD126" s="950"/>
      <c r="DE126" s="950"/>
      <c r="DF126" s="951"/>
      <c r="DG126" s="919">
        <v>294132</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x14ac:dyDescent="0.2">
      <c r="A127" s="976"/>
      <c r="B127" s="948"/>
      <c r="C127" s="1004" t="s">
        <v>455</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111</v>
      </c>
      <c r="AB127" s="959"/>
      <c r="AC127" s="959"/>
      <c r="AD127" s="959"/>
      <c r="AE127" s="960"/>
      <c r="AF127" s="961" t="s">
        <v>111</v>
      </c>
      <c r="AG127" s="959"/>
      <c r="AH127" s="959"/>
      <c r="AI127" s="959"/>
      <c r="AJ127" s="960"/>
      <c r="AK127" s="961" t="s">
        <v>111</v>
      </c>
      <c r="AL127" s="959"/>
      <c r="AM127" s="959"/>
      <c r="AN127" s="959"/>
      <c r="AO127" s="960"/>
      <c r="AP127" s="962" t="s">
        <v>111</v>
      </c>
      <c r="AQ127" s="963"/>
      <c r="AR127" s="963"/>
      <c r="AS127" s="963"/>
      <c r="AT127" s="964"/>
      <c r="AU127" s="233"/>
      <c r="AV127" s="233"/>
      <c r="AW127" s="233"/>
      <c r="AX127" s="886" t="s">
        <v>456</v>
      </c>
      <c r="AY127" s="887"/>
      <c r="AZ127" s="887"/>
      <c r="BA127" s="887"/>
      <c r="BB127" s="887"/>
      <c r="BC127" s="887"/>
      <c r="BD127" s="887"/>
      <c r="BE127" s="888"/>
      <c r="BF127" s="1041" t="s">
        <v>111</v>
      </c>
      <c r="BG127" s="1042"/>
      <c r="BH127" s="1042"/>
      <c r="BI127" s="1042"/>
      <c r="BJ127" s="1042"/>
      <c r="BK127" s="1042"/>
      <c r="BL127" s="1051"/>
      <c r="BM127" s="1041">
        <v>13.09</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457</v>
      </c>
      <c r="CQ127" s="1045"/>
      <c r="CR127" s="1045"/>
      <c r="CS127" s="1045"/>
      <c r="CT127" s="1045"/>
      <c r="CU127" s="1045"/>
      <c r="CV127" s="1045"/>
      <c r="CW127" s="1045"/>
      <c r="CX127" s="1045"/>
      <c r="CY127" s="1045"/>
      <c r="CZ127" s="1045"/>
      <c r="DA127" s="1045"/>
      <c r="DB127" s="1045"/>
      <c r="DC127" s="1045"/>
      <c r="DD127" s="1045"/>
      <c r="DE127" s="1045"/>
      <c r="DF127" s="1046"/>
      <c r="DG127" s="1047">
        <v>5944</v>
      </c>
      <c r="DH127" s="1048"/>
      <c r="DI127" s="1048"/>
      <c r="DJ127" s="1048"/>
      <c r="DK127" s="1048"/>
      <c r="DL127" s="1048">
        <v>9135</v>
      </c>
      <c r="DM127" s="1048"/>
      <c r="DN127" s="1048"/>
      <c r="DO127" s="1048"/>
      <c r="DP127" s="1048"/>
      <c r="DQ127" s="1048">
        <v>8137</v>
      </c>
      <c r="DR127" s="1048"/>
      <c r="DS127" s="1048"/>
      <c r="DT127" s="1048"/>
      <c r="DU127" s="1048"/>
      <c r="DV127" s="1049">
        <v>0.1</v>
      </c>
      <c r="DW127" s="1049"/>
      <c r="DX127" s="1049"/>
      <c r="DY127" s="1049"/>
      <c r="DZ127" s="1050"/>
    </row>
    <row r="128" spans="1:130" s="197" customFormat="1" ht="26.25" customHeight="1" x14ac:dyDescent="0.15">
      <c r="A128" s="1071" t="s">
        <v>458</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459</v>
      </c>
      <c r="X128" s="1073"/>
      <c r="Y128" s="1073"/>
      <c r="Z128" s="1074"/>
      <c r="AA128" s="1089">
        <v>325790</v>
      </c>
      <c r="AB128" s="1090"/>
      <c r="AC128" s="1090"/>
      <c r="AD128" s="1090"/>
      <c r="AE128" s="1091"/>
      <c r="AF128" s="1092">
        <v>331176</v>
      </c>
      <c r="AG128" s="1090"/>
      <c r="AH128" s="1090"/>
      <c r="AI128" s="1090"/>
      <c r="AJ128" s="1091"/>
      <c r="AK128" s="1092">
        <v>287290</v>
      </c>
      <c r="AL128" s="1090"/>
      <c r="AM128" s="1090"/>
      <c r="AN128" s="1090"/>
      <c r="AO128" s="1091"/>
      <c r="AP128" s="1093"/>
      <c r="AQ128" s="1094"/>
      <c r="AR128" s="1094"/>
      <c r="AS128" s="1094"/>
      <c r="AT128" s="1095"/>
      <c r="AU128" s="235"/>
      <c r="AV128" s="235"/>
      <c r="AW128" s="235"/>
      <c r="AX128" s="1054" t="s">
        <v>460</v>
      </c>
      <c r="AY128" s="950"/>
      <c r="AZ128" s="950"/>
      <c r="BA128" s="950"/>
      <c r="BB128" s="950"/>
      <c r="BC128" s="950"/>
      <c r="BD128" s="950"/>
      <c r="BE128" s="951"/>
      <c r="BF128" s="1066" t="s">
        <v>111</v>
      </c>
      <c r="BG128" s="1067"/>
      <c r="BH128" s="1067"/>
      <c r="BI128" s="1067"/>
      <c r="BJ128" s="1067"/>
      <c r="BK128" s="1067"/>
      <c r="BL128" s="1068"/>
      <c r="BM128" s="1066">
        <v>18.09</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461</v>
      </c>
      <c r="X129" s="1061"/>
      <c r="Y129" s="1061"/>
      <c r="Z129" s="1062"/>
      <c r="AA129" s="958">
        <v>11734139</v>
      </c>
      <c r="AB129" s="959"/>
      <c r="AC129" s="959"/>
      <c r="AD129" s="959"/>
      <c r="AE129" s="960"/>
      <c r="AF129" s="961">
        <v>11713154</v>
      </c>
      <c r="AG129" s="959"/>
      <c r="AH129" s="959"/>
      <c r="AI129" s="959"/>
      <c r="AJ129" s="960"/>
      <c r="AK129" s="961">
        <v>11714058</v>
      </c>
      <c r="AL129" s="959"/>
      <c r="AM129" s="959"/>
      <c r="AN129" s="959"/>
      <c r="AO129" s="960"/>
      <c r="AP129" s="1063"/>
      <c r="AQ129" s="1064"/>
      <c r="AR129" s="1064"/>
      <c r="AS129" s="1064"/>
      <c r="AT129" s="1065"/>
      <c r="AU129" s="235"/>
      <c r="AV129" s="235"/>
      <c r="AW129" s="235"/>
      <c r="AX129" s="1054" t="s">
        <v>462</v>
      </c>
      <c r="AY129" s="950"/>
      <c r="AZ129" s="950"/>
      <c r="BA129" s="950"/>
      <c r="BB129" s="950"/>
      <c r="BC129" s="950"/>
      <c r="BD129" s="950"/>
      <c r="BE129" s="951"/>
      <c r="BF129" s="1055">
        <v>8.4</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463</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464</v>
      </c>
      <c r="X130" s="1061"/>
      <c r="Y130" s="1061"/>
      <c r="Z130" s="1062"/>
      <c r="AA130" s="958">
        <v>2594967</v>
      </c>
      <c r="AB130" s="959"/>
      <c r="AC130" s="959"/>
      <c r="AD130" s="959"/>
      <c r="AE130" s="960"/>
      <c r="AF130" s="961">
        <v>2607872</v>
      </c>
      <c r="AG130" s="959"/>
      <c r="AH130" s="959"/>
      <c r="AI130" s="959"/>
      <c r="AJ130" s="960"/>
      <c r="AK130" s="961">
        <v>2685370</v>
      </c>
      <c r="AL130" s="959"/>
      <c r="AM130" s="959"/>
      <c r="AN130" s="959"/>
      <c r="AO130" s="960"/>
      <c r="AP130" s="1063"/>
      <c r="AQ130" s="1064"/>
      <c r="AR130" s="1064"/>
      <c r="AS130" s="1064"/>
      <c r="AT130" s="1065"/>
      <c r="AU130" s="235"/>
      <c r="AV130" s="235"/>
      <c r="AW130" s="235"/>
      <c r="AX130" s="1113" t="s">
        <v>465</v>
      </c>
      <c r="AY130" s="1045"/>
      <c r="AZ130" s="1045"/>
      <c r="BA130" s="1045"/>
      <c r="BB130" s="1045"/>
      <c r="BC130" s="1045"/>
      <c r="BD130" s="1045"/>
      <c r="BE130" s="1046"/>
      <c r="BF130" s="1075">
        <v>29.8</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466</v>
      </c>
      <c r="X131" s="1084"/>
      <c r="Y131" s="1084"/>
      <c r="Z131" s="1085"/>
      <c r="AA131" s="997">
        <v>9139172</v>
      </c>
      <c r="AB131" s="998"/>
      <c r="AC131" s="998"/>
      <c r="AD131" s="998"/>
      <c r="AE131" s="999"/>
      <c r="AF131" s="1000">
        <v>9105282</v>
      </c>
      <c r="AG131" s="998"/>
      <c r="AH131" s="998"/>
      <c r="AI131" s="998"/>
      <c r="AJ131" s="999"/>
      <c r="AK131" s="1000">
        <v>9028688</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467</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468</v>
      </c>
      <c r="W132" s="1101"/>
      <c r="X132" s="1101"/>
      <c r="Y132" s="1101"/>
      <c r="Z132" s="1102"/>
      <c r="AA132" s="1103">
        <v>10.16558174</v>
      </c>
      <c r="AB132" s="1104"/>
      <c r="AC132" s="1104"/>
      <c r="AD132" s="1104"/>
      <c r="AE132" s="1105"/>
      <c r="AF132" s="1106">
        <v>6.9313064659999997</v>
      </c>
      <c r="AG132" s="1104"/>
      <c r="AH132" s="1104"/>
      <c r="AI132" s="1104"/>
      <c r="AJ132" s="1105"/>
      <c r="AK132" s="1106">
        <v>8.2071282120000006</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469</v>
      </c>
      <c r="W133" s="1108"/>
      <c r="X133" s="1108"/>
      <c r="Y133" s="1108"/>
      <c r="Z133" s="1109"/>
      <c r="AA133" s="1110">
        <v>11</v>
      </c>
      <c r="AB133" s="1111"/>
      <c r="AC133" s="1111"/>
      <c r="AD133" s="1111"/>
      <c r="AE133" s="1112"/>
      <c r="AF133" s="1110">
        <v>9.6</v>
      </c>
      <c r="AG133" s="1111"/>
      <c r="AH133" s="1111"/>
      <c r="AI133" s="1111"/>
      <c r="AJ133" s="1112"/>
      <c r="AK133" s="1110">
        <v>8.4</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60" zoomScaleNormal="60" zoomScaleSheetLayoutView="55" workbookViewId="0">
      <selection sqref="A1:A1048576"/>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0" zoomScaleSheetLayoutView="80" workbookViewId="0">
      <selection activeCell="AU39" sqref="AU39:AY39"/>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470</v>
      </c>
      <c r="B5" s="246"/>
      <c r="C5" s="246"/>
      <c r="D5" s="246"/>
      <c r="E5" s="246"/>
      <c r="F5" s="246"/>
      <c r="G5" s="246"/>
      <c r="H5" s="246"/>
      <c r="I5" s="246"/>
      <c r="J5" s="246"/>
      <c r="K5" s="246"/>
      <c r="L5" s="246"/>
      <c r="M5" s="246"/>
      <c r="N5" s="246"/>
      <c r="O5" s="247"/>
    </row>
    <row r="6" spans="1:16" x14ac:dyDescent="0.15">
      <c r="A6" s="248"/>
      <c r="B6" s="244"/>
      <c r="C6" s="244"/>
      <c r="D6" s="244"/>
      <c r="E6" s="244"/>
      <c r="F6" s="244"/>
      <c r="G6" s="249" t="s">
        <v>471</v>
      </c>
      <c r="H6" s="249"/>
      <c r="I6" s="249"/>
      <c r="J6" s="249"/>
      <c r="K6" s="244"/>
      <c r="L6" s="244"/>
      <c r="M6" s="244"/>
      <c r="N6" s="244"/>
    </row>
    <row r="7" spans="1:16" x14ac:dyDescent="0.15">
      <c r="A7" s="248"/>
      <c r="B7" s="244"/>
      <c r="C7" s="244"/>
      <c r="D7" s="244"/>
      <c r="E7" s="244"/>
      <c r="F7" s="244"/>
      <c r="G7" s="251"/>
      <c r="H7" s="252"/>
      <c r="I7" s="252"/>
      <c r="J7" s="253"/>
      <c r="K7" s="1117" t="s">
        <v>472</v>
      </c>
      <c r="L7" s="254"/>
      <c r="M7" s="255" t="s">
        <v>473</v>
      </c>
      <c r="N7" s="256"/>
    </row>
    <row r="8" spans="1:16" x14ac:dyDescent="0.15">
      <c r="A8" s="248"/>
      <c r="B8" s="244"/>
      <c r="C8" s="244"/>
      <c r="D8" s="244"/>
      <c r="E8" s="244"/>
      <c r="F8" s="244"/>
      <c r="G8" s="257"/>
      <c r="H8" s="258"/>
      <c r="I8" s="258"/>
      <c r="J8" s="259"/>
      <c r="K8" s="1118"/>
      <c r="L8" s="260" t="s">
        <v>474</v>
      </c>
      <c r="M8" s="261" t="s">
        <v>475</v>
      </c>
      <c r="N8" s="262" t="s">
        <v>476</v>
      </c>
    </row>
    <row r="9" spans="1:16" x14ac:dyDescent="0.15">
      <c r="A9" s="248"/>
      <c r="B9" s="244"/>
      <c r="C9" s="244"/>
      <c r="D9" s="244"/>
      <c r="E9" s="244"/>
      <c r="F9" s="244"/>
      <c r="G9" s="1119" t="s">
        <v>477</v>
      </c>
      <c r="H9" s="1120"/>
      <c r="I9" s="1120"/>
      <c r="J9" s="1121"/>
      <c r="K9" s="263">
        <v>2151919</v>
      </c>
      <c r="L9" s="264">
        <v>50610</v>
      </c>
      <c r="M9" s="265">
        <v>84248</v>
      </c>
      <c r="N9" s="266">
        <v>-39.9</v>
      </c>
    </row>
    <row r="10" spans="1:16" x14ac:dyDescent="0.15">
      <c r="A10" s="248"/>
      <c r="B10" s="244"/>
      <c r="C10" s="244"/>
      <c r="D10" s="244"/>
      <c r="E10" s="244"/>
      <c r="F10" s="244"/>
      <c r="G10" s="1119" t="s">
        <v>478</v>
      </c>
      <c r="H10" s="1120"/>
      <c r="I10" s="1120"/>
      <c r="J10" s="1121"/>
      <c r="K10" s="267">
        <v>354777</v>
      </c>
      <c r="L10" s="268">
        <v>8344</v>
      </c>
      <c r="M10" s="269">
        <v>7169</v>
      </c>
      <c r="N10" s="270">
        <v>16.399999999999999</v>
      </c>
    </row>
    <row r="11" spans="1:16" ht="13.5" customHeight="1" x14ac:dyDescent="0.15">
      <c r="A11" s="248"/>
      <c r="B11" s="244"/>
      <c r="C11" s="244"/>
      <c r="D11" s="244"/>
      <c r="E11" s="244"/>
      <c r="F11" s="244"/>
      <c r="G11" s="1119" t="s">
        <v>479</v>
      </c>
      <c r="H11" s="1120"/>
      <c r="I11" s="1120"/>
      <c r="J11" s="1121"/>
      <c r="K11" s="267">
        <v>584188</v>
      </c>
      <c r="L11" s="268">
        <v>13739</v>
      </c>
      <c r="M11" s="269">
        <v>9152</v>
      </c>
      <c r="N11" s="270">
        <v>50.1</v>
      </c>
    </row>
    <row r="12" spans="1:16" ht="13.5" customHeight="1" x14ac:dyDescent="0.15">
      <c r="A12" s="248"/>
      <c r="B12" s="244"/>
      <c r="C12" s="244"/>
      <c r="D12" s="244"/>
      <c r="E12" s="244"/>
      <c r="F12" s="244"/>
      <c r="G12" s="1119" t="s">
        <v>480</v>
      </c>
      <c r="H12" s="1120"/>
      <c r="I12" s="1120"/>
      <c r="J12" s="1121"/>
      <c r="K12" s="267" t="s">
        <v>481</v>
      </c>
      <c r="L12" s="268" t="s">
        <v>481</v>
      </c>
      <c r="M12" s="269">
        <v>893</v>
      </c>
      <c r="N12" s="270" t="s">
        <v>481</v>
      </c>
    </row>
    <row r="13" spans="1:16" ht="13.5" customHeight="1" x14ac:dyDescent="0.15">
      <c r="A13" s="248"/>
      <c r="B13" s="244"/>
      <c r="C13" s="244"/>
      <c r="D13" s="244"/>
      <c r="E13" s="244"/>
      <c r="F13" s="244"/>
      <c r="G13" s="1119" t="s">
        <v>482</v>
      </c>
      <c r="H13" s="1120"/>
      <c r="I13" s="1120"/>
      <c r="J13" s="1121"/>
      <c r="K13" s="267" t="s">
        <v>481</v>
      </c>
      <c r="L13" s="268" t="s">
        <v>481</v>
      </c>
      <c r="M13" s="269">
        <v>3</v>
      </c>
      <c r="N13" s="270" t="s">
        <v>481</v>
      </c>
    </row>
    <row r="14" spans="1:16" ht="13.5" customHeight="1" x14ac:dyDescent="0.15">
      <c r="A14" s="248"/>
      <c r="B14" s="244"/>
      <c r="C14" s="244"/>
      <c r="D14" s="244"/>
      <c r="E14" s="244"/>
      <c r="F14" s="244"/>
      <c r="G14" s="1119" t="s">
        <v>483</v>
      </c>
      <c r="H14" s="1120"/>
      <c r="I14" s="1120"/>
      <c r="J14" s="1121"/>
      <c r="K14" s="267">
        <v>167241</v>
      </c>
      <c r="L14" s="268">
        <v>3933</v>
      </c>
      <c r="M14" s="269">
        <v>3652</v>
      </c>
      <c r="N14" s="270">
        <v>7.7</v>
      </c>
    </row>
    <row r="15" spans="1:16" ht="13.5" customHeight="1" x14ac:dyDescent="0.15">
      <c r="A15" s="248"/>
      <c r="B15" s="244"/>
      <c r="C15" s="244"/>
      <c r="D15" s="244"/>
      <c r="E15" s="244"/>
      <c r="F15" s="244"/>
      <c r="G15" s="1119" t="s">
        <v>484</v>
      </c>
      <c r="H15" s="1120"/>
      <c r="I15" s="1120"/>
      <c r="J15" s="1121"/>
      <c r="K15" s="267">
        <v>74190</v>
      </c>
      <c r="L15" s="268">
        <v>1745</v>
      </c>
      <c r="M15" s="269">
        <v>2134</v>
      </c>
      <c r="N15" s="270">
        <v>-18.2</v>
      </c>
    </row>
    <row r="16" spans="1:16" x14ac:dyDescent="0.15">
      <c r="A16" s="248"/>
      <c r="B16" s="244"/>
      <c r="C16" s="244"/>
      <c r="D16" s="244"/>
      <c r="E16" s="244"/>
      <c r="F16" s="244"/>
      <c r="G16" s="1122" t="s">
        <v>485</v>
      </c>
      <c r="H16" s="1123"/>
      <c r="I16" s="1123"/>
      <c r="J16" s="1124"/>
      <c r="K16" s="268">
        <v>-268428</v>
      </c>
      <c r="L16" s="268">
        <v>-6313</v>
      </c>
      <c r="M16" s="269">
        <v>-9248</v>
      </c>
      <c r="N16" s="270">
        <v>-31.7</v>
      </c>
    </row>
    <row r="17" spans="1:16" x14ac:dyDescent="0.15">
      <c r="A17" s="248"/>
      <c r="B17" s="244"/>
      <c r="C17" s="244"/>
      <c r="D17" s="244"/>
      <c r="E17" s="244"/>
      <c r="F17" s="244"/>
      <c r="G17" s="1122" t="s">
        <v>169</v>
      </c>
      <c r="H17" s="1123"/>
      <c r="I17" s="1123"/>
      <c r="J17" s="1124"/>
      <c r="K17" s="268">
        <v>3063887</v>
      </c>
      <c r="L17" s="268">
        <v>72058</v>
      </c>
      <c r="M17" s="269">
        <v>98003</v>
      </c>
      <c r="N17" s="270">
        <v>-26.5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486</v>
      </c>
      <c r="H19" s="244"/>
      <c r="I19" s="244"/>
      <c r="J19" s="244"/>
      <c r="K19" s="244"/>
      <c r="L19" s="244"/>
      <c r="M19" s="244"/>
      <c r="N19" s="244"/>
    </row>
    <row r="20" spans="1:16" x14ac:dyDescent="0.15">
      <c r="A20" s="248"/>
      <c r="B20" s="244"/>
      <c r="C20" s="244"/>
      <c r="D20" s="244"/>
      <c r="E20" s="244"/>
      <c r="F20" s="244"/>
      <c r="G20" s="272"/>
      <c r="H20" s="273"/>
      <c r="I20" s="273"/>
      <c r="J20" s="274"/>
      <c r="K20" s="275" t="s">
        <v>487</v>
      </c>
      <c r="L20" s="276" t="s">
        <v>488</v>
      </c>
      <c r="M20" s="277" t="s">
        <v>489</v>
      </c>
      <c r="N20" s="278"/>
    </row>
    <row r="21" spans="1:16" s="284" customFormat="1" x14ac:dyDescent="0.15">
      <c r="A21" s="279"/>
      <c r="B21" s="249"/>
      <c r="C21" s="249"/>
      <c r="D21" s="249"/>
      <c r="E21" s="249"/>
      <c r="F21" s="249"/>
      <c r="G21" s="1114" t="s">
        <v>490</v>
      </c>
      <c r="H21" s="1115"/>
      <c r="I21" s="1115"/>
      <c r="J21" s="1116"/>
      <c r="K21" s="280">
        <v>5.03</v>
      </c>
      <c r="L21" s="281">
        <v>9.39</v>
      </c>
      <c r="M21" s="282">
        <v>-4.3600000000000003</v>
      </c>
      <c r="N21" s="249"/>
      <c r="O21" s="283"/>
      <c r="P21" s="279"/>
    </row>
    <row r="22" spans="1:16" s="284" customFormat="1" x14ac:dyDescent="0.15">
      <c r="A22" s="279"/>
      <c r="B22" s="249"/>
      <c r="C22" s="249"/>
      <c r="D22" s="249"/>
      <c r="E22" s="249"/>
      <c r="F22" s="249"/>
      <c r="G22" s="1114" t="s">
        <v>491</v>
      </c>
      <c r="H22" s="1115"/>
      <c r="I22" s="1115"/>
      <c r="J22" s="1116"/>
      <c r="K22" s="285">
        <v>98.7</v>
      </c>
      <c r="L22" s="286">
        <v>97</v>
      </c>
      <c r="M22" s="287">
        <v>1.7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493</v>
      </c>
      <c r="H29" s="249"/>
      <c r="I29" s="249"/>
      <c r="J29" s="249"/>
      <c r="K29" s="244"/>
      <c r="L29" s="244"/>
      <c r="M29" s="244"/>
      <c r="N29" s="244"/>
      <c r="O29" s="293"/>
    </row>
    <row r="30" spans="1:16" x14ac:dyDescent="0.15">
      <c r="A30" s="248"/>
      <c r="B30" s="244"/>
      <c r="C30" s="244"/>
      <c r="D30" s="244"/>
      <c r="E30" s="244"/>
      <c r="F30" s="244"/>
      <c r="G30" s="251"/>
      <c r="H30" s="252"/>
      <c r="I30" s="252"/>
      <c r="J30" s="253"/>
      <c r="K30" s="1117" t="s">
        <v>472</v>
      </c>
      <c r="L30" s="254"/>
      <c r="M30" s="255" t="s">
        <v>473</v>
      </c>
      <c r="N30" s="256"/>
    </row>
    <row r="31" spans="1:16" x14ac:dyDescent="0.15">
      <c r="A31" s="248"/>
      <c r="B31" s="244"/>
      <c r="C31" s="244"/>
      <c r="D31" s="244"/>
      <c r="E31" s="244"/>
      <c r="F31" s="244"/>
      <c r="G31" s="257"/>
      <c r="H31" s="258"/>
      <c r="I31" s="258"/>
      <c r="J31" s="259"/>
      <c r="K31" s="1118"/>
      <c r="L31" s="260" t="s">
        <v>474</v>
      </c>
      <c r="M31" s="261" t="s">
        <v>475</v>
      </c>
      <c r="N31" s="262" t="s">
        <v>476</v>
      </c>
    </row>
    <row r="32" spans="1:16" ht="27" customHeight="1" x14ac:dyDescent="0.15">
      <c r="A32" s="248"/>
      <c r="B32" s="244"/>
      <c r="C32" s="244"/>
      <c r="D32" s="244"/>
      <c r="E32" s="244"/>
      <c r="F32" s="244"/>
      <c r="G32" s="1130" t="s">
        <v>494</v>
      </c>
      <c r="H32" s="1131"/>
      <c r="I32" s="1131"/>
      <c r="J32" s="1132"/>
      <c r="K32" s="294">
        <v>1650619</v>
      </c>
      <c r="L32" s="294">
        <v>38820</v>
      </c>
      <c r="M32" s="295">
        <v>64926</v>
      </c>
      <c r="N32" s="296">
        <v>-40.200000000000003</v>
      </c>
    </row>
    <row r="33" spans="1:16" ht="13.5" customHeight="1" x14ac:dyDescent="0.15">
      <c r="A33" s="248"/>
      <c r="B33" s="244"/>
      <c r="C33" s="244"/>
      <c r="D33" s="244"/>
      <c r="E33" s="244"/>
      <c r="F33" s="244"/>
      <c r="G33" s="1130" t="s">
        <v>495</v>
      </c>
      <c r="H33" s="1131"/>
      <c r="I33" s="1131"/>
      <c r="J33" s="1132"/>
      <c r="K33" s="294" t="s">
        <v>481</v>
      </c>
      <c r="L33" s="294" t="s">
        <v>481</v>
      </c>
      <c r="M33" s="295" t="s">
        <v>481</v>
      </c>
      <c r="N33" s="296" t="s">
        <v>481</v>
      </c>
    </row>
    <row r="34" spans="1:16" ht="27" customHeight="1" x14ac:dyDescent="0.15">
      <c r="A34" s="248"/>
      <c r="B34" s="244"/>
      <c r="C34" s="244"/>
      <c r="D34" s="244"/>
      <c r="E34" s="244"/>
      <c r="F34" s="244"/>
      <c r="G34" s="1130" t="s">
        <v>496</v>
      </c>
      <c r="H34" s="1131"/>
      <c r="I34" s="1131"/>
      <c r="J34" s="1132"/>
      <c r="K34" s="294">
        <v>6667</v>
      </c>
      <c r="L34" s="294">
        <v>157</v>
      </c>
      <c r="M34" s="295">
        <v>24</v>
      </c>
      <c r="N34" s="296">
        <v>554.20000000000005</v>
      </c>
    </row>
    <row r="35" spans="1:16" ht="27" customHeight="1" x14ac:dyDescent="0.15">
      <c r="A35" s="248"/>
      <c r="B35" s="244"/>
      <c r="C35" s="244"/>
      <c r="D35" s="244"/>
      <c r="E35" s="244"/>
      <c r="F35" s="244"/>
      <c r="G35" s="1130" t="s">
        <v>497</v>
      </c>
      <c r="H35" s="1131"/>
      <c r="I35" s="1131"/>
      <c r="J35" s="1132"/>
      <c r="K35" s="294">
        <v>1825343</v>
      </c>
      <c r="L35" s="294">
        <v>42929</v>
      </c>
      <c r="M35" s="295">
        <v>18007</v>
      </c>
      <c r="N35" s="296">
        <v>138.4</v>
      </c>
    </row>
    <row r="36" spans="1:16" ht="27" customHeight="1" x14ac:dyDescent="0.15">
      <c r="A36" s="248"/>
      <c r="B36" s="244"/>
      <c r="C36" s="244"/>
      <c r="D36" s="244"/>
      <c r="E36" s="244"/>
      <c r="F36" s="244"/>
      <c r="G36" s="1130" t="s">
        <v>498</v>
      </c>
      <c r="H36" s="1131"/>
      <c r="I36" s="1131"/>
      <c r="J36" s="1132"/>
      <c r="K36" s="294">
        <v>231027</v>
      </c>
      <c r="L36" s="294">
        <v>5433</v>
      </c>
      <c r="M36" s="295">
        <v>3275</v>
      </c>
      <c r="N36" s="296">
        <v>65.900000000000006</v>
      </c>
    </row>
    <row r="37" spans="1:16" ht="13.5" customHeight="1" x14ac:dyDescent="0.15">
      <c r="A37" s="248"/>
      <c r="B37" s="244"/>
      <c r="C37" s="244"/>
      <c r="D37" s="244"/>
      <c r="E37" s="244"/>
      <c r="F37" s="244"/>
      <c r="G37" s="1130" t="s">
        <v>499</v>
      </c>
      <c r="H37" s="1131"/>
      <c r="I37" s="1131"/>
      <c r="J37" s="1132"/>
      <c r="K37" s="294" t="s">
        <v>481</v>
      </c>
      <c r="L37" s="294" t="s">
        <v>481</v>
      </c>
      <c r="M37" s="295">
        <v>1233</v>
      </c>
      <c r="N37" s="296" t="s">
        <v>481</v>
      </c>
    </row>
    <row r="38" spans="1:16" ht="27" customHeight="1" x14ac:dyDescent="0.15">
      <c r="A38" s="248"/>
      <c r="B38" s="244"/>
      <c r="C38" s="244"/>
      <c r="D38" s="244"/>
      <c r="E38" s="244"/>
      <c r="F38" s="244"/>
      <c r="G38" s="1133" t="s">
        <v>500</v>
      </c>
      <c r="H38" s="1134"/>
      <c r="I38" s="1134"/>
      <c r="J38" s="1135"/>
      <c r="K38" s="297" t="s">
        <v>481</v>
      </c>
      <c r="L38" s="297" t="s">
        <v>481</v>
      </c>
      <c r="M38" s="298">
        <v>9</v>
      </c>
      <c r="N38" s="299" t="s">
        <v>481</v>
      </c>
      <c r="O38" s="293"/>
    </row>
    <row r="39" spans="1:16" x14ac:dyDescent="0.15">
      <c r="A39" s="248"/>
      <c r="B39" s="244"/>
      <c r="C39" s="244"/>
      <c r="D39" s="244"/>
      <c r="E39" s="244"/>
      <c r="F39" s="244"/>
      <c r="G39" s="1133" t="s">
        <v>501</v>
      </c>
      <c r="H39" s="1134"/>
      <c r="I39" s="1134"/>
      <c r="J39" s="1135"/>
      <c r="K39" s="300">
        <v>-287290</v>
      </c>
      <c r="L39" s="300">
        <v>-6757</v>
      </c>
      <c r="M39" s="301">
        <v>-4280</v>
      </c>
      <c r="N39" s="302">
        <v>57.9</v>
      </c>
      <c r="O39" s="293"/>
    </row>
    <row r="40" spans="1:16" ht="27" customHeight="1" x14ac:dyDescent="0.15">
      <c r="A40" s="248"/>
      <c r="B40" s="244"/>
      <c r="C40" s="244"/>
      <c r="D40" s="244"/>
      <c r="E40" s="244"/>
      <c r="F40" s="244"/>
      <c r="G40" s="1130" t="s">
        <v>502</v>
      </c>
      <c r="H40" s="1131"/>
      <c r="I40" s="1131"/>
      <c r="J40" s="1132"/>
      <c r="K40" s="300">
        <v>-2685370</v>
      </c>
      <c r="L40" s="300">
        <v>-63155</v>
      </c>
      <c r="M40" s="301">
        <v>-56807</v>
      </c>
      <c r="N40" s="302">
        <v>11.2</v>
      </c>
      <c r="O40" s="293"/>
    </row>
    <row r="41" spans="1:16" x14ac:dyDescent="0.15">
      <c r="A41" s="248"/>
      <c r="B41" s="244"/>
      <c r="C41" s="244"/>
      <c r="D41" s="244"/>
      <c r="E41" s="244"/>
      <c r="F41" s="244"/>
      <c r="G41" s="1136" t="s">
        <v>280</v>
      </c>
      <c r="H41" s="1137"/>
      <c r="I41" s="1137"/>
      <c r="J41" s="1138"/>
      <c r="K41" s="294">
        <v>740996</v>
      </c>
      <c r="L41" s="300">
        <v>17427</v>
      </c>
      <c r="M41" s="301">
        <v>26387</v>
      </c>
      <c r="N41" s="302">
        <v>-34</v>
      </c>
      <c r="O41" s="293"/>
    </row>
    <row r="42" spans="1:16" x14ac:dyDescent="0.15">
      <c r="A42" s="248"/>
      <c r="B42" s="244"/>
      <c r="C42" s="244"/>
      <c r="D42" s="244"/>
      <c r="E42" s="244"/>
      <c r="F42" s="244"/>
      <c r="G42" s="303" t="s">
        <v>503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505</v>
      </c>
      <c r="H48" s="308"/>
      <c r="I48" s="308"/>
      <c r="J48" s="308"/>
      <c r="K48" s="308"/>
      <c r="L48" s="308"/>
      <c r="M48" s="309"/>
      <c r="N48" s="308"/>
    </row>
    <row r="49" spans="1:14" ht="13.5" customHeight="1" x14ac:dyDescent="0.15">
      <c r="A49" s="248"/>
      <c r="B49" s="244"/>
      <c r="C49" s="244"/>
      <c r="D49" s="244"/>
      <c r="E49" s="244"/>
      <c r="F49" s="244"/>
      <c r="G49" s="310"/>
      <c r="H49" s="311"/>
      <c r="I49" s="1125" t="s">
        <v>472</v>
      </c>
      <c r="J49" s="1127" t="s">
        <v>506</v>
      </c>
      <c r="K49" s="1128"/>
      <c r="L49" s="1128"/>
      <c r="M49" s="1128"/>
      <c r="N49" s="1129"/>
    </row>
    <row r="50" spans="1:14" x14ac:dyDescent="0.15">
      <c r="A50" s="248"/>
      <c r="B50" s="244"/>
      <c r="C50" s="244"/>
      <c r="D50" s="244"/>
      <c r="E50" s="244"/>
      <c r="F50" s="244"/>
      <c r="G50" s="312"/>
      <c r="H50" s="313"/>
      <c r="I50" s="1126"/>
      <c r="J50" s="314" t="s">
        <v>507</v>
      </c>
      <c r="K50" s="315" t="s">
        <v>508</v>
      </c>
      <c r="L50" s="316" t="s">
        <v>509</v>
      </c>
      <c r="M50" s="317" t="s">
        <v>510</v>
      </c>
      <c r="N50" s="318" t="s">
        <v>511</v>
      </c>
    </row>
    <row r="51" spans="1:14" x14ac:dyDescent="0.15">
      <c r="A51" s="248"/>
      <c r="B51" s="244"/>
      <c r="C51" s="244"/>
      <c r="D51" s="244"/>
      <c r="E51" s="244"/>
      <c r="F51" s="244"/>
      <c r="G51" s="310" t="s">
        <v>512</v>
      </c>
      <c r="H51" s="311"/>
      <c r="I51" s="319">
        <v>1838350</v>
      </c>
      <c r="J51" s="320">
        <v>42130</v>
      </c>
      <c r="K51" s="321">
        <v>31.6</v>
      </c>
      <c r="L51" s="322">
        <v>50545</v>
      </c>
      <c r="M51" s="323">
        <v>-5.8</v>
      </c>
      <c r="N51" s="324">
        <v>37.4</v>
      </c>
    </row>
    <row r="52" spans="1:14" x14ac:dyDescent="0.15">
      <c r="A52" s="248"/>
      <c r="B52" s="244"/>
      <c r="C52" s="244"/>
      <c r="D52" s="244"/>
      <c r="E52" s="244"/>
      <c r="F52" s="244"/>
      <c r="G52" s="325"/>
      <c r="H52" s="326" t="s">
        <v>513</v>
      </c>
      <c r="I52" s="327">
        <v>1099045</v>
      </c>
      <c r="J52" s="328">
        <v>25187</v>
      </c>
      <c r="K52" s="329">
        <v>51.2</v>
      </c>
      <c r="L52" s="330">
        <v>28740</v>
      </c>
      <c r="M52" s="331">
        <v>4.3</v>
      </c>
      <c r="N52" s="332">
        <v>46.9</v>
      </c>
    </row>
    <row r="53" spans="1:14" x14ac:dyDescent="0.15">
      <c r="A53" s="248"/>
      <c r="B53" s="244"/>
      <c r="C53" s="244"/>
      <c r="D53" s="244"/>
      <c r="E53" s="244"/>
      <c r="F53" s="244"/>
      <c r="G53" s="310" t="s">
        <v>514</v>
      </c>
      <c r="H53" s="311"/>
      <c r="I53" s="319">
        <v>1433794</v>
      </c>
      <c r="J53" s="320">
        <v>33105</v>
      </c>
      <c r="K53" s="321">
        <v>-21.4</v>
      </c>
      <c r="L53" s="322">
        <v>67201</v>
      </c>
      <c r="M53" s="323">
        <v>33</v>
      </c>
      <c r="N53" s="324">
        <v>-54.4</v>
      </c>
    </row>
    <row r="54" spans="1:14" x14ac:dyDescent="0.15">
      <c r="A54" s="248"/>
      <c r="B54" s="244"/>
      <c r="C54" s="244"/>
      <c r="D54" s="244"/>
      <c r="E54" s="244"/>
      <c r="F54" s="244"/>
      <c r="G54" s="325"/>
      <c r="H54" s="326" t="s">
        <v>513</v>
      </c>
      <c r="I54" s="327">
        <v>878154</v>
      </c>
      <c r="J54" s="328">
        <v>20276</v>
      </c>
      <c r="K54" s="329">
        <v>-19.5</v>
      </c>
      <c r="L54" s="330">
        <v>35210</v>
      </c>
      <c r="M54" s="331">
        <v>22.5</v>
      </c>
      <c r="N54" s="332">
        <v>-42</v>
      </c>
    </row>
    <row r="55" spans="1:14" x14ac:dyDescent="0.15">
      <c r="A55" s="248"/>
      <c r="B55" s="244"/>
      <c r="C55" s="244"/>
      <c r="D55" s="244"/>
      <c r="E55" s="244"/>
      <c r="F55" s="244"/>
      <c r="G55" s="310" t="s">
        <v>515</v>
      </c>
      <c r="H55" s="311"/>
      <c r="I55" s="319">
        <v>2528347</v>
      </c>
      <c r="J55" s="320">
        <v>58455</v>
      </c>
      <c r="K55" s="321">
        <v>76.599999999999994</v>
      </c>
      <c r="L55" s="322">
        <v>75709</v>
      </c>
      <c r="M55" s="323">
        <v>12.7</v>
      </c>
      <c r="N55" s="324">
        <v>63.9</v>
      </c>
    </row>
    <row r="56" spans="1:14" x14ac:dyDescent="0.15">
      <c r="A56" s="248"/>
      <c r="B56" s="244"/>
      <c r="C56" s="244"/>
      <c r="D56" s="244"/>
      <c r="E56" s="244"/>
      <c r="F56" s="244"/>
      <c r="G56" s="325"/>
      <c r="H56" s="326" t="s">
        <v>513</v>
      </c>
      <c r="I56" s="327">
        <v>985829</v>
      </c>
      <c r="J56" s="328">
        <v>22792</v>
      </c>
      <c r="K56" s="329">
        <v>12.4</v>
      </c>
      <c r="L56" s="330">
        <v>35212</v>
      </c>
      <c r="M56" s="331">
        <v>0</v>
      </c>
      <c r="N56" s="332">
        <v>12.4</v>
      </c>
    </row>
    <row r="57" spans="1:14" x14ac:dyDescent="0.15">
      <c r="A57" s="248"/>
      <c r="B57" s="244"/>
      <c r="C57" s="244"/>
      <c r="D57" s="244"/>
      <c r="E57" s="244"/>
      <c r="F57" s="244"/>
      <c r="G57" s="310" t="s">
        <v>516</v>
      </c>
      <c r="H57" s="311"/>
      <c r="I57" s="319">
        <v>3997949</v>
      </c>
      <c r="J57" s="320">
        <v>92872</v>
      </c>
      <c r="K57" s="321">
        <v>58.9</v>
      </c>
      <c r="L57" s="322">
        <v>90961</v>
      </c>
      <c r="M57" s="323">
        <v>20.100000000000001</v>
      </c>
      <c r="N57" s="324">
        <v>38.799999999999997</v>
      </c>
    </row>
    <row r="58" spans="1:14" x14ac:dyDescent="0.15">
      <c r="A58" s="248"/>
      <c r="B58" s="244"/>
      <c r="C58" s="244"/>
      <c r="D58" s="244"/>
      <c r="E58" s="244"/>
      <c r="F58" s="244"/>
      <c r="G58" s="325"/>
      <c r="H58" s="326" t="s">
        <v>513</v>
      </c>
      <c r="I58" s="327">
        <v>802747</v>
      </c>
      <c r="J58" s="328">
        <v>18648</v>
      </c>
      <c r="K58" s="329">
        <v>-18.2</v>
      </c>
      <c r="L58" s="330">
        <v>37720</v>
      </c>
      <c r="M58" s="331">
        <v>7.1</v>
      </c>
      <c r="N58" s="332">
        <v>-25.3</v>
      </c>
    </row>
    <row r="59" spans="1:14" x14ac:dyDescent="0.15">
      <c r="A59" s="248"/>
      <c r="B59" s="244"/>
      <c r="C59" s="244"/>
      <c r="D59" s="244"/>
      <c r="E59" s="244"/>
      <c r="F59" s="244"/>
      <c r="G59" s="310" t="s">
        <v>517</v>
      </c>
      <c r="H59" s="311"/>
      <c r="I59" s="319">
        <v>2438661</v>
      </c>
      <c r="J59" s="320">
        <v>57353</v>
      </c>
      <c r="K59" s="321">
        <v>-38.200000000000003</v>
      </c>
      <c r="L59" s="322">
        <v>106614</v>
      </c>
      <c r="M59" s="323">
        <v>17.2</v>
      </c>
      <c r="N59" s="324">
        <v>-55.4</v>
      </c>
    </row>
    <row r="60" spans="1:14" x14ac:dyDescent="0.15">
      <c r="A60" s="248"/>
      <c r="B60" s="244"/>
      <c r="C60" s="244"/>
      <c r="D60" s="244"/>
      <c r="E60" s="244"/>
      <c r="F60" s="244"/>
      <c r="G60" s="325"/>
      <c r="H60" s="326" t="s">
        <v>513</v>
      </c>
      <c r="I60" s="333">
        <v>452512</v>
      </c>
      <c r="J60" s="328">
        <v>10642</v>
      </c>
      <c r="K60" s="329">
        <v>-42.9</v>
      </c>
      <c r="L60" s="330">
        <v>45545</v>
      </c>
      <c r="M60" s="331">
        <v>20.7</v>
      </c>
      <c r="N60" s="332">
        <v>-63.6</v>
      </c>
    </row>
    <row r="61" spans="1:14" x14ac:dyDescent="0.15">
      <c r="A61" s="248"/>
      <c r="B61" s="244"/>
      <c r="C61" s="244"/>
      <c r="D61" s="244"/>
      <c r="E61" s="244"/>
      <c r="F61" s="244"/>
      <c r="G61" s="310" t="s">
        <v>518</v>
      </c>
      <c r="H61" s="334"/>
      <c r="I61" s="335">
        <v>2447420</v>
      </c>
      <c r="J61" s="336">
        <v>56783</v>
      </c>
      <c r="K61" s="337">
        <v>21.5</v>
      </c>
      <c r="L61" s="338">
        <v>78206</v>
      </c>
      <c r="M61" s="339">
        <v>15.4</v>
      </c>
      <c r="N61" s="324">
        <v>6.1</v>
      </c>
    </row>
    <row r="62" spans="1:14" x14ac:dyDescent="0.15">
      <c r="A62" s="248"/>
      <c r="B62" s="244"/>
      <c r="C62" s="244"/>
      <c r="D62" s="244"/>
      <c r="E62" s="244"/>
      <c r="F62" s="244"/>
      <c r="G62" s="325"/>
      <c r="H62" s="326" t="s">
        <v>513</v>
      </c>
      <c r="I62" s="327">
        <v>843657</v>
      </c>
      <c r="J62" s="328">
        <v>19509</v>
      </c>
      <c r="K62" s="329">
        <v>-3.4</v>
      </c>
      <c r="L62" s="330">
        <v>36485</v>
      </c>
      <c r="M62" s="331">
        <v>10.9</v>
      </c>
      <c r="N62" s="332">
        <v>-14.3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election activeCell="AU39" sqref="AU39:AY39"/>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520</v>
      </c>
      <c r="G46" s="8" t="s">
        <v>521</v>
      </c>
      <c r="H46" s="8" t="s">
        <v>522</v>
      </c>
      <c r="I46" s="8" t="s">
        <v>523</v>
      </c>
      <c r="J46" s="9" t="s">
        <v>524</v>
      </c>
    </row>
    <row r="47" spans="2:10" ht="57.75" customHeight="1" x14ac:dyDescent="0.15">
      <c r="B47" s="10"/>
      <c r="C47" s="1139" t="s">
        <v>3</v>
      </c>
      <c r="D47" s="1139"/>
      <c r="E47" s="1140"/>
      <c r="F47" s="11">
        <v>25.82</v>
      </c>
      <c r="G47" s="12">
        <v>30.03</v>
      </c>
      <c r="H47" s="12">
        <v>32.1</v>
      </c>
      <c r="I47" s="12">
        <v>35.619999999999997</v>
      </c>
      <c r="J47" s="13">
        <v>39.270000000000003</v>
      </c>
    </row>
    <row r="48" spans="2:10" ht="57.75" customHeight="1" x14ac:dyDescent="0.15">
      <c r="B48" s="14"/>
      <c r="C48" s="1141" t="s">
        <v>4</v>
      </c>
      <c r="D48" s="1141"/>
      <c r="E48" s="1142"/>
      <c r="F48" s="15">
        <v>4.97</v>
      </c>
      <c r="G48" s="16">
        <v>4.95</v>
      </c>
      <c r="H48" s="16">
        <v>5.6</v>
      </c>
      <c r="I48" s="16">
        <v>7.01</v>
      </c>
      <c r="J48" s="17">
        <v>5.89</v>
      </c>
    </row>
    <row r="49" spans="2:10" ht="57.75" customHeight="1" thickBot="1" x14ac:dyDescent="0.2">
      <c r="B49" s="18"/>
      <c r="C49" s="1143" t="s">
        <v>5</v>
      </c>
      <c r="D49" s="1143"/>
      <c r="E49" s="1144"/>
      <c r="F49" s="19" t="s">
        <v>525</v>
      </c>
      <c r="G49" s="20" t="s">
        <v>526</v>
      </c>
      <c r="H49" s="20">
        <v>0.83</v>
      </c>
      <c r="I49" s="20">
        <v>1.44</v>
      </c>
      <c r="J49" s="21" t="s">
        <v>527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election activeCell="AU39" sqref="AU39:AY39"/>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x14ac:dyDescent="0.15">
      <c r="A34" s="22"/>
      <c r="B34" s="31"/>
      <c r="C34" s="1151" t="s">
        <v>528</v>
      </c>
      <c r="D34" s="1151"/>
      <c r="E34" s="1152"/>
      <c r="F34" s="32" t="s">
        <v>529</v>
      </c>
      <c r="G34" s="33">
        <v>2.56</v>
      </c>
      <c r="H34" s="33">
        <v>7.43</v>
      </c>
      <c r="I34" s="33">
        <v>13.93</v>
      </c>
      <c r="J34" s="34">
        <v>17.59</v>
      </c>
      <c r="K34" s="22"/>
      <c r="L34" s="22"/>
      <c r="M34" s="22"/>
      <c r="N34" s="22"/>
      <c r="O34" s="22"/>
      <c r="P34" s="22"/>
    </row>
    <row r="35" spans="1:16" ht="39" customHeight="1" x14ac:dyDescent="0.15">
      <c r="A35" s="22"/>
      <c r="B35" s="35"/>
      <c r="C35" s="1145" t="s">
        <v>530</v>
      </c>
      <c r="D35" s="1146"/>
      <c r="E35" s="1147"/>
      <c r="F35" s="36">
        <v>7.03</v>
      </c>
      <c r="G35" s="37">
        <v>10.039999999999999</v>
      </c>
      <c r="H35" s="37">
        <v>10.44</v>
      </c>
      <c r="I35" s="37">
        <v>9.23</v>
      </c>
      <c r="J35" s="38">
        <v>6.4</v>
      </c>
      <c r="K35" s="22"/>
      <c r="L35" s="22"/>
      <c r="M35" s="22"/>
      <c r="N35" s="22"/>
      <c r="O35" s="22"/>
      <c r="P35" s="22"/>
    </row>
    <row r="36" spans="1:16" ht="39" customHeight="1" x14ac:dyDescent="0.15">
      <c r="A36" s="22"/>
      <c r="B36" s="35"/>
      <c r="C36" s="1145" t="s">
        <v>531</v>
      </c>
      <c r="D36" s="1146"/>
      <c r="E36" s="1147"/>
      <c r="F36" s="36">
        <v>4.93</v>
      </c>
      <c r="G36" s="37">
        <v>4.95</v>
      </c>
      <c r="H36" s="37">
        <v>5.6</v>
      </c>
      <c r="I36" s="37">
        <v>7.01</v>
      </c>
      <c r="J36" s="38">
        <v>5.89</v>
      </c>
      <c r="K36" s="22"/>
      <c r="L36" s="22"/>
      <c r="M36" s="22"/>
      <c r="N36" s="22"/>
      <c r="O36" s="22"/>
      <c r="P36" s="22"/>
    </row>
    <row r="37" spans="1:16" ht="39" customHeight="1" x14ac:dyDescent="0.15">
      <c r="A37" s="22"/>
      <c r="B37" s="35"/>
      <c r="C37" s="1145" t="s">
        <v>532</v>
      </c>
      <c r="D37" s="1146"/>
      <c r="E37" s="1147"/>
      <c r="F37" s="36">
        <v>0.79</v>
      </c>
      <c r="G37" s="37">
        <v>1.23</v>
      </c>
      <c r="H37" s="37">
        <v>1.54</v>
      </c>
      <c r="I37" s="37">
        <v>1.72</v>
      </c>
      <c r="J37" s="38">
        <v>2.87</v>
      </c>
      <c r="K37" s="22"/>
      <c r="L37" s="22"/>
      <c r="M37" s="22"/>
      <c r="N37" s="22"/>
      <c r="O37" s="22"/>
      <c r="P37" s="22"/>
    </row>
    <row r="38" spans="1:16" ht="39" customHeight="1" x14ac:dyDescent="0.15">
      <c r="A38" s="22"/>
      <c r="B38" s="35"/>
      <c r="C38" s="1145" t="s">
        <v>533</v>
      </c>
      <c r="D38" s="1146"/>
      <c r="E38" s="1147"/>
      <c r="F38" s="36">
        <v>0.08</v>
      </c>
      <c r="G38" s="37">
        <v>0.48</v>
      </c>
      <c r="H38" s="37">
        <v>1.83</v>
      </c>
      <c r="I38" s="37">
        <v>0.71</v>
      </c>
      <c r="J38" s="38">
        <v>0.98</v>
      </c>
      <c r="K38" s="22"/>
      <c r="L38" s="22"/>
      <c r="M38" s="22"/>
      <c r="N38" s="22"/>
      <c r="O38" s="22"/>
      <c r="P38" s="22"/>
    </row>
    <row r="39" spans="1:16" ht="39" customHeight="1" x14ac:dyDescent="0.15">
      <c r="A39" s="22"/>
      <c r="B39" s="35"/>
      <c r="C39" s="1145" t="s">
        <v>534</v>
      </c>
      <c r="D39" s="1146"/>
      <c r="E39" s="1147"/>
      <c r="F39" s="36">
        <v>0.41</v>
      </c>
      <c r="G39" s="37">
        <v>0.54</v>
      </c>
      <c r="H39" s="37">
        <v>0.61</v>
      </c>
      <c r="I39" s="37">
        <v>0.7</v>
      </c>
      <c r="J39" s="38">
        <v>0.77</v>
      </c>
      <c r="K39" s="22"/>
      <c r="L39" s="22"/>
      <c r="M39" s="22"/>
      <c r="N39" s="22"/>
      <c r="O39" s="22"/>
      <c r="P39" s="22"/>
    </row>
    <row r="40" spans="1:16" ht="39" customHeight="1" x14ac:dyDescent="0.15">
      <c r="A40" s="22"/>
      <c r="B40" s="35"/>
      <c r="C40" s="1145" t="s">
        <v>535</v>
      </c>
      <c r="D40" s="1146"/>
      <c r="E40" s="1147"/>
      <c r="F40" s="36">
        <v>0.02</v>
      </c>
      <c r="G40" s="37">
        <v>0.13</v>
      </c>
      <c r="H40" s="37">
        <v>0.12</v>
      </c>
      <c r="I40" s="37">
        <v>0.43</v>
      </c>
      <c r="J40" s="38">
        <v>0.44</v>
      </c>
      <c r="K40" s="22"/>
      <c r="L40" s="22"/>
      <c r="M40" s="22"/>
      <c r="N40" s="22"/>
      <c r="O40" s="22"/>
      <c r="P40" s="22"/>
    </row>
    <row r="41" spans="1:16" ht="39" customHeight="1" x14ac:dyDescent="0.15">
      <c r="A41" s="22"/>
      <c r="B41" s="35"/>
      <c r="C41" s="1145" t="s">
        <v>536</v>
      </c>
      <c r="D41" s="1146"/>
      <c r="E41" s="1147"/>
      <c r="F41" s="36">
        <v>7.0000000000000007E-2</v>
      </c>
      <c r="G41" s="37">
        <v>0.09</v>
      </c>
      <c r="H41" s="37">
        <v>0.1</v>
      </c>
      <c r="I41" s="37">
        <v>0.09</v>
      </c>
      <c r="J41" s="38">
        <v>0.1</v>
      </c>
      <c r="K41" s="22"/>
      <c r="L41" s="22"/>
      <c r="M41" s="22"/>
      <c r="N41" s="22"/>
      <c r="O41" s="22"/>
      <c r="P41" s="22"/>
    </row>
    <row r="42" spans="1:16" ht="39" customHeight="1" x14ac:dyDescent="0.15">
      <c r="A42" s="22"/>
      <c r="B42" s="39"/>
      <c r="C42" s="1145" t="s">
        <v>537</v>
      </c>
      <c r="D42" s="1146"/>
      <c r="E42" s="1147"/>
      <c r="F42" s="36" t="s">
        <v>481</v>
      </c>
      <c r="G42" s="37" t="s">
        <v>481</v>
      </c>
      <c r="H42" s="37" t="s">
        <v>481</v>
      </c>
      <c r="I42" s="37" t="s">
        <v>481</v>
      </c>
      <c r="J42" s="38" t="s">
        <v>481</v>
      </c>
      <c r="K42" s="22"/>
      <c r="L42" s="22"/>
      <c r="M42" s="22"/>
      <c r="N42" s="22"/>
      <c r="O42" s="22"/>
      <c r="P42" s="22"/>
    </row>
    <row r="43" spans="1:16" ht="39" customHeight="1" thickBot="1" x14ac:dyDescent="0.2">
      <c r="A43" s="22"/>
      <c r="B43" s="40"/>
      <c r="C43" s="1148" t="s">
        <v>538</v>
      </c>
      <c r="D43" s="1149"/>
      <c r="E43" s="1150"/>
      <c r="F43" s="41">
        <v>0.02</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60" zoomScaleNormal="60" zoomScaleSheetLayoutView="55" workbookViewId="0">
      <selection activeCell="AU39" sqref="AU39:AY39"/>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1588</v>
      </c>
      <c r="L45" s="60">
        <v>1659</v>
      </c>
      <c r="M45" s="60">
        <v>1677</v>
      </c>
      <c r="N45" s="60">
        <v>1650</v>
      </c>
      <c r="O45" s="61">
        <v>1651</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481</v>
      </c>
      <c r="L46" s="64" t="s">
        <v>481</v>
      </c>
      <c r="M46" s="64" t="s">
        <v>481</v>
      </c>
      <c r="N46" s="64" t="s">
        <v>481</v>
      </c>
      <c r="O46" s="65" t="s">
        <v>481</v>
      </c>
      <c r="P46" s="48"/>
      <c r="Q46" s="48"/>
      <c r="R46" s="48"/>
      <c r="S46" s="48"/>
      <c r="T46" s="48"/>
      <c r="U46" s="48"/>
    </row>
    <row r="47" spans="1:21" ht="30.75" customHeight="1" x14ac:dyDescent="0.15">
      <c r="A47" s="48"/>
      <c r="B47" s="1163"/>
      <c r="C47" s="1164"/>
      <c r="D47" s="62"/>
      <c r="E47" s="1155" t="s">
        <v>14</v>
      </c>
      <c r="F47" s="1155"/>
      <c r="G47" s="1155"/>
      <c r="H47" s="1155"/>
      <c r="I47" s="1155"/>
      <c r="J47" s="1156"/>
      <c r="K47" s="63">
        <v>13</v>
      </c>
      <c r="L47" s="64">
        <v>13</v>
      </c>
      <c r="M47" s="64">
        <v>13</v>
      </c>
      <c r="N47" s="64">
        <v>10</v>
      </c>
      <c r="O47" s="65">
        <v>7</v>
      </c>
      <c r="P47" s="48"/>
      <c r="Q47" s="48"/>
      <c r="R47" s="48"/>
      <c r="S47" s="48"/>
      <c r="T47" s="48"/>
      <c r="U47" s="48"/>
    </row>
    <row r="48" spans="1:21" ht="30.75" customHeight="1" x14ac:dyDescent="0.15">
      <c r="A48" s="48"/>
      <c r="B48" s="1163"/>
      <c r="C48" s="1164"/>
      <c r="D48" s="62"/>
      <c r="E48" s="1155" t="s">
        <v>15</v>
      </c>
      <c r="F48" s="1155"/>
      <c r="G48" s="1155"/>
      <c r="H48" s="1155"/>
      <c r="I48" s="1155"/>
      <c r="J48" s="1156"/>
      <c r="K48" s="63">
        <v>1925</v>
      </c>
      <c r="L48" s="64">
        <v>1968</v>
      </c>
      <c r="M48" s="64">
        <v>1953</v>
      </c>
      <c r="N48" s="64">
        <v>1695</v>
      </c>
      <c r="O48" s="65">
        <v>1825</v>
      </c>
      <c r="P48" s="48"/>
      <c r="Q48" s="48"/>
      <c r="R48" s="48"/>
      <c r="S48" s="48"/>
      <c r="T48" s="48"/>
      <c r="U48" s="48"/>
    </row>
    <row r="49" spans="1:21" ht="30.75" customHeight="1" x14ac:dyDescent="0.15">
      <c r="A49" s="48"/>
      <c r="B49" s="1163"/>
      <c r="C49" s="1164"/>
      <c r="D49" s="62"/>
      <c r="E49" s="1155" t="s">
        <v>16</v>
      </c>
      <c r="F49" s="1155"/>
      <c r="G49" s="1155"/>
      <c r="H49" s="1155"/>
      <c r="I49" s="1155"/>
      <c r="J49" s="1156"/>
      <c r="K49" s="63">
        <v>339</v>
      </c>
      <c r="L49" s="64">
        <v>235</v>
      </c>
      <c r="M49" s="64">
        <v>206</v>
      </c>
      <c r="N49" s="64">
        <v>215</v>
      </c>
      <c r="O49" s="65">
        <v>231</v>
      </c>
      <c r="P49" s="48"/>
      <c r="Q49" s="48"/>
      <c r="R49" s="48"/>
      <c r="S49" s="48"/>
      <c r="T49" s="48"/>
      <c r="U49" s="48"/>
    </row>
    <row r="50" spans="1:21" ht="30.75" customHeight="1" x14ac:dyDescent="0.15">
      <c r="A50" s="48"/>
      <c r="B50" s="1163"/>
      <c r="C50" s="1164"/>
      <c r="D50" s="62"/>
      <c r="E50" s="1155" t="s">
        <v>17</v>
      </c>
      <c r="F50" s="1155"/>
      <c r="G50" s="1155"/>
      <c r="H50" s="1155"/>
      <c r="I50" s="1155"/>
      <c r="J50" s="1156"/>
      <c r="K50" s="63" t="s">
        <v>481</v>
      </c>
      <c r="L50" s="64" t="s">
        <v>481</v>
      </c>
      <c r="M50" s="64" t="s">
        <v>481</v>
      </c>
      <c r="N50" s="64" t="s">
        <v>481</v>
      </c>
      <c r="O50" s="65" t="s">
        <v>481</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481</v>
      </c>
      <c r="L51" s="64" t="s">
        <v>481</v>
      </c>
      <c r="M51" s="64" t="s">
        <v>481</v>
      </c>
      <c r="N51" s="64" t="s">
        <v>481</v>
      </c>
      <c r="O51" s="65" t="s">
        <v>481</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2808</v>
      </c>
      <c r="L52" s="64">
        <v>2806</v>
      </c>
      <c r="M52" s="64">
        <v>2921</v>
      </c>
      <c r="N52" s="64">
        <v>2938</v>
      </c>
      <c r="O52" s="65">
        <v>2974</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1057</v>
      </c>
      <c r="L53" s="69">
        <v>1069</v>
      </c>
      <c r="M53" s="69">
        <v>928</v>
      </c>
      <c r="N53" s="69">
        <v>632</v>
      </c>
      <c r="O53" s="70">
        <v>740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西脇市役所</cp:lastModifiedBy>
  <cp:lastPrinted>2016-04-21T00:07:46Z</cp:lastPrinted>
  <dcterms:created xsi:type="dcterms:W3CDTF">2016-02-15T01:47:56Z</dcterms:created>
  <dcterms:modified xsi:type="dcterms:W3CDTF">2022-03-03T01:17:19Z</dcterms:modified>
  <cp:category/>
</cp:coreProperties>
</file>