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erver\総務財政課\財政係\回答\H27\県\H28.1.25公営企業に係る｢経営比較分析表｣の分析等について\"/>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<sst xmlns="http://schemas.openxmlformats.org/spreadsheetml/2006/main" count="220" uniqueCount="107">
  <si>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</si>
  <si>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</si>
  <si>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</si>
  <si>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</si>
  <si>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</si>
  <si>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</si>
  <si>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</si>
  <si>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</si>
  <si>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</si>
  <si>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</si>
  <si>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</si>
  <si>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</si>
  <si>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</si>
  <si>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</si>
  <si>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</si>
  <si>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</si>
  <si>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</si>
  <si>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</si>
  <si>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</si>
  <si>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</si>
  <si>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</si>
  <si>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</si>
  <si>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</si>
  <si>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</si>
  <si>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</si>
  <si>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</si>
  <si>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</si>
  <si>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</si>
  <si>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</si>
  <si>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</si>
  <si>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</si>
  <si>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</si>
  <si>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</si>
  <si>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</si>
  <si>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</si>
  <si>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</si>
  <si>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</si>
  <si>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</si>
  <si>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</si>
  <si>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</si>
  <si>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</si>
  <si>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</si>
  <si>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</si>
  <si>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</si>
  <si>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</si>
  <si>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</si>
  <si>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</si>
  <si>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</si>
  <si>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</si>
  <si>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</si>
  <si>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</si>
  <si>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</si>
  <si>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</si>
  <si>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</si>
  <si>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</si>
  <si>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</si>
  <si>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</si>
  <si>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</si>
  <si>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</si>
  <si>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</si>
  <si>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</si>
  <si>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</si>
  <si>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</si>
  <si>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</si>
  <si>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</si>
  <si>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</si>
  <si>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</si>
  <si>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</si>
  <si>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</si>
  <si>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</si>
  <si>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</si>
  <si>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</si>
  <si>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</si>
  <si>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</si>
  <si>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</si>
  <si>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</si>
  <si>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</si>
  <si>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</si>
  <si>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</si>
  <si>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</si>
  <si>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</si>
  <si>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</si>
  <si>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</si>
  <si>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</si>
  <si>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</si>
  <si>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</si>
  <si>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</si>
  <si>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</si>
  <si>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</si>
  <si>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</si>
  <si>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</si>
  <si>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</si>
  <si>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</si>
  <si>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西播磨水道企業団</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</si>
  <si>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</si>
  <si>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</si>
  <si>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</si>
  <si>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</si>
  <si>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</si>
  <si>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</si>
  <si>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</si>
  <si>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</si>
  <si>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</si>
  <si>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</si>
  <si>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健全性の主な指標である①経常収支比率及び⑤料金回収率は、類似団体の平均値と比較して少し上回っており、これは、④企業債残高対給水収益比率が、類似団体と比較して下回っていることから企業債残高が低く、企業債利息が抑えられていると考えられます。①経常収支比率、⑤料金回収率及び⑥給水原価の平成２６年度の数値変動については、平成２６年度の新会計制度への移行によるものであり、経営状況に大きな変動はありません。
  効率性についての主な指標である⑦施設利用率が、類似団体の平均値と比較して上回った値となっており、現在の施設の規模が配水量に対して効率的な運用を行っているといえます。また、⑧有収率は、類似団体の平均値と比較して上回った値となっており、老朽管の更新や漏水防止対策が行われ、施設の稼働が効率的に収益へ結びついていると考えられます。</t>
    <phoneticPr fontId="4"/>
  </si>
  <si>
    <t>　施設全体の老朽化の状況を示す指標である①有形固定資産減価償却率は、類似団体の平均値と比較して上回った値となっており、施設の老朽化が進んでいる状態であることを意味し、これは、昭和３０年代から４０年代にわたる高度経済成長期に水需要の増加に対応するため集中的に施設の整備に取り組んだ結果、それらの施設が、更新時期を迎えているためです。
  施設のうち管路については、老朽化の状況を示す②管路経年化率及び③管路更新率が、類似団体の平均値と比較して良好な値となっています。これは、下水道布設工事に伴い配水管などの更新事業に積極的に取り組み、管路の更新が進んだ結果です。しかし、浄水場及び配水池については、法定耐用年数を経過している施設が存在し、更新の必要性が高まっています。</t>
    <phoneticPr fontId="4"/>
  </si>
  <si>
    <t xml:space="preserve">　当企業団の経営状況は、類似団体の平均値と比較して、少し上回っている状況となっていますが、人口減少による給水収益減少の中、老朽施設の更新が大きな課題となっています。今後も安全で安心な水を供給するためには、基本計画をより現状に則した見直しをし、経営戦略を策定して健全経営に努めて行きます。
  </t>
    <rPh sb="121" eb="123">
      <t>ケイエイ</t>
    </rPh>
    <rPh sb="123" eb="125">
      <t>センリャク</t>
    </rPh>
    <rPh sb="126" eb="12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</si>
</sst>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0.14000000000000001</c:v>
                </c:pt>
                <c:pt idx="1">
                  <c:v>0.14000000000000001</c:v>
                </c:pt>
                <c:pt idx="2">
                  <c:v>0.3</c:v>
                </c:pt>
                <c:pt idx="3">
                  <c:v>0.28999999999999998</c:v>
                </c:pt>
                <c:pt idx="4">
                  <c:v>0.44</c:v>
                </c:pt>
              </c:numCache>
            </c:numRef>
          </c:val>
        </c:ser>
        <c:dLbls>
          <c:showLegendKey val="0"/>
          <c:showVal val="0"/>
          <c:showCatName val="0"/>
          <c:showSerName val="0"/>
          <c:showPercent val="0"/>
          <c:showBubbleSize val="0"/>
        </c:dLbls>
        <c:gapWidth val="150"/>
        <c:axId val="225210208"/>
        <c:axId val="50770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225210208"/>
        <c:axId val="507702120"/>
      </c:lineChart>
      <c:dateAx>
        <c:axId val="225210208"/>
        <c:scaling>
          <c:orientation val="minMax"/>
        </c:scaling>
        <c:delete val="1"/>
        <c:axPos val="b"/>
        <c:numFmt formatCode="ge" sourceLinked="1"/>
        <c:majorTickMark val="none"/>
        <c:minorTickMark val="none"/>
        <c:tickLblPos val="none"/>
        <c:crossAx val="507702120"/>
        <c:crosses val="autoZero"/>
        <c:auto val="1"/>
        <c:lblOffset val="100"/>
        <c:baseTimeUnit val="years"/>
      </c:dateAx>
      <c:valAx>
        <c:axId val="50770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21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72.040000000000006</c:v>
                </c:pt>
                <c:pt idx="1">
                  <c:v>70.41</c:v>
                </c:pt>
                <c:pt idx="2">
                  <c:v>69.52</c:v>
                </c:pt>
                <c:pt idx="3">
                  <c:v>69.72</c:v>
                </c:pt>
                <c:pt idx="4">
                  <c:v>67.180000000000007</c:v>
                </c:pt>
              </c:numCache>
            </c:numRef>
          </c:val>
        </c:ser>
        <c:dLbls>
          <c:showLegendKey val="0"/>
          <c:showVal val="0"/>
          <c:showCatName val="0"/>
          <c:showSerName val="0"/>
          <c:showPercent val="0"/>
          <c:showBubbleSize val="0"/>
        </c:dLbls>
        <c:gapWidth val="150"/>
        <c:axId val="501776424"/>
        <c:axId val="23249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501776424"/>
        <c:axId val="232494304"/>
      </c:lineChart>
      <c:dateAx>
        <c:axId val="501776424"/>
        <c:scaling>
          <c:orientation val="minMax"/>
        </c:scaling>
        <c:delete val="1"/>
        <c:axPos val="b"/>
        <c:numFmt formatCode="ge" sourceLinked="1"/>
        <c:majorTickMark val="none"/>
        <c:minorTickMark val="none"/>
        <c:tickLblPos val="none"/>
        <c:crossAx val="232494304"/>
        <c:crosses val="autoZero"/>
        <c:auto val="1"/>
        <c:lblOffset val="100"/>
        <c:baseTimeUnit val="years"/>
      </c:dateAx>
      <c:valAx>
        <c:axId val="23249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77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89.82</c:v>
                </c:pt>
                <c:pt idx="1">
                  <c:v>92.13</c:v>
                </c:pt>
                <c:pt idx="2">
                  <c:v>93.41</c:v>
                </c:pt>
                <c:pt idx="3">
                  <c:v>90.72</c:v>
                </c:pt>
                <c:pt idx="4">
                  <c:v>90.96</c:v>
                </c:pt>
              </c:numCache>
            </c:numRef>
          </c:val>
        </c:ser>
        <c:dLbls>
          <c:showLegendKey val="0"/>
          <c:showVal val="0"/>
          <c:showCatName val="0"/>
          <c:showSerName val="0"/>
          <c:showPercent val="0"/>
          <c:showBubbleSize val="0"/>
        </c:dLbls>
        <c:gapWidth val="150"/>
        <c:axId val="232495480"/>
        <c:axId val="23249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232495480"/>
        <c:axId val="232495872"/>
      </c:lineChart>
      <c:dateAx>
        <c:axId val="232495480"/>
        <c:scaling>
          <c:orientation val="minMax"/>
        </c:scaling>
        <c:delete val="1"/>
        <c:axPos val="b"/>
        <c:numFmt formatCode="ge" sourceLinked="1"/>
        <c:majorTickMark val="none"/>
        <c:minorTickMark val="none"/>
        <c:tickLblPos val="none"/>
        <c:crossAx val="232495872"/>
        <c:crosses val="autoZero"/>
        <c:auto val="1"/>
        <c:lblOffset val="100"/>
        <c:baseTimeUnit val="years"/>
      </c:dateAx>
      <c:valAx>
        <c:axId val="23249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49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98.07</c:v>
                </c:pt>
                <c:pt idx="1">
                  <c:v>98.26</c:v>
                </c:pt>
                <c:pt idx="2">
                  <c:v>108.35</c:v>
                </c:pt>
                <c:pt idx="3">
                  <c:v>105.47</c:v>
                </c:pt>
                <c:pt idx="4">
                  <c:v>121.77</c:v>
                </c:pt>
              </c:numCache>
            </c:numRef>
          </c:val>
        </c:ser>
        <c:dLbls>
          <c:showLegendKey val="0"/>
          <c:showVal val="0"/>
          <c:showCatName val="0"/>
          <c:showSerName val="0"/>
          <c:showPercent val="0"/>
          <c:showBubbleSize val="0"/>
        </c:dLbls>
        <c:gapWidth val="150"/>
        <c:axId val="501623536"/>
        <c:axId val="50162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501623536"/>
        <c:axId val="501623928"/>
      </c:lineChart>
      <c:dateAx>
        <c:axId val="501623536"/>
        <c:scaling>
          <c:orientation val="minMax"/>
        </c:scaling>
        <c:delete val="1"/>
        <c:axPos val="b"/>
        <c:numFmt formatCode="ge" sourceLinked="1"/>
        <c:majorTickMark val="none"/>
        <c:minorTickMark val="none"/>
        <c:tickLblPos val="none"/>
        <c:crossAx val="501623928"/>
        <c:crosses val="autoZero"/>
        <c:auto val="1"/>
        <c:lblOffset val="100"/>
        <c:baseTimeUnit val="years"/>
      </c:dateAx>
      <c:valAx>
        <c:axId val="501623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162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43.24</c:v>
                </c:pt>
                <c:pt idx="1">
                  <c:v>45.55</c:v>
                </c:pt>
                <c:pt idx="2">
                  <c:v>47.5</c:v>
                </c:pt>
                <c:pt idx="3">
                  <c:v>49.46</c:v>
                </c:pt>
                <c:pt idx="4">
                  <c:v>51.01</c:v>
                </c:pt>
              </c:numCache>
            </c:numRef>
          </c:val>
        </c:ser>
        <c:dLbls>
          <c:showLegendKey val="0"/>
          <c:showVal val="0"/>
          <c:showCatName val="0"/>
          <c:showSerName val="0"/>
          <c:showPercent val="0"/>
          <c:showBubbleSize val="0"/>
        </c:dLbls>
        <c:gapWidth val="150"/>
        <c:axId val="514234968"/>
        <c:axId val="51423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514234968"/>
        <c:axId val="514235360"/>
      </c:lineChart>
      <c:dateAx>
        <c:axId val="514234968"/>
        <c:scaling>
          <c:orientation val="minMax"/>
        </c:scaling>
        <c:delete val="1"/>
        <c:axPos val="b"/>
        <c:numFmt formatCode="ge" sourceLinked="1"/>
        <c:majorTickMark val="none"/>
        <c:minorTickMark val="none"/>
        <c:tickLblPos val="none"/>
        <c:crossAx val="514235360"/>
        <c:crosses val="autoZero"/>
        <c:auto val="1"/>
        <c:lblOffset val="100"/>
        <c:baseTimeUnit val="years"/>
      </c:dateAx>
      <c:valAx>
        <c:axId val="51423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23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3.69</c:v>
                </c:pt>
                <c:pt idx="1">
                  <c:v>3.68</c:v>
                </c:pt>
                <c:pt idx="2">
                  <c:v>5.08</c:v>
                </c:pt>
                <c:pt idx="3">
                  <c:v>5.18</c:v>
                </c:pt>
                <c:pt idx="4">
                  <c:v>5.0199999999999996</c:v>
                </c:pt>
              </c:numCache>
            </c:numRef>
          </c:val>
        </c:ser>
        <c:dLbls>
          <c:showLegendKey val="0"/>
          <c:showVal val="0"/>
          <c:showCatName val="0"/>
          <c:showSerName val="0"/>
          <c:showPercent val="0"/>
          <c:showBubbleSize val="0"/>
        </c:dLbls>
        <c:gapWidth val="150"/>
        <c:axId val="588075080"/>
        <c:axId val="58807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588075080"/>
        <c:axId val="588075472"/>
      </c:lineChart>
      <c:dateAx>
        <c:axId val="588075080"/>
        <c:scaling>
          <c:orientation val="minMax"/>
        </c:scaling>
        <c:delete val="1"/>
        <c:axPos val="b"/>
        <c:numFmt formatCode="ge" sourceLinked="1"/>
        <c:majorTickMark val="none"/>
        <c:minorTickMark val="none"/>
        <c:tickLblPos val="none"/>
        <c:crossAx val="588075472"/>
        <c:crosses val="autoZero"/>
        <c:auto val="1"/>
        <c:lblOffset val="100"/>
        <c:baseTimeUnit val="years"/>
      </c:dateAx>
      <c:valAx>
        <c:axId val="58807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07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88076648"/>
        <c:axId val="58433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588076648"/>
        <c:axId val="584335568"/>
      </c:lineChart>
      <c:dateAx>
        <c:axId val="588076648"/>
        <c:scaling>
          <c:orientation val="minMax"/>
        </c:scaling>
        <c:delete val="1"/>
        <c:axPos val="b"/>
        <c:numFmt formatCode="ge" sourceLinked="1"/>
        <c:majorTickMark val="none"/>
        <c:minorTickMark val="none"/>
        <c:tickLblPos val="none"/>
        <c:crossAx val="584335568"/>
        <c:crosses val="autoZero"/>
        <c:auto val="1"/>
        <c:lblOffset val="100"/>
        <c:baseTimeUnit val="years"/>
      </c:dateAx>
      <c:valAx>
        <c:axId val="584335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807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1145.76</c:v>
                </c:pt>
                <c:pt idx="1">
                  <c:v>1674.31</c:v>
                </c:pt>
                <c:pt idx="2">
                  <c:v>801.22</c:v>
                </c:pt>
                <c:pt idx="3">
                  <c:v>1047.73</c:v>
                </c:pt>
                <c:pt idx="4">
                  <c:v>370.88</c:v>
                </c:pt>
              </c:numCache>
            </c:numRef>
          </c:val>
        </c:ser>
        <c:dLbls>
          <c:showLegendKey val="0"/>
          <c:showVal val="0"/>
          <c:showCatName val="0"/>
          <c:showSerName val="0"/>
          <c:showPercent val="0"/>
          <c:showBubbleSize val="0"/>
        </c:dLbls>
        <c:gapWidth val="150"/>
        <c:axId val="584337136"/>
        <c:axId val="5162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584337136"/>
        <c:axId val="516279552"/>
      </c:lineChart>
      <c:dateAx>
        <c:axId val="584337136"/>
        <c:scaling>
          <c:orientation val="minMax"/>
        </c:scaling>
        <c:delete val="1"/>
        <c:axPos val="b"/>
        <c:numFmt formatCode="ge" sourceLinked="1"/>
        <c:majorTickMark val="none"/>
        <c:minorTickMark val="none"/>
        <c:tickLblPos val="none"/>
        <c:crossAx val="516279552"/>
        <c:crosses val="autoZero"/>
        <c:auto val="1"/>
        <c:lblOffset val="100"/>
        <c:baseTimeUnit val="years"/>
      </c:dateAx>
      <c:valAx>
        <c:axId val="516279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433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141.01</c:v>
                </c:pt>
                <c:pt idx="1">
                  <c:v>134.88</c:v>
                </c:pt>
                <c:pt idx="2">
                  <c:v>115.65</c:v>
                </c:pt>
                <c:pt idx="3">
                  <c:v>121.31</c:v>
                </c:pt>
                <c:pt idx="4">
                  <c:v>174.82</c:v>
                </c:pt>
              </c:numCache>
            </c:numRef>
          </c:val>
        </c:ser>
        <c:dLbls>
          <c:showLegendKey val="0"/>
          <c:showVal val="0"/>
          <c:showCatName val="0"/>
          <c:showSerName val="0"/>
          <c:showPercent val="0"/>
          <c:showBubbleSize val="0"/>
        </c:dLbls>
        <c:gapWidth val="150"/>
        <c:axId val="584336744"/>
        <c:axId val="51628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584336744"/>
        <c:axId val="516280728"/>
      </c:lineChart>
      <c:dateAx>
        <c:axId val="584336744"/>
        <c:scaling>
          <c:orientation val="minMax"/>
        </c:scaling>
        <c:delete val="1"/>
        <c:axPos val="b"/>
        <c:numFmt formatCode="ge" sourceLinked="1"/>
        <c:majorTickMark val="none"/>
        <c:minorTickMark val="none"/>
        <c:tickLblPos val="none"/>
        <c:crossAx val="516280728"/>
        <c:crosses val="autoZero"/>
        <c:auto val="1"/>
        <c:lblOffset val="100"/>
        <c:baseTimeUnit val="years"/>
      </c:dateAx>
      <c:valAx>
        <c:axId val="516280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433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91.71</c:v>
                </c:pt>
                <c:pt idx="1">
                  <c:v>89.51</c:v>
                </c:pt>
                <c:pt idx="2">
                  <c:v>98.66</c:v>
                </c:pt>
                <c:pt idx="3">
                  <c:v>96.05</c:v>
                </c:pt>
                <c:pt idx="4">
                  <c:v>114.52</c:v>
                </c:pt>
              </c:numCache>
            </c:numRef>
          </c:val>
        </c:ser>
        <c:dLbls>
          <c:showLegendKey val="0"/>
          <c:showVal val="0"/>
          <c:showCatName val="0"/>
          <c:showSerName val="0"/>
          <c:showPercent val="0"/>
          <c:showBubbleSize val="0"/>
        </c:dLbls>
        <c:gapWidth val="150"/>
        <c:axId val="516483640"/>
        <c:axId val="5164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516483640"/>
        <c:axId val="516484032"/>
      </c:lineChart>
      <c:dateAx>
        <c:axId val="516483640"/>
        <c:scaling>
          <c:orientation val="minMax"/>
        </c:scaling>
        <c:delete val="1"/>
        <c:axPos val="b"/>
        <c:numFmt formatCode="ge" sourceLinked="1"/>
        <c:majorTickMark val="none"/>
        <c:minorTickMark val="none"/>
        <c:tickLblPos val="none"/>
        <c:crossAx val="516484032"/>
        <c:crosses val="autoZero"/>
        <c:auto val="1"/>
        <c:lblOffset val="100"/>
        <c:baseTimeUnit val="years"/>
      </c:dateAx>
      <c:valAx>
        <c:axId val="51648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483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133.57</c:v>
                </c:pt>
                <c:pt idx="1">
                  <c:v>138.99</c:v>
                </c:pt>
                <c:pt idx="2">
                  <c:v>132.86000000000001</c:v>
                </c:pt>
                <c:pt idx="3">
                  <c:v>140.86000000000001</c:v>
                </c:pt>
                <c:pt idx="4">
                  <c:v>117.1</c:v>
                </c:pt>
              </c:numCache>
            </c:numRef>
          </c:val>
        </c:ser>
        <c:dLbls>
          <c:showLegendKey val="0"/>
          <c:showVal val="0"/>
          <c:showCatName val="0"/>
          <c:showSerName val="0"/>
          <c:showPercent val="0"/>
          <c:showBubbleSize val="0"/>
        </c:dLbls>
        <c:gapWidth val="150"/>
        <c:axId val="501774856"/>
        <c:axId val="50177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501774856"/>
        <c:axId val="501775248"/>
      </c:lineChart>
      <c:dateAx>
        <c:axId val="501774856"/>
        <c:scaling>
          <c:orientation val="minMax"/>
        </c:scaling>
        <c:delete val="1"/>
        <c:axPos val="b"/>
        <c:numFmt formatCode="ge" sourceLinked="1"/>
        <c:majorTickMark val="none"/>
        <c:minorTickMark val="none"/>
        <c:tickLblPos val="none"/>
        <c:crossAx val="501775248"/>
        <c:crosses val="autoZero"/>
        <c:auto val="1"/>
        <c:lblOffset val="100"/>
        <c:baseTimeUnit val="years"/>
      </c:dateAx>
      <c:valAx>
        <c:axId val="50177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77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4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兵庫県　西播磨水道企業団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81.73</v>
      </c>
      <c r="K10" s="47"/>
      <c r="L10" s="47"/>
      <c r="M10" s="47"/>
      <c r="N10" s="47"/>
      <c r="O10" s="47"/>
      <c r="P10" s="47"/>
      <c r="Q10" s="47"/>
      <c r="R10" s="47">
        <f>データ!O6</f>
        <v>100</v>
      </c>
      <c r="S10" s="47"/>
      <c r="T10" s="47"/>
      <c r="U10" s="47"/>
      <c r="V10" s="47"/>
      <c r="W10" s="47"/>
      <c r="X10" s="47"/>
      <c r="Y10" s="47"/>
      <c r="Z10" s="78">
        <f>データ!P6</f>
        <v>1790</v>
      </c>
      <c r="AA10" s="78"/>
      <c r="AB10" s="78"/>
      <c r="AC10" s="78"/>
      <c r="AD10" s="78"/>
      <c r="AE10" s="78"/>
      <c r="AF10" s="78"/>
      <c r="AG10" s="78"/>
      <c r="AH10" s="2"/>
      <c r="AI10" s="78">
        <f>データ!T6</f>
        <v>53678</v>
      </c>
      <c r="AJ10" s="78"/>
      <c r="AK10" s="78"/>
      <c r="AL10" s="78"/>
      <c r="AM10" s="78"/>
      <c r="AN10" s="78"/>
      <c r="AO10" s="78"/>
      <c r="AP10" s="78"/>
      <c r="AQ10" s="47">
        <f>データ!U6</f>
        <v>41.03</v>
      </c>
      <c r="AR10" s="47"/>
      <c r="AS10" s="47"/>
      <c r="AT10" s="47"/>
      <c r="AU10" s="47"/>
      <c r="AV10" s="47"/>
      <c r="AW10" s="47"/>
      <c r="AX10" s="47"/>
      <c r="AY10" s="47">
        <f>データ!V6</f>
        <v>1308.26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289086</v>
      </c>
      <c r="D6" s="31">
        <f t="shared" si="3"/>
        <v>46</v>
      </c>
      <c r="E6" s="31">
        <f t="shared" si="3"/>
        <v>1</v>
      </c>
      <c r="F6" s="31">
        <f t="shared" si="3"/>
        <v>0</v>
      </c>
      <c r="G6" s="31">
        <f t="shared" si="3"/>
        <v>1</v>
      </c>
      <c r="H6" s="31" t="str">
        <f t="shared" si="3"/>
        <v>兵庫県　西播磨水道企業団</v>
      </c>
      <c r="I6" s="31" t="str">
        <f t="shared" si="3"/>
        <v>法適用</v>
      </c>
      <c r="J6" s="31" t="str">
        <f t="shared" si="3"/>
        <v>水道事業</v>
      </c>
      <c r="K6" s="31" t="str">
        <f t="shared" si="3"/>
        <v>末端給水事業</v>
      </c>
      <c r="L6" s="31" t="str">
        <f t="shared" si="3"/>
        <v>A4</v>
      </c>
      <c r="M6" s="32" t="str">
        <f t="shared" si="3"/>
        <v>-</v>
      </c>
      <c r="N6" s="32">
        <f t="shared" si="3"/>
        <v>81.73</v>
      </c>
      <c r="O6" s="32">
        <f t="shared" si="3"/>
        <v>100</v>
      </c>
      <c r="P6" s="32">
        <f t="shared" si="3"/>
        <v>1790</v>
      </c>
      <c r="Q6" s="32" t="str">
        <f t="shared" si="3"/>
        <v>-</v>
      </c>
      <c r="R6" s="32" t="str">
        <f t="shared" si="3"/>
        <v>-</v>
      </c>
      <c r="S6" s="32" t="str">
        <f t="shared" si="3"/>
        <v>-</v>
      </c>
      <c r="T6" s="32">
        <f t="shared" si="3"/>
        <v>53678</v>
      </c>
      <c r="U6" s="32">
        <f t="shared" si="3"/>
        <v>41.03</v>
      </c>
      <c r="V6" s="32">
        <f t="shared" si="3"/>
        <v>1308.26</v>
      </c>
      <c r="W6" s="33">
        <f>IF(W7="",NA(),W7)</f>
        <v>98.07</v>
      </c>
      <c r="X6" s="33">
        <f t="shared" ref="X6:AF6" si="4">IF(X7="",NA(),X7)</f>
        <v>98.26</v>
      </c>
      <c r="Y6" s="33">
        <f t="shared" si="4"/>
        <v>108.35</v>
      </c>
      <c r="Z6" s="33">
        <f t="shared" si="4"/>
        <v>105.47</v>
      </c>
      <c r="AA6" s="33">
        <f t="shared" si="4"/>
        <v>121.77</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1145.76</v>
      </c>
      <c r="AT6" s="33">
        <f t="shared" ref="AT6:BB6" si="6">IF(AT7="",NA(),AT7)</f>
        <v>1674.31</v>
      </c>
      <c r="AU6" s="33">
        <f t="shared" si="6"/>
        <v>801.22</v>
      </c>
      <c r="AV6" s="33">
        <f t="shared" si="6"/>
        <v>1047.73</v>
      </c>
      <c r="AW6" s="33">
        <f t="shared" si="6"/>
        <v>370.88</v>
      </c>
      <c r="AX6" s="33">
        <f t="shared" si="6"/>
        <v>699.11</v>
      </c>
      <c r="AY6" s="33">
        <f t="shared" si="6"/>
        <v>695.41</v>
      </c>
      <c r="AZ6" s="33">
        <f t="shared" si="6"/>
        <v>701</v>
      </c>
      <c r="BA6" s="33">
        <f t="shared" si="6"/>
        <v>739.59</v>
      </c>
      <c r="BB6" s="33">
        <f t="shared" si="6"/>
        <v>335.95</v>
      </c>
      <c r="BC6" s="32" t="str">
        <f>IF(BC7="","",IF(BC7="-","【-】","【"&amp;SUBSTITUTE(TEXT(BC7,"#,##0.00"),"-","△")&amp;"】"))</f>
        <v>【264.16】</v>
      </c>
      <c r="BD6" s="33">
        <f>IF(BD7="",NA(),BD7)</f>
        <v>141.01</v>
      </c>
      <c r="BE6" s="33">
        <f t="shared" ref="BE6:BM6" si="7">IF(BE7="",NA(),BE7)</f>
        <v>134.88</v>
      </c>
      <c r="BF6" s="33">
        <f t="shared" si="7"/>
        <v>115.65</v>
      </c>
      <c r="BG6" s="33">
        <f t="shared" si="7"/>
        <v>121.31</v>
      </c>
      <c r="BH6" s="33">
        <f t="shared" si="7"/>
        <v>174.82</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91.71</v>
      </c>
      <c r="BP6" s="33">
        <f t="shared" ref="BP6:BX6" si="8">IF(BP7="",NA(),BP7)</f>
        <v>89.51</v>
      </c>
      <c r="BQ6" s="33">
        <f t="shared" si="8"/>
        <v>98.66</v>
      </c>
      <c r="BR6" s="33">
        <f t="shared" si="8"/>
        <v>96.05</v>
      </c>
      <c r="BS6" s="33">
        <f t="shared" si="8"/>
        <v>114.52</v>
      </c>
      <c r="BT6" s="33">
        <f t="shared" si="8"/>
        <v>101.27</v>
      </c>
      <c r="BU6" s="33">
        <f t="shared" si="8"/>
        <v>99.61</v>
      </c>
      <c r="BV6" s="33">
        <f t="shared" si="8"/>
        <v>100.27</v>
      </c>
      <c r="BW6" s="33">
        <f t="shared" si="8"/>
        <v>99.46</v>
      </c>
      <c r="BX6" s="33">
        <f t="shared" si="8"/>
        <v>105.21</v>
      </c>
      <c r="BY6" s="32" t="str">
        <f>IF(BY7="","",IF(BY7="-","【-】","【"&amp;SUBSTITUTE(TEXT(BY7,"#,##0.00"),"-","△")&amp;"】"))</f>
        <v>【104.60】</v>
      </c>
      <c r="BZ6" s="33">
        <f>IF(BZ7="",NA(),BZ7)</f>
        <v>133.57</v>
      </c>
      <c r="CA6" s="33">
        <f t="shared" ref="CA6:CI6" si="9">IF(CA7="",NA(),CA7)</f>
        <v>138.99</v>
      </c>
      <c r="CB6" s="33">
        <f t="shared" si="9"/>
        <v>132.86000000000001</v>
      </c>
      <c r="CC6" s="33">
        <f t="shared" si="9"/>
        <v>140.86000000000001</v>
      </c>
      <c r="CD6" s="33">
        <f t="shared" si="9"/>
        <v>117.1</v>
      </c>
      <c r="CE6" s="33">
        <f t="shared" si="9"/>
        <v>167.74</v>
      </c>
      <c r="CF6" s="33">
        <f t="shared" si="9"/>
        <v>169.59</v>
      </c>
      <c r="CG6" s="33">
        <f t="shared" si="9"/>
        <v>169.62</v>
      </c>
      <c r="CH6" s="33">
        <f t="shared" si="9"/>
        <v>171.78</v>
      </c>
      <c r="CI6" s="33">
        <f t="shared" si="9"/>
        <v>162.59</v>
      </c>
      <c r="CJ6" s="32" t="str">
        <f>IF(CJ7="","",IF(CJ7="-","【-】","【"&amp;SUBSTITUTE(TEXT(CJ7,"#,##0.00"),"-","△")&amp;"】"))</f>
        <v>【164.21】</v>
      </c>
      <c r="CK6" s="33">
        <f>IF(CK7="",NA(),CK7)</f>
        <v>72.040000000000006</v>
      </c>
      <c r="CL6" s="33">
        <f t="shared" ref="CL6:CT6" si="10">IF(CL7="",NA(),CL7)</f>
        <v>70.41</v>
      </c>
      <c r="CM6" s="33">
        <f t="shared" si="10"/>
        <v>69.52</v>
      </c>
      <c r="CN6" s="33">
        <f t="shared" si="10"/>
        <v>69.72</v>
      </c>
      <c r="CO6" s="33">
        <f t="shared" si="10"/>
        <v>67.180000000000007</v>
      </c>
      <c r="CP6" s="33">
        <f t="shared" si="10"/>
        <v>60.83</v>
      </c>
      <c r="CQ6" s="33">
        <f t="shared" si="10"/>
        <v>60.04</v>
      </c>
      <c r="CR6" s="33">
        <f t="shared" si="10"/>
        <v>59.88</v>
      </c>
      <c r="CS6" s="33">
        <f t="shared" si="10"/>
        <v>59.68</v>
      </c>
      <c r="CT6" s="33">
        <f t="shared" si="10"/>
        <v>59.17</v>
      </c>
      <c r="CU6" s="32" t="str">
        <f>IF(CU7="","",IF(CU7="-","【-】","【"&amp;SUBSTITUTE(TEXT(CU7,"#,##0.00"),"-","△")&amp;"】"))</f>
        <v>【59.80】</v>
      </c>
      <c r="CV6" s="33">
        <f>IF(CV7="",NA(),CV7)</f>
        <v>89.82</v>
      </c>
      <c r="CW6" s="33">
        <f t="shared" ref="CW6:DE6" si="11">IF(CW7="",NA(),CW7)</f>
        <v>92.13</v>
      </c>
      <c r="CX6" s="33">
        <f t="shared" si="11"/>
        <v>93.41</v>
      </c>
      <c r="CY6" s="33">
        <f t="shared" si="11"/>
        <v>90.72</v>
      </c>
      <c r="CZ6" s="33">
        <f t="shared" si="11"/>
        <v>90.96</v>
      </c>
      <c r="DA6" s="33">
        <f t="shared" si="11"/>
        <v>87.92</v>
      </c>
      <c r="DB6" s="33">
        <f t="shared" si="11"/>
        <v>87.33</v>
      </c>
      <c r="DC6" s="33">
        <f t="shared" si="11"/>
        <v>87.65</v>
      </c>
      <c r="DD6" s="33">
        <f t="shared" si="11"/>
        <v>87.63</v>
      </c>
      <c r="DE6" s="33">
        <f t="shared" si="11"/>
        <v>87.6</v>
      </c>
      <c r="DF6" s="32" t="str">
        <f>IF(DF7="","",IF(DF7="-","【-】","【"&amp;SUBSTITUTE(TEXT(DF7,"#,##0.00"),"-","△")&amp;"】"))</f>
        <v>【89.78】</v>
      </c>
      <c r="DG6" s="33">
        <f>IF(DG7="",NA(),DG7)</f>
        <v>43.24</v>
      </c>
      <c r="DH6" s="33">
        <f t="shared" ref="DH6:DP6" si="12">IF(DH7="",NA(),DH7)</f>
        <v>45.55</v>
      </c>
      <c r="DI6" s="33">
        <f t="shared" si="12"/>
        <v>47.5</v>
      </c>
      <c r="DJ6" s="33">
        <f t="shared" si="12"/>
        <v>49.46</v>
      </c>
      <c r="DK6" s="33">
        <f t="shared" si="12"/>
        <v>51.01</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3.69</v>
      </c>
      <c r="DS6" s="33">
        <f t="shared" ref="DS6:EA6" si="13">IF(DS7="",NA(),DS7)</f>
        <v>3.68</v>
      </c>
      <c r="DT6" s="33">
        <f t="shared" si="13"/>
        <v>5.08</v>
      </c>
      <c r="DU6" s="33">
        <f t="shared" si="13"/>
        <v>5.18</v>
      </c>
      <c r="DV6" s="33">
        <f t="shared" si="13"/>
        <v>5.0199999999999996</v>
      </c>
      <c r="DW6" s="33">
        <f t="shared" si="13"/>
        <v>6.92</v>
      </c>
      <c r="DX6" s="33">
        <f t="shared" si="13"/>
        <v>7.67</v>
      </c>
      <c r="DY6" s="33">
        <f t="shared" si="13"/>
        <v>8.4</v>
      </c>
      <c r="DZ6" s="33">
        <f t="shared" si="13"/>
        <v>9.7100000000000009</v>
      </c>
      <c r="EA6" s="33">
        <f t="shared" si="13"/>
        <v>10.71</v>
      </c>
      <c r="EB6" s="32" t="str">
        <f>IF(EB7="","",IF(EB7="-","【-】","【"&amp;SUBSTITUTE(TEXT(EB7,"#,##0.00"),"-","△")&amp;"】"))</f>
        <v>【12.42】</v>
      </c>
      <c r="EC6" s="33">
        <f>IF(EC7="",NA(),EC7)</f>
        <v>0.14000000000000001</v>
      </c>
      <c r="ED6" s="33">
        <f t="shared" ref="ED6:EL6" si="14">IF(ED7="",NA(),ED7)</f>
        <v>0.14000000000000001</v>
      </c>
      <c r="EE6" s="33">
        <f t="shared" si="14"/>
        <v>0.3</v>
      </c>
      <c r="EF6" s="33">
        <f t="shared" si="14"/>
        <v>0.28999999999999998</v>
      </c>
      <c r="EG6" s="33">
        <f t="shared" si="14"/>
        <v>0.44</v>
      </c>
      <c r="EH6" s="33">
        <f t="shared" si="14"/>
        <v>0.82</v>
      </c>
      <c r="EI6" s="33">
        <f t="shared" si="14"/>
        <v>0.84</v>
      </c>
      <c r="EJ6" s="33">
        <f t="shared" si="14"/>
        <v>0.78</v>
      </c>
      <c r="EK6" s="33">
        <f t="shared" si="14"/>
        <v>0.83</v>
      </c>
      <c r="EL6" s="33">
        <f t="shared" si="14"/>
        <v>0.72</v>
      </c>
      <c r="EM6" s="32" t="str">
        <f>IF(EM7="","",IF(EM7="-","【-】","【"&amp;SUBSTITUTE(TEXT(EM7,"#,##0.00"),"-","△")&amp;"】"))</f>
        <v>【0.78】</v>
      </c>
    </row>
    <row r="7" spans="1:143" s="34" customFormat="1" x14ac:dyDescent="0.15">
      <c r="A7" s="26"/>
      <c r="B7" s="35">
        <v>2014</v>
      </c>
      <c r="C7" s="35">
        <v>289086</v>
      </c>
      <c r="D7" s="35">
        <v>46</v>
      </c>
      <c r="E7" s="35">
        <v>1</v>
      </c>
      <c r="F7" s="35">
        <v>0</v>
      </c>
      <c r="G7" s="35">
        <v>1</v>
      </c>
      <c r="H7" s="35" t="s">
        <v>93</v>
      </c>
      <c r="I7" s="35" t="s">
        <v>94</v>
      </c>
      <c r="J7" s="35" t="s">
        <v>95</v>
      </c>
      <c r="K7" s="35" t="s">
        <v>96</v>
      </c>
      <c r="L7" s="35" t="s">
        <v>97</v>
      </c>
      <c r="M7" s="36" t="s">
        <v>98</v>
      </c>
      <c r="N7" s="36">
        <v>81.73</v>
      </c>
      <c r="O7" s="36">
        <v>100</v>
      </c>
      <c r="P7" s="36">
        <v>1790</v>
      </c>
      <c r="Q7" s="36" t="s">
        <v>98</v>
      </c>
      <c r="R7" s="36" t="s">
        <v>98</v>
      </c>
      <c r="S7" s="36" t="s">
        <v>98</v>
      </c>
      <c r="T7" s="36">
        <v>53678</v>
      </c>
      <c r="U7" s="36">
        <v>41.03</v>
      </c>
      <c r="V7" s="36">
        <v>1308.26</v>
      </c>
      <c r="W7" s="36">
        <v>98.07</v>
      </c>
      <c r="X7" s="36">
        <v>98.26</v>
      </c>
      <c r="Y7" s="36">
        <v>108.35</v>
      </c>
      <c r="Z7" s="36">
        <v>105.47</v>
      </c>
      <c r="AA7" s="36">
        <v>121.77</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1145.76</v>
      </c>
      <c r="AT7" s="36">
        <v>1674.31</v>
      </c>
      <c r="AU7" s="36">
        <v>801.22</v>
      </c>
      <c r="AV7" s="36">
        <v>1047.73</v>
      </c>
      <c r="AW7" s="36">
        <v>370.88</v>
      </c>
      <c r="AX7" s="36">
        <v>699.11</v>
      </c>
      <c r="AY7" s="36">
        <v>695.41</v>
      </c>
      <c r="AZ7" s="36">
        <v>701</v>
      </c>
      <c r="BA7" s="36">
        <v>739.59</v>
      </c>
      <c r="BB7" s="36">
        <v>335.95</v>
      </c>
      <c r="BC7" s="36">
        <v>264.16000000000003</v>
      </c>
      <c r="BD7" s="36">
        <v>141.01</v>
      </c>
      <c r="BE7" s="36">
        <v>134.88</v>
      </c>
      <c r="BF7" s="36">
        <v>115.65</v>
      </c>
      <c r="BG7" s="36">
        <v>121.31</v>
      </c>
      <c r="BH7" s="36">
        <v>174.82</v>
      </c>
      <c r="BI7" s="36">
        <v>339.69</v>
      </c>
      <c r="BJ7" s="36">
        <v>343.45</v>
      </c>
      <c r="BK7" s="36">
        <v>330.99</v>
      </c>
      <c r="BL7" s="36">
        <v>324.08999999999997</v>
      </c>
      <c r="BM7" s="36">
        <v>319.82</v>
      </c>
      <c r="BN7" s="36">
        <v>283.72000000000003</v>
      </c>
      <c r="BO7" s="36">
        <v>91.71</v>
      </c>
      <c r="BP7" s="36">
        <v>89.51</v>
      </c>
      <c r="BQ7" s="36">
        <v>98.66</v>
      </c>
      <c r="BR7" s="36">
        <v>96.05</v>
      </c>
      <c r="BS7" s="36">
        <v>114.52</v>
      </c>
      <c r="BT7" s="36">
        <v>101.27</v>
      </c>
      <c r="BU7" s="36">
        <v>99.61</v>
      </c>
      <c r="BV7" s="36">
        <v>100.27</v>
      </c>
      <c r="BW7" s="36">
        <v>99.46</v>
      </c>
      <c r="BX7" s="36">
        <v>105.21</v>
      </c>
      <c r="BY7" s="36">
        <v>104.6</v>
      </c>
      <c r="BZ7" s="36">
        <v>133.57</v>
      </c>
      <c r="CA7" s="36">
        <v>138.99</v>
      </c>
      <c r="CB7" s="36">
        <v>132.86000000000001</v>
      </c>
      <c r="CC7" s="36">
        <v>140.86000000000001</v>
      </c>
      <c r="CD7" s="36">
        <v>117.1</v>
      </c>
      <c r="CE7" s="36">
        <v>167.74</v>
      </c>
      <c r="CF7" s="36">
        <v>169.59</v>
      </c>
      <c r="CG7" s="36">
        <v>169.62</v>
      </c>
      <c r="CH7" s="36">
        <v>171.78</v>
      </c>
      <c r="CI7" s="36">
        <v>162.59</v>
      </c>
      <c r="CJ7" s="36">
        <v>164.21</v>
      </c>
      <c r="CK7" s="36">
        <v>72.040000000000006</v>
      </c>
      <c r="CL7" s="36">
        <v>70.41</v>
      </c>
      <c r="CM7" s="36">
        <v>69.52</v>
      </c>
      <c r="CN7" s="36">
        <v>69.72</v>
      </c>
      <c r="CO7" s="36">
        <v>67.180000000000007</v>
      </c>
      <c r="CP7" s="36">
        <v>60.83</v>
      </c>
      <c r="CQ7" s="36">
        <v>60.04</v>
      </c>
      <c r="CR7" s="36">
        <v>59.88</v>
      </c>
      <c r="CS7" s="36">
        <v>59.68</v>
      </c>
      <c r="CT7" s="36">
        <v>59.17</v>
      </c>
      <c r="CU7" s="36">
        <v>59.8</v>
      </c>
      <c r="CV7" s="36">
        <v>89.82</v>
      </c>
      <c r="CW7" s="36">
        <v>92.13</v>
      </c>
      <c r="CX7" s="36">
        <v>93.41</v>
      </c>
      <c r="CY7" s="36">
        <v>90.72</v>
      </c>
      <c r="CZ7" s="36">
        <v>90.96</v>
      </c>
      <c r="DA7" s="36">
        <v>87.92</v>
      </c>
      <c r="DB7" s="36">
        <v>87.33</v>
      </c>
      <c r="DC7" s="36">
        <v>87.65</v>
      </c>
      <c r="DD7" s="36">
        <v>87.63</v>
      </c>
      <c r="DE7" s="36">
        <v>87.6</v>
      </c>
      <c r="DF7" s="36">
        <v>89.78</v>
      </c>
      <c r="DG7" s="36">
        <v>43.24</v>
      </c>
      <c r="DH7" s="36">
        <v>45.55</v>
      </c>
      <c r="DI7" s="36">
        <v>47.5</v>
      </c>
      <c r="DJ7" s="36">
        <v>49.46</v>
      </c>
      <c r="DK7" s="36">
        <v>51.01</v>
      </c>
      <c r="DL7" s="36">
        <v>36.700000000000003</v>
      </c>
      <c r="DM7" s="36">
        <v>37.71</v>
      </c>
      <c r="DN7" s="36">
        <v>38.69</v>
      </c>
      <c r="DO7" s="36">
        <v>39.65</v>
      </c>
      <c r="DP7" s="36">
        <v>45.25</v>
      </c>
      <c r="DQ7" s="36">
        <v>46.31</v>
      </c>
      <c r="DR7" s="36">
        <v>3.69</v>
      </c>
      <c r="DS7" s="36">
        <v>3.68</v>
      </c>
      <c r="DT7" s="36">
        <v>5.08</v>
      </c>
      <c r="DU7" s="36">
        <v>5.18</v>
      </c>
      <c r="DV7" s="36">
        <v>5.0199999999999996</v>
      </c>
      <c r="DW7" s="36">
        <v>6.92</v>
      </c>
      <c r="DX7" s="36">
        <v>7.67</v>
      </c>
      <c r="DY7" s="36">
        <v>8.4</v>
      </c>
      <c r="DZ7" s="36">
        <v>9.7100000000000009</v>
      </c>
      <c r="EA7" s="36">
        <v>10.71</v>
      </c>
      <c r="EB7" s="36">
        <v>12.42</v>
      </c>
      <c r="EC7" s="36">
        <v>0.14000000000000001</v>
      </c>
      <c r="ED7" s="36">
        <v>0.14000000000000001</v>
      </c>
      <c r="EE7" s="36">
        <v>0.3</v>
      </c>
      <c r="EF7" s="36">
        <v>0.28999999999999998</v>
      </c>
      <c r="EG7" s="36">
        <v>0.44</v>
      </c>
      <c r="EH7" s="36">
        <v>0.82</v>
      </c>
      <c r="EI7" s="36">
        <v>0.84</v>
      </c>
      <c r="EJ7" s="36">
        <v>0.78</v>
      </c>
      <c r="EK7" s="36">
        <v>0.83</v>
      </c>
      <c r="EL7" s="36">
        <v>0.72</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hamada</cp:lastModifiedBy>
  <dcterms:created xsi:type="dcterms:W3CDTF">2016-02-03T07:25:07Z</dcterms:created>
  <dcterms:modified xsi:type="dcterms:W3CDTF">2016-02-12T06:26:06Z</dcterms:modified>
  <cp:category/>
</cp:coreProperties>
</file>