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<sst xmlns="http://schemas.openxmlformats.org/spreadsheetml/2006/main" count="217" uniqueCount="107">
  <si>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</si>
  <si>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</si>
  <si>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</si>
  <si>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</si>
  <si>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</si>
  <si>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</si>
  <si>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</si>
  <si>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</si>
  <si>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</si>
  <si>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</si>
  <si>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</si>
  <si>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</si>
  <si>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</si>
  <si>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</si>
  <si>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</si>
  <si>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</si>
  <si>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</si>
  <si>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</si>
  <si>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</si>
  <si>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</si>
  <si>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</si>
  <si>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</si>
  <si>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</si>
  <si>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</si>
  <si>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</si>
  <si>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</si>
  <si>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</si>
  <si>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</si>
  <si>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</si>
  <si>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</si>
  <si>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</si>
  <si>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</si>
  <si>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</si>
  <si>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</si>
  <si>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</si>
  <si>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</si>
  <si>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</si>
  <si>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</si>
  <si>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</si>
  <si>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</si>
  <si>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</si>
  <si>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</si>
  <si>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</si>
  <si>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</si>
  <si>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</si>
  <si>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</si>
  <si>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</si>
  <si>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</si>
  <si>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</si>
  <si>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</si>
  <si>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</si>
  <si>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</si>
  <si>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</si>
  <si>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</si>
  <si>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</si>
  <si>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</si>
  <si>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</si>
  <si>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</si>
  <si>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</si>
  <si>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</si>
  <si>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</si>
  <si>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</si>
  <si>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</si>
  <si>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</si>
  <si>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</si>
  <si>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</si>
  <si>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</si>
  <si>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</si>
  <si>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</si>
  <si>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</si>
  <si>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</si>
  <si>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</si>
  <si>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</si>
  <si>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</si>
  <si>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</si>
  <si>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</si>
  <si>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</si>
  <si>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</si>
  <si>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</si>
  <si>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</si>
  <si>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</si>
  <si>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</si>
  <si>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</si>
  <si>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</si>
  <si>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</si>
  <si>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</si>
  <si>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</si>
  <si>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</si>
  <si>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</si>
  <si>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</si>
  <si>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</si>
  <si>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</si>
  <si>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</si>
  <si>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香美町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</si>
  <si>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</si>
  <si>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</si>
  <si>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</si>
  <si>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</si>
  <si>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</si>
  <si>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</si>
  <si>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</si>
  <si>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</si>
  <si>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</si>
  <si>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</si>
  <si>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管路の経年化は進行しているが、管路更新計画が立てられておらず、早急な管路更新計画の策定が必要だと考える。
　平成２８年度には、アセットマネジメント(中長期的な維持管理計画)を策定し、計画的な更新計画を検証する。
　</t>
    <phoneticPr fontId="4"/>
  </si>
  <si>
    <t xml:space="preserve"> 簡易水道区域のエリアが広く地形的に統合が困難なため、施設も多く管路延長も長くなり、経営状況は大変厳しい状況である。上水道区域との経営統合により幾らかはカバーはできているが、今後もより安全な水を供給するためには、維持管理経費の削減にも限界があり、人口の減少や節水思考により給水収益のアップは望めない。
　今回の分析を踏まえ、経営戦略を策定し、中長期的な収支の見通しをたて、必要であれば適切な料金算定を検証することも視野に入れ、今後の健全経営につなげる。</t>
    <rPh sb="152" eb="154">
      <t>コンカイ</t>
    </rPh>
    <rPh sb="155" eb="157">
      <t>ブンセキ</t>
    </rPh>
    <rPh sb="158" eb="159">
      <t>フ</t>
    </rPh>
    <rPh sb="162" eb="164">
      <t>ケイエイ</t>
    </rPh>
    <rPh sb="164" eb="166">
      <t>センリャク</t>
    </rPh>
    <rPh sb="167" eb="169">
      <t>サクテイ</t>
    </rPh>
    <phoneticPr fontId="4"/>
  </si>
  <si>
    <t>経営の健全性について
　平成25年度より簡易水道事業を公営企業会計に適用したため、数値が大きく変動している。
　H26年度を上・簡易水道区域で数値を区分すると
　①経常収支比率･･上水(99.91)簡水(67.13）
　②累積欠損金比率･･上水(△41.53)簡水(172.86）
　③流動比率･･上水(345.58)簡水(33.75)
　と上水道区域では基準内での経営できている。
　簡易水道区域では、広範囲なエリアに浄水場や配水池があり、配管延長も長いため、維持経費等の経費がかさむ傾向にある。
　今後は維持経費等の支出を抑え、計画的な施設改修や管路更新の下、経営を進める必要がある。
経営の効率性について
　H26年度を上・簡易水道区域で数値を区分すると
　⑤料金回収率･･上水(93.79)簡水(48.05）
　⑥給水原価･･上水(149.57)簡水(292.2）
　⑧有収率･･上水(88.36)簡水(76.19)　
　と、簡易水道区域の効率性が悪い状態にある。
　⑦施設利用率では上水(44.95)簡水(81.32）と上水区域が利用率が低い数値となっているが、今後簡水区域を上水区域に統合するので、利用率は向上する見込みである。
　今後は、給水管等の漏水等の早期発見に向け調査業務を行い、有収率向上にむけた対策を検証する。
　また、人口減少に伴い施設の稼働率が低くなっている。施設の更新時に合わせ、施設の利用形態を検証し、無駄な経費の支出を抑える。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</si>
</sst>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3.3</c:v>
                </c:pt>
                <c:pt idx="1">
                  <c:v>0.6</c:v>
                </c:pt>
                <c:pt idx="2" formatCode="#,##0.00;&quot;△&quot;#,##0.00">
                  <c:v>0</c:v>
                </c:pt>
                <c:pt idx="3">
                  <c:v>0.34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8400"/>
        <c:axId val="8185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0.82</c:v>
                </c:pt>
                <c:pt idx="2">
                  <c:v>0.66</c:v>
                </c:pt>
                <c:pt idx="3">
                  <c:v>0.67</c:v>
                </c:pt>
                <c:pt idx="4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78400"/>
        <c:axId val="81855616"/>
      </c:lineChart>
      <c:dateAx>
        <c:axId val="72678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855616"/>
        <c:crosses val="autoZero"/>
        <c:auto val="1"/>
        <c:lblOffset val="100"/>
        <c:baseTimeUnit val="years"/>
      </c:dateAx>
      <c:valAx>
        <c:axId val="8185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678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40.520000000000003</c:v>
                </c:pt>
                <c:pt idx="1">
                  <c:v>47.3</c:v>
                </c:pt>
                <c:pt idx="2">
                  <c:v>46.05</c:v>
                </c:pt>
                <c:pt idx="3">
                  <c:v>59.09</c:v>
                </c:pt>
                <c:pt idx="4">
                  <c:v>58.1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97888"/>
        <c:axId val="10179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50.49</c:v>
                </c:pt>
                <c:pt idx="2">
                  <c:v>49.69</c:v>
                </c:pt>
                <c:pt idx="3">
                  <c:v>55.64</c:v>
                </c:pt>
                <c:pt idx="4">
                  <c:v>55.13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7888"/>
        <c:axId val="101799808"/>
      </c:lineChart>
      <c:dateAx>
        <c:axId val="10179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99808"/>
        <c:crosses val="autoZero"/>
        <c:auto val="1"/>
        <c:lblOffset val="100"/>
        <c:baseTimeUnit val="years"/>
      </c:dateAx>
      <c:valAx>
        <c:axId val="10179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9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91.31</c:v>
                </c:pt>
                <c:pt idx="1">
                  <c:v>90.83</c:v>
                </c:pt>
                <c:pt idx="2">
                  <c:v>92.93</c:v>
                </c:pt>
                <c:pt idx="3">
                  <c:v>82.21</c:v>
                </c:pt>
                <c:pt idx="4">
                  <c:v>82.2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25536"/>
        <c:axId val="10184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80.81</c:v>
                </c:pt>
                <c:pt idx="1">
                  <c:v>78.7</c:v>
                </c:pt>
                <c:pt idx="2">
                  <c:v>80.010000000000005</c:v>
                </c:pt>
                <c:pt idx="3">
                  <c:v>83.09</c:v>
                </c:pt>
                <c:pt idx="4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5536"/>
        <c:axId val="101844096"/>
      </c:lineChart>
      <c:dateAx>
        <c:axId val="10182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44096"/>
        <c:crosses val="autoZero"/>
        <c:auto val="1"/>
        <c:lblOffset val="100"/>
        <c:baseTimeUnit val="years"/>
      </c:dateAx>
      <c:valAx>
        <c:axId val="10184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2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103.71</c:v>
                </c:pt>
                <c:pt idx="1">
                  <c:v>110.6</c:v>
                </c:pt>
                <c:pt idx="2">
                  <c:v>88.52</c:v>
                </c:pt>
                <c:pt idx="3">
                  <c:v>73.08</c:v>
                </c:pt>
                <c:pt idx="4">
                  <c:v>78.459999999999994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06304"/>
        <c:axId val="8190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104.82</c:v>
                </c:pt>
                <c:pt idx="2">
                  <c:v>104.95</c:v>
                </c:pt>
                <c:pt idx="3">
                  <c:v>106.55</c:v>
                </c:pt>
                <c:pt idx="4">
                  <c:v>110.01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6304"/>
        <c:axId val="81908480"/>
      </c:lineChart>
      <c:dateAx>
        <c:axId val="8190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08480"/>
        <c:crosses val="autoZero"/>
        <c:auto val="1"/>
        <c:lblOffset val="100"/>
        <c:baseTimeUnit val="years"/>
      </c:dateAx>
      <c:valAx>
        <c:axId val="8190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90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29.3</c:v>
                </c:pt>
                <c:pt idx="1">
                  <c:v>30.58</c:v>
                </c:pt>
                <c:pt idx="2">
                  <c:v>21.55</c:v>
                </c:pt>
                <c:pt idx="3">
                  <c:v>12.19</c:v>
                </c:pt>
                <c:pt idx="4">
                  <c:v>20.85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5840"/>
        <c:axId val="8660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34.24</c:v>
                </c:pt>
                <c:pt idx="2">
                  <c:v>35.18</c:v>
                </c:pt>
                <c:pt idx="3">
                  <c:v>39.06</c:v>
                </c:pt>
                <c:pt idx="4">
                  <c:v>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5840"/>
        <c:axId val="86602112"/>
      </c:lineChart>
      <c:dateAx>
        <c:axId val="8659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02112"/>
        <c:crosses val="autoZero"/>
        <c:auto val="1"/>
        <c:lblOffset val="100"/>
        <c:baseTimeUnit val="years"/>
      </c:dateAx>
      <c:valAx>
        <c:axId val="8660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9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1.22</c:v>
                </c:pt>
                <c:pt idx="3" formatCode="#,##0.00;&quot;△&quot;#,##0.00;&quot;-&quot;">
                  <c:v>0.67</c:v>
                </c:pt>
                <c:pt idx="4" formatCode="#,##0.00;&quot;△&quot;#,##0.00;&quot;-&quot;">
                  <c:v>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17184"/>
        <c:axId val="10152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6.81</c:v>
                </c:pt>
                <c:pt idx="2">
                  <c:v>8.41</c:v>
                </c:pt>
                <c:pt idx="3">
                  <c:v>8.8699999999999992</c:v>
                </c:pt>
                <c:pt idx="4">
                  <c:v>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7184"/>
        <c:axId val="101523456"/>
      </c:lineChart>
      <c:dateAx>
        <c:axId val="101517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23456"/>
        <c:crosses val="autoZero"/>
        <c:auto val="1"/>
        <c:lblOffset val="100"/>
        <c:baseTimeUnit val="years"/>
      </c:dateAx>
      <c:valAx>
        <c:axId val="10152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51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38.299999999999997</c:v>
                </c:pt>
                <c:pt idx="4" formatCode="#,##0.00;&quot;△&quot;#,##0.00;&quot;-&quot;">
                  <c:v>58.81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39200"/>
        <c:axId val="10155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23.31</c:v>
                </c:pt>
                <c:pt idx="1">
                  <c:v>26.83</c:v>
                </c:pt>
                <c:pt idx="2">
                  <c:v>26.81</c:v>
                </c:pt>
                <c:pt idx="3">
                  <c:v>9.56</c:v>
                </c:pt>
                <c:pt idx="4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39200"/>
        <c:axId val="101553664"/>
      </c:lineChart>
      <c:dateAx>
        <c:axId val="10153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53664"/>
        <c:crosses val="autoZero"/>
        <c:auto val="1"/>
        <c:lblOffset val="100"/>
        <c:baseTimeUnit val="years"/>
      </c:dateAx>
      <c:valAx>
        <c:axId val="101553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539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212.73</c:v>
                </c:pt>
                <c:pt idx="1">
                  <c:v>201.86</c:v>
                </c:pt>
                <c:pt idx="2">
                  <c:v>1294.46</c:v>
                </c:pt>
                <c:pt idx="3">
                  <c:v>544.36</c:v>
                </c:pt>
                <c:pt idx="4">
                  <c:v>138.08000000000001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84256"/>
        <c:axId val="10158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1129.9100000000001</c:v>
                </c:pt>
                <c:pt idx="1">
                  <c:v>1197.1099999999999</c:v>
                </c:pt>
                <c:pt idx="2">
                  <c:v>1002.64</c:v>
                </c:pt>
                <c:pt idx="3">
                  <c:v>963.24</c:v>
                </c:pt>
                <c:pt idx="4">
                  <c:v>381.53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4256"/>
        <c:axId val="101586432"/>
      </c:lineChart>
      <c:dateAx>
        <c:axId val="10158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86432"/>
        <c:crosses val="autoZero"/>
        <c:auto val="1"/>
        <c:lblOffset val="100"/>
        <c:baseTimeUnit val="years"/>
      </c:dateAx>
      <c:valAx>
        <c:axId val="101586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58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677.49</c:v>
                </c:pt>
                <c:pt idx="1">
                  <c:v>742.01</c:v>
                </c:pt>
                <c:pt idx="2">
                  <c:v>834.03</c:v>
                </c:pt>
                <c:pt idx="3">
                  <c:v>979.02</c:v>
                </c:pt>
                <c:pt idx="4">
                  <c:v>951.66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12544"/>
        <c:axId val="10162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540.94000000000005</c:v>
                </c:pt>
                <c:pt idx="1">
                  <c:v>532.29999999999995</c:v>
                </c:pt>
                <c:pt idx="2">
                  <c:v>520.29999999999995</c:v>
                </c:pt>
                <c:pt idx="3">
                  <c:v>400.38</c:v>
                </c:pt>
                <c:pt idx="4">
                  <c:v>393.27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12544"/>
        <c:axId val="101622912"/>
      </c:lineChart>
      <c:dateAx>
        <c:axId val="10161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22912"/>
        <c:crosses val="autoZero"/>
        <c:auto val="1"/>
        <c:lblOffset val="100"/>
        <c:baseTimeUnit val="years"/>
      </c:dateAx>
      <c:valAx>
        <c:axId val="101622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61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94.18</c:v>
                </c:pt>
                <c:pt idx="1">
                  <c:v>101.99</c:v>
                </c:pt>
                <c:pt idx="2">
                  <c:v>81.03</c:v>
                </c:pt>
                <c:pt idx="3">
                  <c:v>64.010000000000005</c:v>
                </c:pt>
                <c:pt idx="4">
                  <c:v>64.83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35200"/>
        <c:axId val="10163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93.43</c:v>
                </c:pt>
                <c:pt idx="1">
                  <c:v>90.17</c:v>
                </c:pt>
                <c:pt idx="2">
                  <c:v>90.69</c:v>
                </c:pt>
                <c:pt idx="3">
                  <c:v>96.56</c:v>
                </c:pt>
                <c:pt idx="4">
                  <c:v>100.47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200"/>
        <c:axId val="101637120"/>
      </c:lineChart>
      <c:dateAx>
        <c:axId val="10163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37120"/>
        <c:crosses val="autoZero"/>
        <c:auto val="1"/>
        <c:lblOffset val="100"/>
        <c:baseTimeUnit val="years"/>
      </c:dateAx>
      <c:valAx>
        <c:axId val="10163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63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129.38</c:v>
                </c:pt>
                <c:pt idx="1">
                  <c:v>126.78</c:v>
                </c:pt>
                <c:pt idx="2">
                  <c:v>162.59</c:v>
                </c:pt>
                <c:pt idx="3">
                  <c:v>215.05</c:v>
                </c:pt>
                <c:pt idx="4">
                  <c:v>216.45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69600"/>
        <c:axId val="10177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204.24</c:v>
                </c:pt>
                <c:pt idx="1">
                  <c:v>210.28</c:v>
                </c:pt>
                <c:pt idx="2">
                  <c:v>211.08</c:v>
                </c:pt>
                <c:pt idx="3">
                  <c:v>177.14</c:v>
                </c:pt>
                <c:pt idx="4">
                  <c:v>169.82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69600"/>
        <c:axId val="101771520"/>
      </c:lineChart>
      <c:dateAx>
        <c:axId val="101769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71520"/>
        <c:crosses val="autoZero"/>
        <c:auto val="1"/>
        <c:lblOffset val="100"/>
        <c:baseTimeUnit val="years"/>
      </c:dateAx>
      <c:valAx>
        <c:axId val="10177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69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L46" zoomScale="80" zoomScaleNormal="8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兵庫県　香美町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A6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19468</v>
      </c>
      <c r="AJ8" s="75"/>
      <c r="AK8" s="75"/>
      <c r="AL8" s="75"/>
      <c r="AM8" s="75"/>
      <c r="AN8" s="75"/>
      <c r="AO8" s="75"/>
      <c r="AP8" s="76"/>
      <c r="AQ8" s="57">
        <f>データ!R6</f>
        <v>368.77</v>
      </c>
      <c r="AR8" s="57"/>
      <c r="AS8" s="57"/>
      <c r="AT8" s="57"/>
      <c r="AU8" s="57"/>
      <c r="AV8" s="57"/>
      <c r="AW8" s="57"/>
      <c r="AX8" s="57"/>
      <c r="AY8" s="57">
        <f>データ!S6</f>
        <v>52.79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56.88</v>
      </c>
      <c r="K10" s="57"/>
      <c r="L10" s="57"/>
      <c r="M10" s="57"/>
      <c r="N10" s="57"/>
      <c r="O10" s="57"/>
      <c r="P10" s="57"/>
      <c r="Q10" s="57"/>
      <c r="R10" s="57">
        <f>データ!O6</f>
        <v>99.7</v>
      </c>
      <c r="S10" s="57"/>
      <c r="T10" s="57"/>
      <c r="U10" s="57"/>
      <c r="V10" s="57"/>
      <c r="W10" s="57"/>
      <c r="X10" s="57"/>
      <c r="Y10" s="57"/>
      <c r="Z10" s="65">
        <f>データ!P6</f>
        <v>2538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19250</v>
      </c>
      <c r="AJ10" s="65"/>
      <c r="AK10" s="65"/>
      <c r="AL10" s="65"/>
      <c r="AM10" s="65"/>
      <c r="AN10" s="65"/>
      <c r="AO10" s="65"/>
      <c r="AP10" s="65"/>
      <c r="AQ10" s="57">
        <f>データ!U6</f>
        <v>150.94</v>
      </c>
      <c r="AR10" s="57"/>
      <c r="AS10" s="57"/>
      <c r="AT10" s="57"/>
      <c r="AU10" s="57"/>
      <c r="AV10" s="57"/>
      <c r="AW10" s="57"/>
      <c r="AX10" s="57"/>
      <c r="AY10" s="57">
        <f>データ!V6</f>
        <v>127.53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285854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香美町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56.88</v>
      </c>
      <c r="O6" s="32">
        <f t="shared" si="3"/>
        <v>99.7</v>
      </c>
      <c r="P6" s="32">
        <f t="shared" si="3"/>
        <v>2538</v>
      </c>
      <c r="Q6" s="32">
        <f t="shared" si="3"/>
        <v>19468</v>
      </c>
      <c r="R6" s="32">
        <f t="shared" si="3"/>
        <v>368.77</v>
      </c>
      <c r="S6" s="32">
        <f t="shared" si="3"/>
        <v>52.79</v>
      </c>
      <c r="T6" s="32">
        <f t="shared" si="3"/>
        <v>19250</v>
      </c>
      <c r="U6" s="32">
        <f t="shared" si="3"/>
        <v>150.94</v>
      </c>
      <c r="V6" s="32">
        <f t="shared" si="3"/>
        <v>127.53</v>
      </c>
      <c r="W6" s="33">
        <f>IF(W7="",NA(),W7)</f>
        <v>103.71</v>
      </c>
      <c r="X6" s="33">
        <f t="shared" ref="X6:AF6" si="4">IF(X7="",NA(),X7)</f>
        <v>110.6</v>
      </c>
      <c r="Y6" s="33">
        <f t="shared" si="4"/>
        <v>88.52</v>
      </c>
      <c r="Z6" s="33">
        <f t="shared" si="4"/>
        <v>73.08</v>
      </c>
      <c r="AA6" s="33">
        <f t="shared" si="4"/>
        <v>78.459999999999994</v>
      </c>
      <c r="AB6" s="33">
        <f t="shared" si="4"/>
        <v>108.06</v>
      </c>
      <c r="AC6" s="33">
        <f t="shared" si="4"/>
        <v>104.82</v>
      </c>
      <c r="AD6" s="33">
        <f t="shared" si="4"/>
        <v>104.95</v>
      </c>
      <c r="AE6" s="33">
        <f t="shared" si="4"/>
        <v>106.55</v>
      </c>
      <c r="AF6" s="33">
        <f t="shared" si="4"/>
        <v>110.01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3">
        <f t="shared" si="5"/>
        <v>38.299999999999997</v>
      </c>
      <c r="AL6" s="33">
        <f t="shared" si="5"/>
        <v>58.81</v>
      </c>
      <c r="AM6" s="33">
        <f t="shared" si="5"/>
        <v>23.31</v>
      </c>
      <c r="AN6" s="33">
        <f t="shared" si="5"/>
        <v>26.83</v>
      </c>
      <c r="AO6" s="33">
        <f t="shared" si="5"/>
        <v>26.81</v>
      </c>
      <c r="AP6" s="33">
        <f t="shared" si="5"/>
        <v>9.56</v>
      </c>
      <c r="AQ6" s="33">
        <f t="shared" si="5"/>
        <v>2.8</v>
      </c>
      <c r="AR6" s="32" t="str">
        <f>IF(AR7="","",IF(AR7="-","【-】","【"&amp;SUBSTITUTE(TEXT(AR7,"#,##0.00"),"-","△")&amp;"】"))</f>
        <v>【0.81】</v>
      </c>
      <c r="AS6" s="33">
        <f>IF(AS7="",NA(),AS7)</f>
        <v>212.73</v>
      </c>
      <c r="AT6" s="33">
        <f t="shared" ref="AT6:BB6" si="6">IF(AT7="",NA(),AT7)</f>
        <v>201.86</v>
      </c>
      <c r="AU6" s="33">
        <f t="shared" si="6"/>
        <v>1294.46</v>
      </c>
      <c r="AV6" s="33">
        <f t="shared" si="6"/>
        <v>544.36</v>
      </c>
      <c r="AW6" s="33">
        <f t="shared" si="6"/>
        <v>138.08000000000001</v>
      </c>
      <c r="AX6" s="33">
        <f t="shared" si="6"/>
        <v>1129.9100000000001</v>
      </c>
      <c r="AY6" s="33">
        <f t="shared" si="6"/>
        <v>1197.1099999999999</v>
      </c>
      <c r="AZ6" s="33">
        <f t="shared" si="6"/>
        <v>1002.64</v>
      </c>
      <c r="BA6" s="33">
        <f t="shared" si="6"/>
        <v>963.24</v>
      </c>
      <c r="BB6" s="33">
        <f t="shared" si="6"/>
        <v>381.53</v>
      </c>
      <c r="BC6" s="32" t="str">
        <f>IF(BC7="","",IF(BC7="-","【-】","【"&amp;SUBSTITUTE(TEXT(BC7,"#,##0.00"),"-","△")&amp;"】"))</f>
        <v>【264.16】</v>
      </c>
      <c r="BD6" s="33">
        <f>IF(BD7="",NA(),BD7)</f>
        <v>677.49</v>
      </c>
      <c r="BE6" s="33">
        <f t="shared" ref="BE6:BM6" si="7">IF(BE7="",NA(),BE7)</f>
        <v>742.01</v>
      </c>
      <c r="BF6" s="33">
        <f t="shared" si="7"/>
        <v>834.03</v>
      </c>
      <c r="BG6" s="33">
        <f t="shared" si="7"/>
        <v>979.02</v>
      </c>
      <c r="BH6" s="33">
        <f t="shared" si="7"/>
        <v>951.66</v>
      </c>
      <c r="BI6" s="33">
        <f t="shared" si="7"/>
        <v>540.94000000000005</v>
      </c>
      <c r="BJ6" s="33">
        <f t="shared" si="7"/>
        <v>532.29999999999995</v>
      </c>
      <c r="BK6" s="33">
        <f t="shared" si="7"/>
        <v>520.29999999999995</v>
      </c>
      <c r="BL6" s="33">
        <f t="shared" si="7"/>
        <v>400.38</v>
      </c>
      <c r="BM6" s="33">
        <f t="shared" si="7"/>
        <v>393.27</v>
      </c>
      <c r="BN6" s="32" t="str">
        <f>IF(BN7="","",IF(BN7="-","【-】","【"&amp;SUBSTITUTE(TEXT(BN7,"#,##0.00"),"-","△")&amp;"】"))</f>
        <v>【283.72】</v>
      </c>
      <c r="BO6" s="33">
        <f>IF(BO7="",NA(),BO7)</f>
        <v>94.18</v>
      </c>
      <c r="BP6" s="33">
        <f t="shared" ref="BP6:BX6" si="8">IF(BP7="",NA(),BP7)</f>
        <v>101.99</v>
      </c>
      <c r="BQ6" s="33">
        <f t="shared" si="8"/>
        <v>81.03</v>
      </c>
      <c r="BR6" s="33">
        <f t="shared" si="8"/>
        <v>64.010000000000005</v>
      </c>
      <c r="BS6" s="33">
        <f t="shared" si="8"/>
        <v>64.83</v>
      </c>
      <c r="BT6" s="33">
        <f t="shared" si="8"/>
        <v>93.43</v>
      </c>
      <c r="BU6" s="33">
        <f t="shared" si="8"/>
        <v>90.17</v>
      </c>
      <c r="BV6" s="33">
        <f t="shared" si="8"/>
        <v>90.69</v>
      </c>
      <c r="BW6" s="33">
        <f t="shared" si="8"/>
        <v>96.56</v>
      </c>
      <c r="BX6" s="33">
        <f t="shared" si="8"/>
        <v>100.47</v>
      </c>
      <c r="BY6" s="32" t="str">
        <f>IF(BY7="","",IF(BY7="-","【-】","【"&amp;SUBSTITUTE(TEXT(BY7,"#,##0.00"),"-","△")&amp;"】"))</f>
        <v>【104.60】</v>
      </c>
      <c r="BZ6" s="33">
        <f>IF(BZ7="",NA(),BZ7)</f>
        <v>129.38</v>
      </c>
      <c r="CA6" s="33">
        <f t="shared" ref="CA6:CI6" si="9">IF(CA7="",NA(),CA7)</f>
        <v>126.78</v>
      </c>
      <c r="CB6" s="33">
        <f t="shared" si="9"/>
        <v>162.59</v>
      </c>
      <c r="CC6" s="33">
        <f t="shared" si="9"/>
        <v>215.05</v>
      </c>
      <c r="CD6" s="33">
        <f t="shared" si="9"/>
        <v>216.45</v>
      </c>
      <c r="CE6" s="33">
        <f t="shared" si="9"/>
        <v>204.24</v>
      </c>
      <c r="CF6" s="33">
        <f t="shared" si="9"/>
        <v>210.28</v>
      </c>
      <c r="CG6" s="33">
        <f t="shared" si="9"/>
        <v>211.08</v>
      </c>
      <c r="CH6" s="33">
        <f t="shared" si="9"/>
        <v>177.14</v>
      </c>
      <c r="CI6" s="33">
        <f t="shared" si="9"/>
        <v>169.82</v>
      </c>
      <c r="CJ6" s="32" t="str">
        <f>IF(CJ7="","",IF(CJ7="-","【-】","【"&amp;SUBSTITUTE(TEXT(CJ7,"#,##0.00"),"-","△")&amp;"】"))</f>
        <v>【164.21】</v>
      </c>
      <c r="CK6" s="33">
        <f>IF(CK7="",NA(),CK7)</f>
        <v>40.520000000000003</v>
      </c>
      <c r="CL6" s="33">
        <f t="shared" ref="CL6:CT6" si="10">IF(CL7="",NA(),CL7)</f>
        <v>47.3</v>
      </c>
      <c r="CM6" s="33">
        <f t="shared" si="10"/>
        <v>46.05</v>
      </c>
      <c r="CN6" s="33">
        <f t="shared" si="10"/>
        <v>59.09</v>
      </c>
      <c r="CO6" s="33">
        <f t="shared" si="10"/>
        <v>58.1</v>
      </c>
      <c r="CP6" s="33">
        <f t="shared" si="10"/>
        <v>51.05</v>
      </c>
      <c r="CQ6" s="33">
        <f t="shared" si="10"/>
        <v>50.49</v>
      </c>
      <c r="CR6" s="33">
        <f t="shared" si="10"/>
        <v>49.69</v>
      </c>
      <c r="CS6" s="33">
        <f t="shared" si="10"/>
        <v>55.64</v>
      </c>
      <c r="CT6" s="33">
        <f t="shared" si="10"/>
        <v>55.13</v>
      </c>
      <c r="CU6" s="32" t="str">
        <f>IF(CU7="","",IF(CU7="-","【-】","【"&amp;SUBSTITUTE(TEXT(CU7,"#,##0.00"),"-","△")&amp;"】"))</f>
        <v>【59.80】</v>
      </c>
      <c r="CV6" s="33">
        <f>IF(CV7="",NA(),CV7)</f>
        <v>91.31</v>
      </c>
      <c r="CW6" s="33">
        <f t="shared" ref="CW6:DE6" si="11">IF(CW7="",NA(),CW7)</f>
        <v>90.83</v>
      </c>
      <c r="CX6" s="33">
        <f t="shared" si="11"/>
        <v>92.93</v>
      </c>
      <c r="CY6" s="33">
        <f t="shared" si="11"/>
        <v>82.21</v>
      </c>
      <c r="CZ6" s="33">
        <f t="shared" si="11"/>
        <v>82.2</v>
      </c>
      <c r="DA6" s="33">
        <f t="shared" si="11"/>
        <v>80.81</v>
      </c>
      <c r="DB6" s="33">
        <f t="shared" si="11"/>
        <v>78.7</v>
      </c>
      <c r="DC6" s="33">
        <f t="shared" si="11"/>
        <v>80.010000000000005</v>
      </c>
      <c r="DD6" s="33">
        <f t="shared" si="11"/>
        <v>83.09</v>
      </c>
      <c r="DE6" s="33">
        <f t="shared" si="11"/>
        <v>83</v>
      </c>
      <c r="DF6" s="32" t="str">
        <f>IF(DF7="","",IF(DF7="-","【-】","【"&amp;SUBSTITUTE(TEXT(DF7,"#,##0.00"),"-","△")&amp;"】"))</f>
        <v>【89.78】</v>
      </c>
      <c r="DG6" s="33">
        <f>IF(DG7="",NA(),DG7)</f>
        <v>29.3</v>
      </c>
      <c r="DH6" s="33">
        <f t="shared" ref="DH6:DP6" si="12">IF(DH7="",NA(),DH7)</f>
        <v>30.58</v>
      </c>
      <c r="DI6" s="33">
        <f t="shared" si="12"/>
        <v>21.55</v>
      </c>
      <c r="DJ6" s="33">
        <f t="shared" si="12"/>
        <v>12.19</v>
      </c>
      <c r="DK6" s="33">
        <f t="shared" si="12"/>
        <v>20.85</v>
      </c>
      <c r="DL6" s="33">
        <f t="shared" si="12"/>
        <v>33.21</v>
      </c>
      <c r="DM6" s="33">
        <f t="shared" si="12"/>
        <v>34.24</v>
      </c>
      <c r="DN6" s="33">
        <f t="shared" si="12"/>
        <v>35.18</v>
      </c>
      <c r="DO6" s="33">
        <f t="shared" si="12"/>
        <v>39.06</v>
      </c>
      <c r="DP6" s="33">
        <f t="shared" si="12"/>
        <v>46.66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3">
        <f t="shared" si="13"/>
        <v>1.22</v>
      </c>
      <c r="DU6" s="33">
        <f t="shared" si="13"/>
        <v>0.67</v>
      </c>
      <c r="DV6" s="33">
        <f t="shared" si="13"/>
        <v>6.56</v>
      </c>
      <c r="DW6" s="33">
        <f t="shared" si="13"/>
        <v>6.34</v>
      </c>
      <c r="DX6" s="33">
        <f t="shared" si="13"/>
        <v>6.81</v>
      </c>
      <c r="DY6" s="33">
        <f t="shared" si="13"/>
        <v>8.41</v>
      </c>
      <c r="DZ6" s="33">
        <f t="shared" si="13"/>
        <v>8.8699999999999992</v>
      </c>
      <c r="EA6" s="33">
        <f t="shared" si="13"/>
        <v>9.85</v>
      </c>
      <c r="EB6" s="32" t="str">
        <f>IF(EB7="","",IF(EB7="-","【-】","【"&amp;SUBSTITUTE(TEXT(EB7,"#,##0.00"),"-","△")&amp;"】"))</f>
        <v>【12.42】</v>
      </c>
      <c r="EC6" s="33">
        <f>IF(EC7="",NA(),EC7)</f>
        <v>3.3</v>
      </c>
      <c r="ED6" s="33">
        <f t="shared" ref="ED6:EL6" si="14">IF(ED7="",NA(),ED7)</f>
        <v>0.6</v>
      </c>
      <c r="EE6" s="32">
        <f t="shared" si="14"/>
        <v>0</v>
      </c>
      <c r="EF6" s="33">
        <f t="shared" si="14"/>
        <v>0.34</v>
      </c>
      <c r="EG6" s="32">
        <f t="shared" si="14"/>
        <v>0</v>
      </c>
      <c r="EH6" s="33">
        <f t="shared" si="14"/>
        <v>0.81</v>
      </c>
      <c r="EI6" s="33">
        <f t="shared" si="14"/>
        <v>0.82</v>
      </c>
      <c r="EJ6" s="33">
        <f t="shared" si="14"/>
        <v>0.66</v>
      </c>
      <c r="EK6" s="33">
        <f t="shared" si="14"/>
        <v>0.67</v>
      </c>
      <c r="EL6" s="33">
        <f t="shared" si="14"/>
        <v>0.66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285854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56.88</v>
      </c>
      <c r="O7" s="36">
        <v>99.7</v>
      </c>
      <c r="P7" s="36">
        <v>2538</v>
      </c>
      <c r="Q7" s="36">
        <v>19468</v>
      </c>
      <c r="R7" s="36">
        <v>368.77</v>
      </c>
      <c r="S7" s="36">
        <v>52.79</v>
      </c>
      <c r="T7" s="36">
        <v>19250</v>
      </c>
      <c r="U7" s="36">
        <v>150.94</v>
      </c>
      <c r="V7" s="36">
        <v>127.53</v>
      </c>
      <c r="W7" s="36">
        <v>103.71</v>
      </c>
      <c r="X7" s="36">
        <v>110.6</v>
      </c>
      <c r="Y7" s="36">
        <v>88.52</v>
      </c>
      <c r="Z7" s="36">
        <v>73.08</v>
      </c>
      <c r="AA7" s="36">
        <v>78.459999999999994</v>
      </c>
      <c r="AB7" s="36">
        <v>108.06</v>
      </c>
      <c r="AC7" s="36">
        <v>104.82</v>
      </c>
      <c r="AD7" s="36">
        <v>104.95</v>
      </c>
      <c r="AE7" s="36">
        <v>106.55</v>
      </c>
      <c r="AF7" s="36">
        <v>110.01</v>
      </c>
      <c r="AG7" s="36">
        <v>113.03</v>
      </c>
      <c r="AH7" s="36">
        <v>0</v>
      </c>
      <c r="AI7" s="36">
        <v>0</v>
      </c>
      <c r="AJ7" s="36">
        <v>0</v>
      </c>
      <c r="AK7" s="36">
        <v>38.299999999999997</v>
      </c>
      <c r="AL7" s="36">
        <v>58.81</v>
      </c>
      <c r="AM7" s="36">
        <v>23.31</v>
      </c>
      <c r="AN7" s="36">
        <v>26.83</v>
      </c>
      <c r="AO7" s="36">
        <v>26.81</v>
      </c>
      <c r="AP7" s="36">
        <v>9.56</v>
      </c>
      <c r="AQ7" s="36">
        <v>2.8</v>
      </c>
      <c r="AR7" s="36">
        <v>0.81</v>
      </c>
      <c r="AS7" s="36">
        <v>212.73</v>
      </c>
      <c r="AT7" s="36">
        <v>201.86</v>
      </c>
      <c r="AU7" s="36">
        <v>1294.46</v>
      </c>
      <c r="AV7" s="36">
        <v>544.36</v>
      </c>
      <c r="AW7" s="36">
        <v>138.08000000000001</v>
      </c>
      <c r="AX7" s="36">
        <v>1129.9100000000001</v>
      </c>
      <c r="AY7" s="36">
        <v>1197.1099999999999</v>
      </c>
      <c r="AZ7" s="36">
        <v>1002.64</v>
      </c>
      <c r="BA7" s="36">
        <v>963.24</v>
      </c>
      <c r="BB7" s="36">
        <v>381.53</v>
      </c>
      <c r="BC7" s="36">
        <v>264.16000000000003</v>
      </c>
      <c r="BD7" s="36">
        <v>677.49</v>
      </c>
      <c r="BE7" s="36">
        <v>742.01</v>
      </c>
      <c r="BF7" s="36">
        <v>834.03</v>
      </c>
      <c r="BG7" s="36">
        <v>979.02</v>
      </c>
      <c r="BH7" s="36">
        <v>951.66</v>
      </c>
      <c r="BI7" s="36">
        <v>540.94000000000005</v>
      </c>
      <c r="BJ7" s="36">
        <v>532.29999999999995</v>
      </c>
      <c r="BK7" s="36">
        <v>520.29999999999995</v>
      </c>
      <c r="BL7" s="36">
        <v>400.38</v>
      </c>
      <c r="BM7" s="36">
        <v>393.27</v>
      </c>
      <c r="BN7" s="36">
        <v>283.72000000000003</v>
      </c>
      <c r="BO7" s="36">
        <v>94.18</v>
      </c>
      <c r="BP7" s="36">
        <v>101.99</v>
      </c>
      <c r="BQ7" s="36">
        <v>81.03</v>
      </c>
      <c r="BR7" s="36">
        <v>64.010000000000005</v>
      </c>
      <c r="BS7" s="36">
        <v>64.83</v>
      </c>
      <c r="BT7" s="36">
        <v>93.43</v>
      </c>
      <c r="BU7" s="36">
        <v>90.17</v>
      </c>
      <c r="BV7" s="36">
        <v>90.69</v>
      </c>
      <c r="BW7" s="36">
        <v>96.56</v>
      </c>
      <c r="BX7" s="36">
        <v>100.47</v>
      </c>
      <c r="BY7" s="36">
        <v>104.6</v>
      </c>
      <c r="BZ7" s="36">
        <v>129.38</v>
      </c>
      <c r="CA7" s="36">
        <v>126.78</v>
      </c>
      <c r="CB7" s="36">
        <v>162.59</v>
      </c>
      <c r="CC7" s="36">
        <v>215.05</v>
      </c>
      <c r="CD7" s="36">
        <v>216.45</v>
      </c>
      <c r="CE7" s="36">
        <v>204.24</v>
      </c>
      <c r="CF7" s="36">
        <v>210.28</v>
      </c>
      <c r="CG7" s="36">
        <v>211.08</v>
      </c>
      <c r="CH7" s="36">
        <v>177.14</v>
      </c>
      <c r="CI7" s="36">
        <v>169.82</v>
      </c>
      <c r="CJ7" s="36">
        <v>164.21</v>
      </c>
      <c r="CK7" s="36">
        <v>40.520000000000003</v>
      </c>
      <c r="CL7" s="36">
        <v>47.3</v>
      </c>
      <c r="CM7" s="36">
        <v>46.05</v>
      </c>
      <c r="CN7" s="36">
        <v>59.09</v>
      </c>
      <c r="CO7" s="36">
        <v>58.1</v>
      </c>
      <c r="CP7" s="36">
        <v>51.05</v>
      </c>
      <c r="CQ7" s="36">
        <v>50.49</v>
      </c>
      <c r="CR7" s="36">
        <v>49.69</v>
      </c>
      <c r="CS7" s="36">
        <v>55.64</v>
      </c>
      <c r="CT7" s="36">
        <v>55.13</v>
      </c>
      <c r="CU7" s="36">
        <v>59.8</v>
      </c>
      <c r="CV7" s="36">
        <v>91.31</v>
      </c>
      <c r="CW7" s="36">
        <v>90.83</v>
      </c>
      <c r="CX7" s="36">
        <v>92.93</v>
      </c>
      <c r="CY7" s="36">
        <v>82.21</v>
      </c>
      <c r="CZ7" s="36">
        <v>82.2</v>
      </c>
      <c r="DA7" s="36">
        <v>80.81</v>
      </c>
      <c r="DB7" s="36">
        <v>78.7</v>
      </c>
      <c r="DC7" s="36">
        <v>80.010000000000005</v>
      </c>
      <c r="DD7" s="36">
        <v>83.09</v>
      </c>
      <c r="DE7" s="36">
        <v>83</v>
      </c>
      <c r="DF7" s="36">
        <v>89.78</v>
      </c>
      <c r="DG7" s="36">
        <v>29.3</v>
      </c>
      <c r="DH7" s="36">
        <v>30.58</v>
      </c>
      <c r="DI7" s="36">
        <v>21.55</v>
      </c>
      <c r="DJ7" s="36">
        <v>12.19</v>
      </c>
      <c r="DK7" s="36">
        <v>20.85</v>
      </c>
      <c r="DL7" s="36">
        <v>33.21</v>
      </c>
      <c r="DM7" s="36">
        <v>34.24</v>
      </c>
      <c r="DN7" s="36">
        <v>35.18</v>
      </c>
      <c r="DO7" s="36">
        <v>39.06</v>
      </c>
      <c r="DP7" s="36">
        <v>46.66</v>
      </c>
      <c r="DQ7" s="36">
        <v>46.31</v>
      </c>
      <c r="DR7" s="36">
        <v>0</v>
      </c>
      <c r="DS7" s="36">
        <v>0</v>
      </c>
      <c r="DT7" s="36">
        <v>1.22</v>
      </c>
      <c r="DU7" s="36">
        <v>0.67</v>
      </c>
      <c r="DV7" s="36">
        <v>6.56</v>
      </c>
      <c r="DW7" s="36">
        <v>6.34</v>
      </c>
      <c r="DX7" s="36">
        <v>6.81</v>
      </c>
      <c r="DY7" s="36">
        <v>8.41</v>
      </c>
      <c r="DZ7" s="36">
        <v>8.8699999999999992</v>
      </c>
      <c r="EA7" s="36">
        <v>9.85</v>
      </c>
      <c r="EB7" s="36">
        <v>12.42</v>
      </c>
      <c r="EC7" s="36">
        <v>3.3</v>
      </c>
      <c r="ED7" s="36">
        <v>0.6</v>
      </c>
      <c r="EE7" s="36">
        <v>0</v>
      </c>
      <c r="EF7" s="36">
        <v>0.34</v>
      </c>
      <c r="EG7" s="36">
        <v>0</v>
      </c>
      <c r="EH7" s="36">
        <v>0.81</v>
      </c>
      <c r="EI7" s="36">
        <v>0.82</v>
      </c>
      <c r="EJ7" s="36">
        <v>0.66</v>
      </c>
      <c r="EK7" s="36">
        <v>0.67</v>
      </c>
      <c r="EL7" s="36">
        <v>0.66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　貴広</cp:lastModifiedBy>
  <cp:lastPrinted>2016-02-17T01:22:24Z</cp:lastPrinted>
  <dcterms:created xsi:type="dcterms:W3CDTF">2016-02-03T07:25:04Z</dcterms:created>
  <dcterms:modified xsi:type="dcterms:W3CDTF">2016-02-17T01:22:27Z</dcterms:modified>
  <cp:category/>
</cp:coreProperties>
</file>