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58\Desktop\36 神河町\"/>
    </mc:Choice>
  </mc:AlternateContent>
  <workbookProtection workbookPassword="B501" lockStructure="1"/>
  <bookViews>
    <workbookView xWindow="240" yWindow="60" windowWidth="14940" windowHeight="7875"/>
  </bookViews>
  <sheets>
    <sheet name="法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L10" i="4" s="1"/>
  <c r="T6" i="5"/>
  <c r="S6" i="5"/>
  <c r="R6" i="5"/>
  <c r="AL8" i="4" s="1"/>
  <c r="Q6" i="5"/>
  <c r="AD10" i="4" s="1"/>
  <c r="P6" i="5"/>
  <c r="O6" i="5"/>
  <c r="N6" i="5"/>
  <c r="I10" i="4" s="1"/>
  <c r="M6" i="5"/>
  <c r="B10"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BB10" i="4"/>
  <c r="AT10" i="4"/>
  <c r="W10" i="4"/>
  <c r="P10" i="4"/>
  <c r="BB8" i="4"/>
  <c r="AT8" i="4"/>
  <c r="W8" i="4"/>
  <c r="P8" i="4"/>
  <c r="I8" i="4"/>
  <c r="B6" i="4"/>
  <c r="C10" i="5" l="1"/>
  <c r="D10" i="5"/>
  <c r="E10" i="5"/>
  <c r="B10" i="5"/>
</calcChain>
</file>

<file path=xl/sharedStrings.xml><?xml version="1.0" encoding="utf-8"?>
<sst xmlns="http://schemas.openxmlformats.org/spreadsheetml/2006/main" count="220" uniqueCount="110">
  <si>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</si>
  <si>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</si>
  <si>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</si>
  <si>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</si>
  <si>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</si>
  <si>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</si>
  <si>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</si>
  <si>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</si>
  <si>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</si>
  <si>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</si>
  <si>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</si>
  <si>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</si>
  <si>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</si>
  <si>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</si>
  <si>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</si>
  <si>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</si>
  <si>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</si>
  <si>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</si>
  <si>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</si>
  <si>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</si>
  <si>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</si>
  <si>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</si>
  <si>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</si>
  <si>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</si>
  <si>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</si>
  <si>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</si>
  <si>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</si>
  <si>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</si>
  <si>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</si>
  <si>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</si>
  <si>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</si>
  <si>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</si>
  <si>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</si>
  <si>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</si>
  <si>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</si>
  <si>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</si>
  <si>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</si>
  <si>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</si>
  <si>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</si>
  <si>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</si>
  <si>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</si>
  <si>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　平成22年度から平成25年度における各指標の類似団体平均値は、当時の事業数を基に算出していますが、企業債残高対事業規模比率、管渠老朽化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83" eb="85">
      <t>ヘイセイ</t>
    </rPh>
    <rPh sb="87" eb="89">
      <t>ネンド</t>
    </rPh>
    <rPh sb="90" eb="92">
      <t>ジギョウ</t>
    </rPh>
    <rPh sb="92" eb="93">
      <t>スウ</t>
    </rPh>
    <rPh sb="94" eb="95">
      <t>モト</t>
    </rPh>
    <rPh sb="96" eb="98">
      <t>ルイジ</t>
    </rPh>
    <rPh sb="98" eb="100">
      <t>ダンタイ</t>
    </rPh>
    <rPh sb="100" eb="102">
      <t>ヘイキン</t>
    </rPh>
    <rPh sb="102" eb="103">
      <t>アタイ</t>
    </rPh>
    <rPh sb="104" eb="106">
      <t>サンシュツ</t>
    </rPh>
    <phoneticPr fontId="4"/>
  </si>
  <si>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</si>
  <si>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</si>
  <si>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</si>
  <si>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</si>
  <si>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</si>
  <si>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</si>
  <si>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</si>
  <si>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</si>
  <si>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</si>
  <si>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</si>
  <si>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</si>
  <si>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</si>
  <si>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</si>
  <si>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</si>
  <si>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</si>
  <si>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</si>
  <si>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</si>
  <si>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</si>
  <si>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</si>
  <si>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</si>
  <si>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</si>
  <si>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</si>
  <si>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</si>
  <si>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</si>
  <si>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</si>
  <si>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</si>
  <si>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</si>
  <si>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</si>
  <si>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</si>
  <si>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</si>
  <si>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</si>
  <si>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</si>
  <si>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</si>
  <si>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</si>
  <si>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</si>
  <si>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</si>
  <si>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</si>
  <si>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</si>
  <si>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</si>
  <si>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</si>
  <si>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</si>
  <si>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</si>
  <si>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</si>
  <si>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</si>
  <si>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</si>
  <si>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</si>
  <si>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</si>
  <si>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</si>
  <si>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</si>
  <si>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</si>
  <si>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</si>
  <si>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</si>
  <si>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</si>
  <si>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</si>
  <si>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神河町</t>
  </si>
  <si>
    <t>法適用</t>
  </si>
  <si>
    <t>下水道事業</t>
  </si>
  <si>
    <t>特定環境保全公共下水道</t>
  </si>
  <si>
    <t>D2</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</si>
  <si>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</si>
  <si>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</si>
  <si>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</si>
  <si>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</si>
  <si>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</si>
  <si>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</si>
  <si>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平成２４年度から３年連続黒字を維持している。しかし、一般会計からの繰出金に依存した運営であり、使用料収入は減少傾向にある。使用料は従量制でなく人頭制を採用しており、水道料金とともに県内でも高額なので値上げは難しい状況にあるが、従量制への移行と併せて検討していく必要がある。
　新会計制度になり、累積欠損金比率は減少したものの多額の欠損金が残っている。また、流動比率が平均値を下回っており、今後資本費平準化債の償還額が増えてくるので、引き続き経営健全化に努めていく。</t>
    <phoneticPr fontId="4"/>
  </si>
  <si>
    <t>　管渠では管路には特に問題はないが、マンホールポンプ、中継ポンプの機械装置修繕が多くなっている。処理場においてもポンプやモーターなどの機械装置修繕が多くなっている。今後、長寿命化計画を策定し、長寿命化修繕工事を実施していく。</t>
    <phoneticPr fontId="4"/>
  </si>
  <si>
    <t>　平成２７年度から３３年度にかけて特環公共下水施設の長寿命化計画を策定し、長寿命化修繕工事を実施するとともに、施設の統廃合計画も策定し、施設の統合もおこなっていく。</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</si>
</sst>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77978896"/>
        <c:axId val="277979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0.05</c:v>
                </c:pt>
                <c:pt idx="1">
                  <c:v>0.05</c:v>
                </c:pt>
                <c:pt idx="2">
                  <c:v>0.11</c:v>
                </c:pt>
                <c:pt idx="3">
                  <c:v>0.05</c:v>
                </c:pt>
                <c:pt idx="4">
                  <c:v>0.04</c:v>
                </c:pt>
              </c:numCache>
            </c:numRef>
          </c:val>
          <c:smooth val="0"/>
        </c:ser>
        <c:dLbls>
          <c:showLegendKey val="0"/>
          <c:showVal val="0"/>
          <c:showCatName val="0"/>
          <c:showSerName val="0"/>
          <c:showPercent val="0"/>
          <c:showBubbleSize val="0"/>
        </c:dLbls>
        <c:marker val="1"/>
        <c:smooth val="0"/>
        <c:axId val="277978896"/>
        <c:axId val="277979280"/>
      </c:lineChart>
      <c:dateAx>
        <c:axId val="277978896"/>
        <c:scaling>
          <c:orientation val="minMax"/>
        </c:scaling>
        <c:delete val="1"/>
        <c:axPos val="b"/>
        <c:numFmt formatCode="ge" sourceLinked="1"/>
        <c:majorTickMark val="none"/>
        <c:minorTickMark val="none"/>
        <c:tickLblPos val="none"/>
        <c:crossAx val="277979280"/>
        <c:crosses val="autoZero"/>
        <c:auto val="1"/>
        <c:lblOffset val="100"/>
        <c:baseTimeUnit val="years"/>
      </c:dateAx>
      <c:valAx>
        <c:axId val="277979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978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58.99</c:v>
                </c:pt>
                <c:pt idx="1">
                  <c:v>58.99</c:v>
                </c:pt>
                <c:pt idx="2">
                  <c:v>59.08</c:v>
                </c:pt>
                <c:pt idx="3">
                  <c:v>59.08</c:v>
                </c:pt>
                <c:pt idx="4">
                  <c:v>56.95</c:v>
                </c:pt>
              </c:numCache>
            </c:numRef>
          </c:val>
        </c:ser>
        <c:dLbls>
          <c:showLegendKey val="0"/>
          <c:showVal val="0"/>
          <c:showCatName val="0"/>
          <c:showSerName val="0"/>
          <c:showPercent val="0"/>
          <c:showBubbleSize val="0"/>
        </c:dLbls>
        <c:gapWidth val="150"/>
        <c:axId val="277744888"/>
        <c:axId val="277745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36.18</c:v>
                </c:pt>
                <c:pt idx="1">
                  <c:v>36.799999999999997</c:v>
                </c:pt>
                <c:pt idx="2">
                  <c:v>42.31</c:v>
                </c:pt>
                <c:pt idx="3">
                  <c:v>43.65</c:v>
                </c:pt>
                <c:pt idx="4">
                  <c:v>43.58</c:v>
                </c:pt>
              </c:numCache>
            </c:numRef>
          </c:val>
          <c:smooth val="0"/>
        </c:ser>
        <c:dLbls>
          <c:showLegendKey val="0"/>
          <c:showVal val="0"/>
          <c:showCatName val="0"/>
          <c:showSerName val="0"/>
          <c:showPercent val="0"/>
          <c:showBubbleSize val="0"/>
        </c:dLbls>
        <c:marker val="1"/>
        <c:smooth val="0"/>
        <c:axId val="277744888"/>
        <c:axId val="277745280"/>
      </c:lineChart>
      <c:dateAx>
        <c:axId val="277744888"/>
        <c:scaling>
          <c:orientation val="minMax"/>
        </c:scaling>
        <c:delete val="1"/>
        <c:axPos val="b"/>
        <c:numFmt formatCode="ge" sourceLinked="1"/>
        <c:majorTickMark val="none"/>
        <c:minorTickMark val="none"/>
        <c:tickLblPos val="none"/>
        <c:crossAx val="277745280"/>
        <c:crosses val="autoZero"/>
        <c:auto val="1"/>
        <c:lblOffset val="100"/>
        <c:baseTimeUnit val="years"/>
      </c:dateAx>
      <c:valAx>
        <c:axId val="277745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7448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97.18</c:v>
                </c:pt>
                <c:pt idx="1">
                  <c:v>97.41</c:v>
                </c:pt>
                <c:pt idx="2">
                  <c:v>97.64</c:v>
                </c:pt>
                <c:pt idx="3">
                  <c:v>97.7</c:v>
                </c:pt>
                <c:pt idx="4">
                  <c:v>97.77</c:v>
                </c:pt>
              </c:numCache>
            </c:numRef>
          </c:val>
        </c:ser>
        <c:dLbls>
          <c:showLegendKey val="0"/>
          <c:showVal val="0"/>
          <c:showCatName val="0"/>
          <c:showSerName val="0"/>
          <c:showPercent val="0"/>
          <c:showBubbleSize val="0"/>
        </c:dLbls>
        <c:gapWidth val="150"/>
        <c:axId val="169904736"/>
        <c:axId val="169904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72.14</c:v>
                </c:pt>
                <c:pt idx="1">
                  <c:v>71.62</c:v>
                </c:pt>
                <c:pt idx="2">
                  <c:v>81.3</c:v>
                </c:pt>
                <c:pt idx="3">
                  <c:v>82.2</c:v>
                </c:pt>
                <c:pt idx="4">
                  <c:v>82.35</c:v>
                </c:pt>
              </c:numCache>
            </c:numRef>
          </c:val>
          <c:smooth val="0"/>
        </c:ser>
        <c:dLbls>
          <c:showLegendKey val="0"/>
          <c:showVal val="0"/>
          <c:showCatName val="0"/>
          <c:showSerName val="0"/>
          <c:showPercent val="0"/>
          <c:showBubbleSize val="0"/>
        </c:dLbls>
        <c:marker val="1"/>
        <c:smooth val="0"/>
        <c:axId val="169904736"/>
        <c:axId val="169904344"/>
      </c:lineChart>
      <c:dateAx>
        <c:axId val="169904736"/>
        <c:scaling>
          <c:orientation val="minMax"/>
        </c:scaling>
        <c:delete val="1"/>
        <c:axPos val="b"/>
        <c:numFmt formatCode="ge" sourceLinked="1"/>
        <c:majorTickMark val="none"/>
        <c:minorTickMark val="none"/>
        <c:tickLblPos val="none"/>
        <c:crossAx val="169904344"/>
        <c:crosses val="autoZero"/>
        <c:auto val="1"/>
        <c:lblOffset val="100"/>
        <c:baseTimeUnit val="years"/>
      </c:dateAx>
      <c:valAx>
        <c:axId val="169904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90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64.67</c:v>
                </c:pt>
                <c:pt idx="1">
                  <c:v>99.83</c:v>
                </c:pt>
                <c:pt idx="2">
                  <c:v>107.32</c:v>
                </c:pt>
                <c:pt idx="3">
                  <c:v>103.93</c:v>
                </c:pt>
                <c:pt idx="4">
                  <c:v>104.36</c:v>
                </c:pt>
              </c:numCache>
            </c:numRef>
          </c:val>
        </c:ser>
        <c:dLbls>
          <c:showLegendKey val="0"/>
          <c:showVal val="0"/>
          <c:showCatName val="0"/>
          <c:showSerName val="0"/>
          <c:showPercent val="0"/>
          <c:showBubbleSize val="0"/>
        </c:dLbls>
        <c:gapWidth val="150"/>
        <c:axId val="278472928"/>
        <c:axId val="2784733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93.06</c:v>
                </c:pt>
                <c:pt idx="1">
                  <c:v>93.66</c:v>
                </c:pt>
                <c:pt idx="2">
                  <c:v>94.73</c:v>
                </c:pt>
                <c:pt idx="3">
                  <c:v>96.59</c:v>
                </c:pt>
                <c:pt idx="4">
                  <c:v>101.24</c:v>
                </c:pt>
              </c:numCache>
            </c:numRef>
          </c:val>
          <c:smooth val="0"/>
        </c:ser>
        <c:dLbls>
          <c:showLegendKey val="0"/>
          <c:showVal val="0"/>
          <c:showCatName val="0"/>
          <c:showSerName val="0"/>
          <c:showPercent val="0"/>
          <c:showBubbleSize val="0"/>
        </c:dLbls>
        <c:marker val="1"/>
        <c:smooth val="0"/>
        <c:axId val="278472928"/>
        <c:axId val="278473312"/>
      </c:lineChart>
      <c:dateAx>
        <c:axId val="278472928"/>
        <c:scaling>
          <c:orientation val="minMax"/>
        </c:scaling>
        <c:delete val="1"/>
        <c:axPos val="b"/>
        <c:numFmt formatCode="ge" sourceLinked="1"/>
        <c:majorTickMark val="none"/>
        <c:minorTickMark val="none"/>
        <c:tickLblPos val="none"/>
        <c:crossAx val="278473312"/>
        <c:crosses val="autoZero"/>
        <c:auto val="1"/>
        <c:lblOffset val="100"/>
        <c:baseTimeUnit val="years"/>
      </c:dateAx>
      <c:valAx>
        <c:axId val="278473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472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11.68</c:v>
                </c:pt>
                <c:pt idx="1">
                  <c:v>13.36</c:v>
                </c:pt>
                <c:pt idx="2">
                  <c:v>15.03</c:v>
                </c:pt>
                <c:pt idx="3">
                  <c:v>16.7</c:v>
                </c:pt>
                <c:pt idx="4">
                  <c:v>29.94</c:v>
                </c:pt>
              </c:numCache>
            </c:numRef>
          </c:val>
        </c:ser>
        <c:dLbls>
          <c:showLegendKey val="0"/>
          <c:showVal val="0"/>
          <c:showCatName val="0"/>
          <c:showSerName val="0"/>
          <c:showPercent val="0"/>
          <c:showBubbleSize val="0"/>
        </c:dLbls>
        <c:gapWidth val="150"/>
        <c:axId val="169900424"/>
        <c:axId val="169900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7.84</c:v>
                </c:pt>
                <c:pt idx="1">
                  <c:v>7.58</c:v>
                </c:pt>
                <c:pt idx="2">
                  <c:v>12.99</c:v>
                </c:pt>
                <c:pt idx="3">
                  <c:v>13.6</c:v>
                </c:pt>
                <c:pt idx="4">
                  <c:v>22.34</c:v>
                </c:pt>
              </c:numCache>
            </c:numRef>
          </c:val>
          <c:smooth val="0"/>
        </c:ser>
        <c:dLbls>
          <c:showLegendKey val="0"/>
          <c:showVal val="0"/>
          <c:showCatName val="0"/>
          <c:showSerName val="0"/>
          <c:showPercent val="0"/>
          <c:showBubbleSize val="0"/>
        </c:dLbls>
        <c:marker val="1"/>
        <c:smooth val="0"/>
        <c:axId val="169900424"/>
        <c:axId val="169900816"/>
      </c:lineChart>
      <c:dateAx>
        <c:axId val="169900424"/>
        <c:scaling>
          <c:orientation val="minMax"/>
        </c:scaling>
        <c:delete val="1"/>
        <c:axPos val="b"/>
        <c:numFmt formatCode="ge" sourceLinked="1"/>
        <c:majorTickMark val="none"/>
        <c:minorTickMark val="none"/>
        <c:tickLblPos val="none"/>
        <c:crossAx val="169900816"/>
        <c:crosses val="autoZero"/>
        <c:auto val="1"/>
        <c:lblOffset val="100"/>
        <c:baseTimeUnit val="years"/>
      </c:dateAx>
      <c:valAx>
        <c:axId val="169900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900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69901992"/>
        <c:axId val="169902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169901992"/>
        <c:axId val="169902384"/>
      </c:lineChart>
      <c:dateAx>
        <c:axId val="169901992"/>
        <c:scaling>
          <c:orientation val="minMax"/>
        </c:scaling>
        <c:delete val="1"/>
        <c:axPos val="b"/>
        <c:numFmt formatCode="ge" sourceLinked="1"/>
        <c:majorTickMark val="none"/>
        <c:minorTickMark val="none"/>
        <c:tickLblPos val="none"/>
        <c:crossAx val="169902384"/>
        <c:crosses val="autoZero"/>
        <c:auto val="1"/>
        <c:lblOffset val="100"/>
        <c:baseTimeUnit val="years"/>
      </c:dateAx>
      <c:valAx>
        <c:axId val="169902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901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977.37</c:v>
                </c:pt>
                <c:pt idx="1">
                  <c:v>1010.6</c:v>
                </c:pt>
                <c:pt idx="2">
                  <c:v>954.03</c:v>
                </c:pt>
                <c:pt idx="3">
                  <c:v>952.84</c:v>
                </c:pt>
                <c:pt idx="4">
                  <c:v>384.98</c:v>
                </c:pt>
              </c:numCache>
            </c:numRef>
          </c:val>
        </c:ser>
        <c:dLbls>
          <c:showLegendKey val="0"/>
          <c:showVal val="0"/>
          <c:showCatName val="0"/>
          <c:showSerName val="0"/>
          <c:showPercent val="0"/>
          <c:showBubbleSize val="0"/>
        </c:dLbls>
        <c:gapWidth val="150"/>
        <c:axId val="169905520"/>
        <c:axId val="1699059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125.99</c:v>
                </c:pt>
                <c:pt idx="1">
                  <c:v>143.69</c:v>
                </c:pt>
                <c:pt idx="2">
                  <c:v>236.15</c:v>
                </c:pt>
                <c:pt idx="3">
                  <c:v>232.81</c:v>
                </c:pt>
                <c:pt idx="4">
                  <c:v>184.13</c:v>
                </c:pt>
              </c:numCache>
            </c:numRef>
          </c:val>
          <c:smooth val="0"/>
        </c:ser>
        <c:dLbls>
          <c:showLegendKey val="0"/>
          <c:showVal val="0"/>
          <c:showCatName val="0"/>
          <c:showSerName val="0"/>
          <c:showPercent val="0"/>
          <c:showBubbleSize val="0"/>
        </c:dLbls>
        <c:marker val="1"/>
        <c:smooth val="0"/>
        <c:axId val="169905520"/>
        <c:axId val="169905912"/>
      </c:lineChart>
      <c:dateAx>
        <c:axId val="169905520"/>
        <c:scaling>
          <c:orientation val="minMax"/>
        </c:scaling>
        <c:delete val="1"/>
        <c:axPos val="b"/>
        <c:numFmt formatCode="ge" sourceLinked="1"/>
        <c:majorTickMark val="none"/>
        <c:minorTickMark val="none"/>
        <c:tickLblPos val="none"/>
        <c:crossAx val="169905912"/>
        <c:crosses val="autoZero"/>
        <c:auto val="1"/>
        <c:lblOffset val="100"/>
        <c:baseTimeUnit val="years"/>
      </c:dateAx>
      <c:valAx>
        <c:axId val="1699059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905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594.59</c:v>
                </c:pt>
                <c:pt idx="1">
                  <c:v>559.46</c:v>
                </c:pt>
                <c:pt idx="2">
                  <c:v>919.54</c:v>
                </c:pt>
                <c:pt idx="3">
                  <c:v>592.48</c:v>
                </c:pt>
                <c:pt idx="4">
                  <c:v>25.33</c:v>
                </c:pt>
              </c:numCache>
            </c:numRef>
          </c:val>
        </c:ser>
        <c:dLbls>
          <c:showLegendKey val="0"/>
          <c:showVal val="0"/>
          <c:showCatName val="0"/>
          <c:showSerName val="0"/>
          <c:showPercent val="0"/>
          <c:showBubbleSize val="0"/>
        </c:dLbls>
        <c:gapWidth val="150"/>
        <c:axId val="278625360"/>
        <c:axId val="278625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245.73</c:v>
                </c:pt>
                <c:pt idx="1">
                  <c:v>199.45</c:v>
                </c:pt>
                <c:pt idx="2">
                  <c:v>243.58</c:v>
                </c:pt>
                <c:pt idx="3">
                  <c:v>290.19</c:v>
                </c:pt>
                <c:pt idx="4">
                  <c:v>63.22</c:v>
                </c:pt>
              </c:numCache>
            </c:numRef>
          </c:val>
          <c:smooth val="0"/>
        </c:ser>
        <c:dLbls>
          <c:showLegendKey val="0"/>
          <c:showVal val="0"/>
          <c:showCatName val="0"/>
          <c:showSerName val="0"/>
          <c:showPercent val="0"/>
          <c:showBubbleSize val="0"/>
        </c:dLbls>
        <c:marker val="1"/>
        <c:smooth val="0"/>
        <c:axId val="278625360"/>
        <c:axId val="278625752"/>
      </c:lineChart>
      <c:dateAx>
        <c:axId val="278625360"/>
        <c:scaling>
          <c:orientation val="minMax"/>
        </c:scaling>
        <c:delete val="1"/>
        <c:axPos val="b"/>
        <c:numFmt formatCode="ge" sourceLinked="1"/>
        <c:majorTickMark val="none"/>
        <c:minorTickMark val="none"/>
        <c:tickLblPos val="none"/>
        <c:crossAx val="278625752"/>
        <c:crosses val="autoZero"/>
        <c:auto val="1"/>
        <c:lblOffset val="100"/>
        <c:baseTimeUnit val="years"/>
      </c:dateAx>
      <c:valAx>
        <c:axId val="278625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625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1083.7</c:v>
                </c:pt>
                <c:pt idx="1">
                  <c:v>1152</c:v>
                </c:pt>
                <c:pt idx="2">
                  <c:v>1093.69</c:v>
                </c:pt>
                <c:pt idx="3">
                  <c:v>992.53</c:v>
                </c:pt>
                <c:pt idx="4">
                  <c:v>1158.5899999999999</c:v>
                </c:pt>
              </c:numCache>
            </c:numRef>
          </c:val>
        </c:ser>
        <c:dLbls>
          <c:showLegendKey val="0"/>
          <c:showVal val="0"/>
          <c:showCatName val="0"/>
          <c:showSerName val="0"/>
          <c:showPercent val="0"/>
          <c:showBubbleSize val="0"/>
        </c:dLbls>
        <c:gapWidth val="150"/>
        <c:axId val="278626928"/>
        <c:axId val="278627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1868.17</c:v>
                </c:pt>
                <c:pt idx="1">
                  <c:v>1835.56</c:v>
                </c:pt>
                <c:pt idx="2">
                  <c:v>1622.51</c:v>
                </c:pt>
                <c:pt idx="3">
                  <c:v>1569.13</c:v>
                </c:pt>
                <c:pt idx="4">
                  <c:v>1436</c:v>
                </c:pt>
              </c:numCache>
            </c:numRef>
          </c:val>
          <c:smooth val="0"/>
        </c:ser>
        <c:dLbls>
          <c:showLegendKey val="0"/>
          <c:showVal val="0"/>
          <c:showCatName val="0"/>
          <c:showSerName val="0"/>
          <c:showPercent val="0"/>
          <c:showBubbleSize val="0"/>
        </c:dLbls>
        <c:marker val="1"/>
        <c:smooth val="0"/>
        <c:axId val="278626928"/>
        <c:axId val="278627320"/>
      </c:lineChart>
      <c:dateAx>
        <c:axId val="278626928"/>
        <c:scaling>
          <c:orientation val="minMax"/>
        </c:scaling>
        <c:delete val="1"/>
        <c:axPos val="b"/>
        <c:numFmt formatCode="ge" sourceLinked="1"/>
        <c:majorTickMark val="none"/>
        <c:minorTickMark val="none"/>
        <c:tickLblPos val="none"/>
        <c:crossAx val="278627320"/>
        <c:crosses val="autoZero"/>
        <c:auto val="1"/>
        <c:lblOffset val="100"/>
        <c:baseTimeUnit val="years"/>
      </c:dateAx>
      <c:valAx>
        <c:axId val="278627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8626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42.8</c:v>
                </c:pt>
                <c:pt idx="1">
                  <c:v>90.36</c:v>
                </c:pt>
                <c:pt idx="2">
                  <c:v>117.01</c:v>
                </c:pt>
                <c:pt idx="3">
                  <c:v>89.84</c:v>
                </c:pt>
                <c:pt idx="4">
                  <c:v>83.19</c:v>
                </c:pt>
              </c:numCache>
            </c:numRef>
          </c:val>
        </c:ser>
        <c:dLbls>
          <c:showLegendKey val="0"/>
          <c:showVal val="0"/>
          <c:showCatName val="0"/>
          <c:showSerName val="0"/>
          <c:showPercent val="0"/>
          <c:showBubbleSize val="0"/>
        </c:dLbls>
        <c:gapWidth val="150"/>
        <c:axId val="277742144"/>
        <c:axId val="277742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55.15</c:v>
                </c:pt>
                <c:pt idx="1">
                  <c:v>52.89</c:v>
                </c:pt>
                <c:pt idx="2">
                  <c:v>62.83</c:v>
                </c:pt>
                <c:pt idx="3">
                  <c:v>64.63</c:v>
                </c:pt>
                <c:pt idx="4">
                  <c:v>66.56</c:v>
                </c:pt>
              </c:numCache>
            </c:numRef>
          </c:val>
          <c:smooth val="0"/>
        </c:ser>
        <c:dLbls>
          <c:showLegendKey val="0"/>
          <c:showVal val="0"/>
          <c:showCatName val="0"/>
          <c:showSerName val="0"/>
          <c:showPercent val="0"/>
          <c:showBubbleSize val="0"/>
        </c:dLbls>
        <c:marker val="1"/>
        <c:smooth val="0"/>
        <c:axId val="277742144"/>
        <c:axId val="277742536"/>
      </c:lineChart>
      <c:dateAx>
        <c:axId val="277742144"/>
        <c:scaling>
          <c:orientation val="minMax"/>
        </c:scaling>
        <c:delete val="1"/>
        <c:axPos val="b"/>
        <c:numFmt formatCode="ge" sourceLinked="1"/>
        <c:majorTickMark val="none"/>
        <c:minorTickMark val="none"/>
        <c:tickLblPos val="none"/>
        <c:crossAx val="277742536"/>
        <c:crosses val="autoZero"/>
        <c:auto val="1"/>
        <c:lblOffset val="100"/>
        <c:baseTimeUnit val="years"/>
      </c:dateAx>
      <c:valAx>
        <c:axId val="277742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774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365.38</c:v>
                </c:pt>
                <c:pt idx="1">
                  <c:v>174.88</c:v>
                </c:pt>
                <c:pt idx="2">
                  <c:v>136.5</c:v>
                </c:pt>
                <c:pt idx="3">
                  <c:v>177.9</c:v>
                </c:pt>
                <c:pt idx="4">
                  <c:v>186.58</c:v>
                </c:pt>
              </c:numCache>
            </c:numRef>
          </c:val>
        </c:ser>
        <c:dLbls>
          <c:showLegendKey val="0"/>
          <c:showVal val="0"/>
          <c:showCatName val="0"/>
          <c:showSerName val="0"/>
          <c:showPercent val="0"/>
          <c:showBubbleSize val="0"/>
        </c:dLbls>
        <c:gapWidth val="150"/>
        <c:axId val="169905128"/>
        <c:axId val="277743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283.05</c:v>
                </c:pt>
                <c:pt idx="1">
                  <c:v>300.52</c:v>
                </c:pt>
                <c:pt idx="2">
                  <c:v>250.43</c:v>
                </c:pt>
                <c:pt idx="3">
                  <c:v>245.75</c:v>
                </c:pt>
                <c:pt idx="4">
                  <c:v>244.29</c:v>
                </c:pt>
              </c:numCache>
            </c:numRef>
          </c:val>
          <c:smooth val="0"/>
        </c:ser>
        <c:dLbls>
          <c:showLegendKey val="0"/>
          <c:showVal val="0"/>
          <c:showCatName val="0"/>
          <c:showSerName val="0"/>
          <c:showPercent val="0"/>
          <c:showBubbleSize val="0"/>
        </c:dLbls>
        <c:marker val="1"/>
        <c:smooth val="0"/>
        <c:axId val="169905128"/>
        <c:axId val="277743712"/>
      </c:lineChart>
      <c:dateAx>
        <c:axId val="169905128"/>
        <c:scaling>
          <c:orientation val="minMax"/>
        </c:scaling>
        <c:delete val="1"/>
        <c:axPos val="b"/>
        <c:numFmt formatCode="ge" sourceLinked="1"/>
        <c:majorTickMark val="none"/>
        <c:minorTickMark val="none"/>
        <c:tickLblPos val="none"/>
        <c:crossAx val="277743712"/>
        <c:crosses val="autoZero"/>
        <c:auto val="1"/>
        <c:lblOffset val="100"/>
        <c:baseTimeUnit val="years"/>
      </c:dateAx>
      <c:valAx>
        <c:axId val="277743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9905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6AC4B88-3192-4615-AEF1-688FD600B4B9}" type="TxLink">
            <a:rPr kumimoji="1" lang="en-US" altLang="en-US" sz="900" b="0" i="0" u="none" strike="noStrike">
              <a:solidFill>
                <a:srgbClr val="000000"/>
              </a:solidFill>
              <a:latin typeface="ＭＳ ゴシック" pitchFamily="49" charset="-128"/>
              <a:ea typeface="ＭＳ ゴシック" pitchFamily="49" charset="-128"/>
            </a:rPr>
            <a:pPr algn="r"/>
            <a:t>【99.53】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49887DF-759A-4853-BD07-EDACFC23EC72}" type="TxLink">
            <a:rPr kumimoji="1" lang="en-US" altLang="en-US" sz="900" b="0" i="0" u="none" strike="noStrike">
              <a:solidFill>
                <a:srgbClr val="000000"/>
              </a:solidFill>
              <a:latin typeface="ＭＳ ゴシック" pitchFamily="49" charset="-128"/>
              <a:ea typeface="ＭＳ ゴシック" pitchFamily="49" charset="-128"/>
            </a:rPr>
            <a:pPr algn="r"/>
            <a:t>【154.95】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1400753-5BBD-4A34-A4BD-DD1FAD863529}" type="TxLink">
            <a:rPr kumimoji="1" lang="en-US" altLang="en-US" sz="900" b="0" i="0" u="none" strike="noStrike">
              <a:solidFill>
                <a:srgbClr val="000000"/>
              </a:solidFill>
              <a:latin typeface="ＭＳ ゴシック" pitchFamily="49" charset="-128"/>
              <a:ea typeface="ＭＳ ゴシック" pitchFamily="49" charset="-128"/>
            </a:rPr>
            <a:pPr algn="r"/>
            <a:t>【59.45】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22C7805-F34A-4A16-88B9-259890042579}" type="TxLink">
            <a:rPr kumimoji="1" lang="en-US" altLang="en-US" sz="900" b="0" i="0" u="none" strike="noStrike">
              <a:solidFill>
                <a:srgbClr val="000000"/>
              </a:solidFill>
              <a:latin typeface="ＭＳ ゴシック" pitchFamily="49" charset="-128"/>
              <a:ea typeface="ＭＳ ゴシック" pitchFamily="49" charset="-128"/>
            </a:rPr>
            <a:pPr algn="r"/>
            <a:t>【1,479.31】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DD52B08-049D-4F3F-9C7B-3895AB23BAD5}" type="TxLink">
            <a:rPr kumimoji="1" lang="en-US" altLang="en-US" sz="900" b="0" i="0" u="none" strike="noStrike">
              <a:solidFill>
                <a:srgbClr val="000000"/>
              </a:solidFill>
              <a:latin typeface="ＭＳ ゴシック" pitchFamily="49" charset="-128"/>
              <a:ea typeface="ＭＳ ゴシック" pitchFamily="49" charset="-128"/>
            </a:rPr>
            <a:pPr algn="r"/>
            <a:t>【80.39】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5CAA96B-1D78-4CBF-9F2F-4CB289311451}" type="TxLink">
            <a:rPr kumimoji="1" lang="en-US" altLang="en-US" sz="900" b="0" i="0" u="none" strike="noStrike">
              <a:solidFill>
                <a:srgbClr val="000000"/>
              </a:solidFill>
              <a:latin typeface="ＭＳ ゴシック" pitchFamily="49" charset="-128"/>
              <a:ea typeface="ＭＳ ゴシック" pitchFamily="49" charset="-128"/>
            </a:rPr>
            <a:pPr algn="r"/>
            <a:t>【41.06】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5039F6-8C6B-47BA-AD52-30D7266FDE90}" type="TxLink">
            <a:rPr kumimoji="1" lang="en-US" altLang="en-US" sz="900" b="0" i="0" u="none" strike="noStrike">
              <a:solidFill>
                <a:srgbClr val="000000"/>
              </a:solidFill>
              <a:latin typeface="ＭＳ ゴシック" pitchFamily="49" charset="-128"/>
              <a:ea typeface="ＭＳ ゴシック" pitchFamily="49" charset="-128"/>
            </a:rPr>
            <a:pPr algn="r"/>
            <a:t>【253.12】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010D295-24A3-4C3D-BD9A-E1301BC05C53}" type="TxLink">
            <a:rPr kumimoji="1" lang="en-US" altLang="en-US" sz="900" b="0" i="0" u="none" strike="noStrike">
              <a:solidFill>
                <a:srgbClr val="000000"/>
              </a:solidFill>
              <a:latin typeface="ＭＳ ゴシック" pitchFamily="49" charset="-128"/>
              <a:ea typeface="ＭＳ ゴシック" pitchFamily="49" charset="-128"/>
            </a:rPr>
            <a:pPr algn="r"/>
            <a:t>【63.50】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E719AD0-3BFB-404E-BF6E-B64BB3D72904}" type="TxLink">
            <a:rPr kumimoji="1" lang="en-US" altLang="en-US" sz="900" b="0" i="0" u="none" strike="noStrike">
              <a:solidFill>
                <a:srgbClr val="000000"/>
              </a:solidFill>
              <a:latin typeface="ＭＳ ゴシック" pitchFamily="49" charset="-128"/>
              <a:ea typeface="ＭＳ ゴシック" pitchFamily="49" charset="-128"/>
            </a:rPr>
            <a:pPr algn="r"/>
            <a:t>【21.63】</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B4B7D35-4287-4A8F-BD84-AC12A074069A}" type="TxLink">
            <a:rPr kumimoji="1" lang="en-US" altLang="en-US" sz="900" b="0" i="0" u="none" strike="noStrike">
              <a:solidFill>
                <a:srgbClr val="000000"/>
              </a:solidFill>
              <a:latin typeface="ＭＳ ゴシック" pitchFamily="49" charset="-128"/>
              <a:ea typeface="ＭＳ ゴシック"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CAC7F95-19C4-4068-B3EE-948FD252D009}" type="TxLink">
            <a:rPr kumimoji="1" lang="en-US" altLang="en-US" sz="900" b="0" i="0" u="none" strike="noStrike">
              <a:solidFill>
                <a:srgbClr val="000000"/>
              </a:solidFill>
              <a:latin typeface="ＭＳ ゴシック" pitchFamily="49" charset="-128"/>
              <a:ea typeface="ＭＳ ゴシック" pitchFamily="49" charset="-128"/>
            </a:rPr>
            <a:pPr algn="r"/>
            <a:t>【0.05】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C1" zoomScale="55" zoomScaleNormal="55" workbookViewId="0">
      <selection activeCell="BK85" sqref="BK85"/>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神河町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法適用</v>
      </c>
      <c r="C8" s="46"/>
      <c r="D8" s="46"/>
      <c r="E8" s="46"/>
      <c r="F8" s="46"/>
      <c r="G8" s="46"/>
      <c r="H8" s="46"/>
      <c r="I8" s="46" t="str">
        <f>データ!J6</f>
        <v>下水道事業</v>
      </c>
      <c r="J8" s="46"/>
      <c r="K8" s="46"/>
      <c r="L8" s="46"/>
      <c r="M8" s="46"/>
      <c r="N8" s="46"/>
      <c r="O8" s="46"/>
      <c r="P8" s="46" t="str">
        <f>データ!K6</f>
        <v>特定環境保全公共下水道</v>
      </c>
      <c r="Q8" s="46"/>
      <c r="R8" s="46"/>
      <c r="S8" s="46"/>
      <c r="T8" s="46"/>
      <c r="U8" s="46"/>
      <c r="V8" s="46"/>
      <c r="W8" s="46" t="str">
        <f>データ!L6</f>
        <v>D2</v>
      </c>
      <c r="X8" s="46"/>
      <c r="Y8" s="46"/>
      <c r="Z8" s="46"/>
      <c r="AA8" s="46"/>
      <c r="AB8" s="46"/>
      <c r="AC8" s="46"/>
      <c r="AD8" s="3"/>
      <c r="AE8" s="3"/>
      <c r="AF8" s="3"/>
      <c r="AG8" s="3"/>
      <c r="AH8" s="3"/>
      <c r="AI8" s="3"/>
      <c r="AJ8" s="3"/>
      <c r="AK8" s="3"/>
      <c r="AL8" s="47">
        <f>データ!R6</f>
        <v>12083</v>
      </c>
      <c r="AM8" s="47"/>
      <c r="AN8" s="47"/>
      <c r="AO8" s="47"/>
      <c r="AP8" s="47"/>
      <c r="AQ8" s="47"/>
      <c r="AR8" s="47"/>
      <c r="AS8" s="47"/>
      <c r="AT8" s="43">
        <f>データ!S6</f>
        <v>202.23</v>
      </c>
      <c r="AU8" s="43"/>
      <c r="AV8" s="43"/>
      <c r="AW8" s="43"/>
      <c r="AX8" s="43"/>
      <c r="AY8" s="43"/>
      <c r="AZ8" s="43"/>
      <c r="BA8" s="43"/>
      <c r="BB8" s="43">
        <f>データ!T6</f>
        <v>59.75</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f>データ!N6</f>
        <v>36.49</v>
      </c>
      <c r="J10" s="43"/>
      <c r="K10" s="43"/>
      <c r="L10" s="43"/>
      <c r="M10" s="43"/>
      <c r="N10" s="43"/>
      <c r="O10" s="43"/>
      <c r="P10" s="43">
        <f>データ!O6</f>
        <v>53.98</v>
      </c>
      <c r="Q10" s="43"/>
      <c r="R10" s="43"/>
      <c r="S10" s="43"/>
      <c r="T10" s="43"/>
      <c r="U10" s="43"/>
      <c r="V10" s="43"/>
      <c r="W10" s="43">
        <f>データ!P6</f>
        <v>100</v>
      </c>
      <c r="X10" s="43"/>
      <c r="Y10" s="43"/>
      <c r="Z10" s="43"/>
      <c r="AA10" s="43"/>
      <c r="AB10" s="43"/>
      <c r="AC10" s="43"/>
      <c r="AD10" s="47">
        <f>データ!Q6</f>
        <v>4485</v>
      </c>
      <c r="AE10" s="47"/>
      <c r="AF10" s="47"/>
      <c r="AG10" s="47"/>
      <c r="AH10" s="47"/>
      <c r="AI10" s="47"/>
      <c r="AJ10" s="47"/>
      <c r="AK10" s="2"/>
      <c r="AL10" s="47">
        <f>データ!U6</f>
        <v>6488</v>
      </c>
      <c r="AM10" s="47"/>
      <c r="AN10" s="47"/>
      <c r="AO10" s="47"/>
      <c r="AP10" s="47"/>
      <c r="AQ10" s="47"/>
      <c r="AR10" s="47"/>
      <c r="AS10" s="47"/>
      <c r="AT10" s="43">
        <f>データ!V6</f>
        <v>4.49</v>
      </c>
      <c r="AU10" s="43"/>
      <c r="AV10" s="43"/>
      <c r="AW10" s="43"/>
      <c r="AX10" s="43"/>
      <c r="AY10" s="43"/>
      <c r="AZ10" s="43"/>
      <c r="BA10" s="43"/>
      <c r="BB10" s="43">
        <f>データ!W6</f>
        <v>1444.99</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107</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109</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Q10"/>
  <sheetViews>
    <sheetView showGridLines="0" workbookViewId="0"/>
  </sheetViews>
  <sheetFormatPr defaultRowHeight="13.5"/>
  <cols>
    <col min="2" max="143" width="11.875" customWidth="1"/>
  </cols>
  <sheetData>
    <row r="1" spans="1:147">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7">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7">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7">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7">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7" s="34" customFormat="1">
      <c r="A6" s="26" t="s">
        <v>95</v>
      </c>
      <c r="B6" s="31">
        <f>B7</f>
        <v>2014</v>
      </c>
      <c r="C6" s="31">
        <f t="shared" ref="C6:W6" si="3">C7</f>
        <v>284467</v>
      </c>
      <c r="D6" s="31">
        <f t="shared" si="3"/>
        <v>46</v>
      </c>
      <c r="E6" s="31">
        <f t="shared" si="3"/>
        <v>17</v>
      </c>
      <c r="F6" s="31">
        <f t="shared" si="3"/>
        <v>4</v>
      </c>
      <c r="G6" s="31">
        <f t="shared" si="3"/>
        <v>0</v>
      </c>
      <c r="H6" s="31" t="str">
        <f t="shared" si="3"/>
        <v>兵庫県　神河町</v>
      </c>
      <c r="I6" s="31" t="str">
        <f t="shared" si="3"/>
        <v>法適用</v>
      </c>
      <c r="J6" s="31" t="str">
        <f t="shared" si="3"/>
        <v>下水道事業</v>
      </c>
      <c r="K6" s="31" t="str">
        <f t="shared" si="3"/>
        <v>特定環境保全公共下水道</v>
      </c>
      <c r="L6" s="31" t="str">
        <f t="shared" si="3"/>
        <v>D2</v>
      </c>
      <c r="M6" s="32" t="str">
        <f t="shared" si="3"/>
        <v>-</v>
      </c>
      <c r="N6" s="32">
        <f t="shared" si="3"/>
        <v>36.49</v>
      </c>
      <c r="O6" s="32">
        <f t="shared" si="3"/>
        <v>53.98</v>
      </c>
      <c r="P6" s="32">
        <f t="shared" si="3"/>
        <v>100</v>
      </c>
      <c r="Q6" s="32">
        <f t="shared" si="3"/>
        <v>4485</v>
      </c>
      <c r="R6" s="32">
        <f t="shared" si="3"/>
        <v>12083</v>
      </c>
      <c r="S6" s="32">
        <f t="shared" si="3"/>
        <v>202.23</v>
      </c>
      <c r="T6" s="32">
        <f t="shared" si="3"/>
        <v>59.75</v>
      </c>
      <c r="U6" s="32">
        <f t="shared" si="3"/>
        <v>6488</v>
      </c>
      <c r="V6" s="32">
        <f t="shared" si="3"/>
        <v>4.49</v>
      </c>
      <c r="W6" s="32">
        <f t="shared" si="3"/>
        <v>1444.99</v>
      </c>
      <c r="X6" s="33">
        <f>IF(X7="",NA(),X7)</f>
        <v>64.67</v>
      </c>
      <c r="Y6" s="33">
        <f t="shared" ref="Y6:AG6" si="4">IF(Y7="",NA(),Y7)</f>
        <v>99.83</v>
      </c>
      <c r="Z6" s="33">
        <f t="shared" si="4"/>
        <v>107.32</v>
      </c>
      <c r="AA6" s="33">
        <f t="shared" si="4"/>
        <v>103.93</v>
      </c>
      <c r="AB6" s="33">
        <f t="shared" si="4"/>
        <v>104.36</v>
      </c>
      <c r="AC6" s="33">
        <f t="shared" si="4"/>
        <v>93.06</v>
      </c>
      <c r="AD6" s="33">
        <f t="shared" si="4"/>
        <v>93.66</v>
      </c>
      <c r="AE6" s="33">
        <f t="shared" si="4"/>
        <v>94.73</v>
      </c>
      <c r="AF6" s="33">
        <f t="shared" si="4"/>
        <v>96.59</v>
      </c>
      <c r="AG6" s="33">
        <f t="shared" si="4"/>
        <v>101.24</v>
      </c>
      <c r="AH6" s="32" t="str">
        <f>IF(AH7="","",IF(AH7="-","【-】","【"&amp;SUBSTITUTE(TEXT(AH7,"#,##0.00"),"-","△")&amp;"】"))</f>
        <v>【99.53】</v>
      </c>
      <c r="AI6" s="33">
        <f>IF(AI7="",NA(),AI7)</f>
        <v>977.37</v>
      </c>
      <c r="AJ6" s="33">
        <f t="shared" ref="AJ6:AR6" si="5">IF(AJ7="",NA(),AJ7)</f>
        <v>1010.6</v>
      </c>
      <c r="AK6" s="33">
        <f t="shared" si="5"/>
        <v>954.03</v>
      </c>
      <c r="AL6" s="33">
        <f t="shared" si="5"/>
        <v>952.84</v>
      </c>
      <c r="AM6" s="33">
        <f t="shared" si="5"/>
        <v>384.98</v>
      </c>
      <c r="AN6" s="33">
        <f t="shared" si="5"/>
        <v>125.99</v>
      </c>
      <c r="AO6" s="33">
        <f t="shared" si="5"/>
        <v>143.69</v>
      </c>
      <c r="AP6" s="33">
        <f t="shared" si="5"/>
        <v>236.15</v>
      </c>
      <c r="AQ6" s="33">
        <f t="shared" si="5"/>
        <v>232.81</v>
      </c>
      <c r="AR6" s="33">
        <f t="shared" si="5"/>
        <v>184.13</v>
      </c>
      <c r="AS6" s="32" t="str">
        <f>IF(AS7="","",IF(AS7="-","【-】","【"&amp;SUBSTITUTE(TEXT(AS7,"#,##0.00"),"-","△")&amp;"】"))</f>
        <v>【154.95】</v>
      </c>
      <c r="AT6" s="33">
        <f>IF(AT7="",NA(),AT7)</f>
        <v>594.59</v>
      </c>
      <c r="AU6" s="33">
        <f t="shared" ref="AU6:BC6" si="6">IF(AU7="",NA(),AU7)</f>
        <v>559.46</v>
      </c>
      <c r="AV6" s="33">
        <f t="shared" si="6"/>
        <v>919.54</v>
      </c>
      <c r="AW6" s="33">
        <f t="shared" si="6"/>
        <v>592.48</v>
      </c>
      <c r="AX6" s="33">
        <f t="shared" si="6"/>
        <v>25.33</v>
      </c>
      <c r="AY6" s="33">
        <f t="shared" si="6"/>
        <v>245.73</v>
      </c>
      <c r="AZ6" s="33">
        <f t="shared" si="6"/>
        <v>199.45</v>
      </c>
      <c r="BA6" s="33">
        <f t="shared" si="6"/>
        <v>243.58</v>
      </c>
      <c r="BB6" s="33">
        <f t="shared" si="6"/>
        <v>290.19</v>
      </c>
      <c r="BC6" s="33">
        <f t="shared" si="6"/>
        <v>63.22</v>
      </c>
      <c r="BD6" s="32" t="str">
        <f>IF(BD7="","",IF(BD7="-","【-】","【"&amp;SUBSTITUTE(TEXT(BD7,"#,##0.00"),"-","△")&amp;"】"))</f>
        <v>【59.45】</v>
      </c>
      <c r="BE6" s="33">
        <f>IF(BE7="",NA(),BE7)</f>
        <v>1083.7</v>
      </c>
      <c r="BF6" s="33">
        <f t="shared" ref="BF6:BN6" si="7">IF(BF7="",NA(),BF7)</f>
        <v>1152</v>
      </c>
      <c r="BG6" s="33">
        <f t="shared" si="7"/>
        <v>1093.69</v>
      </c>
      <c r="BH6" s="33">
        <f t="shared" si="7"/>
        <v>992.53</v>
      </c>
      <c r="BI6" s="33">
        <f t="shared" si="7"/>
        <v>1158.5899999999999</v>
      </c>
      <c r="BJ6" s="33">
        <f t="shared" si="7"/>
        <v>1868.17</v>
      </c>
      <c r="BK6" s="33">
        <f t="shared" si="7"/>
        <v>1835.56</v>
      </c>
      <c r="BL6" s="33">
        <f t="shared" si="7"/>
        <v>1622.51</v>
      </c>
      <c r="BM6" s="33">
        <f t="shared" si="7"/>
        <v>1569.13</v>
      </c>
      <c r="BN6" s="33">
        <f t="shared" si="7"/>
        <v>1436</v>
      </c>
      <c r="BO6" s="32" t="str">
        <f>IF(BO7="","",IF(BO7="-","【-】","【"&amp;SUBSTITUTE(TEXT(BO7,"#,##0.00"),"-","△")&amp;"】"))</f>
        <v>【1,479.31】</v>
      </c>
      <c r="BP6" s="33">
        <f>IF(BP7="",NA(),BP7)</f>
        <v>42.8</v>
      </c>
      <c r="BQ6" s="33">
        <f t="shared" ref="BQ6:BY6" si="8">IF(BQ7="",NA(),BQ7)</f>
        <v>90.36</v>
      </c>
      <c r="BR6" s="33">
        <f t="shared" si="8"/>
        <v>117.01</v>
      </c>
      <c r="BS6" s="33">
        <f t="shared" si="8"/>
        <v>89.84</v>
      </c>
      <c r="BT6" s="33">
        <f t="shared" si="8"/>
        <v>83.19</v>
      </c>
      <c r="BU6" s="33">
        <f t="shared" si="8"/>
        <v>55.15</v>
      </c>
      <c r="BV6" s="33">
        <f t="shared" si="8"/>
        <v>52.89</v>
      </c>
      <c r="BW6" s="33">
        <f t="shared" si="8"/>
        <v>62.83</v>
      </c>
      <c r="BX6" s="33">
        <f t="shared" si="8"/>
        <v>64.63</v>
      </c>
      <c r="BY6" s="33">
        <f t="shared" si="8"/>
        <v>66.56</v>
      </c>
      <c r="BZ6" s="32" t="str">
        <f>IF(BZ7="","",IF(BZ7="-","【-】","【"&amp;SUBSTITUTE(TEXT(BZ7,"#,##0.00"),"-","△")&amp;"】"))</f>
        <v>【63.50】</v>
      </c>
      <c r="CA6" s="33">
        <f>IF(CA7="",NA(),CA7)</f>
        <v>365.38</v>
      </c>
      <c r="CB6" s="33">
        <f t="shared" ref="CB6:CJ6" si="9">IF(CB7="",NA(),CB7)</f>
        <v>174.88</v>
      </c>
      <c r="CC6" s="33">
        <f t="shared" si="9"/>
        <v>136.5</v>
      </c>
      <c r="CD6" s="33">
        <f t="shared" si="9"/>
        <v>177.9</v>
      </c>
      <c r="CE6" s="33">
        <f t="shared" si="9"/>
        <v>186.58</v>
      </c>
      <c r="CF6" s="33">
        <f t="shared" si="9"/>
        <v>283.05</v>
      </c>
      <c r="CG6" s="33">
        <f t="shared" si="9"/>
        <v>300.52</v>
      </c>
      <c r="CH6" s="33">
        <f t="shared" si="9"/>
        <v>250.43</v>
      </c>
      <c r="CI6" s="33">
        <f t="shared" si="9"/>
        <v>245.75</v>
      </c>
      <c r="CJ6" s="33">
        <f t="shared" si="9"/>
        <v>244.29</v>
      </c>
      <c r="CK6" s="32" t="str">
        <f>IF(CK7="","",IF(CK7="-","【-】","【"&amp;SUBSTITUTE(TEXT(CK7,"#,##0.00"),"-","△")&amp;"】"))</f>
        <v>【253.12】</v>
      </c>
      <c r="CL6" s="33">
        <f>IF(CL7="",NA(),CL7)</f>
        <v>58.99</v>
      </c>
      <c r="CM6" s="33">
        <f t="shared" ref="CM6:CU6" si="10">IF(CM7="",NA(),CM7)</f>
        <v>58.99</v>
      </c>
      <c r="CN6" s="33">
        <f t="shared" si="10"/>
        <v>59.08</v>
      </c>
      <c r="CO6" s="33">
        <f t="shared" si="10"/>
        <v>59.08</v>
      </c>
      <c r="CP6" s="33">
        <f t="shared" si="10"/>
        <v>56.95</v>
      </c>
      <c r="CQ6" s="33">
        <f t="shared" si="10"/>
        <v>36.18</v>
      </c>
      <c r="CR6" s="33">
        <f t="shared" si="10"/>
        <v>36.799999999999997</v>
      </c>
      <c r="CS6" s="33">
        <f t="shared" si="10"/>
        <v>42.31</v>
      </c>
      <c r="CT6" s="33">
        <f t="shared" si="10"/>
        <v>43.65</v>
      </c>
      <c r="CU6" s="33">
        <f t="shared" si="10"/>
        <v>43.58</v>
      </c>
      <c r="CV6" s="32" t="str">
        <f>IF(CV7="","",IF(CV7="-","【-】","【"&amp;SUBSTITUTE(TEXT(CV7,"#,##0.00"),"-","△")&amp;"】"))</f>
        <v>【41.06】</v>
      </c>
      <c r="CW6" s="33">
        <f>IF(CW7="",NA(),CW7)</f>
        <v>97.18</v>
      </c>
      <c r="CX6" s="33">
        <f t="shared" ref="CX6:DF6" si="11">IF(CX7="",NA(),CX7)</f>
        <v>97.41</v>
      </c>
      <c r="CY6" s="33">
        <f t="shared" si="11"/>
        <v>97.64</v>
      </c>
      <c r="CZ6" s="33">
        <f t="shared" si="11"/>
        <v>97.7</v>
      </c>
      <c r="DA6" s="33">
        <f t="shared" si="11"/>
        <v>97.77</v>
      </c>
      <c r="DB6" s="33">
        <f t="shared" si="11"/>
        <v>72.14</v>
      </c>
      <c r="DC6" s="33">
        <f t="shared" si="11"/>
        <v>71.62</v>
      </c>
      <c r="DD6" s="33">
        <f t="shared" si="11"/>
        <v>81.3</v>
      </c>
      <c r="DE6" s="33">
        <f t="shared" si="11"/>
        <v>82.2</v>
      </c>
      <c r="DF6" s="33">
        <f t="shared" si="11"/>
        <v>82.35</v>
      </c>
      <c r="DG6" s="32" t="str">
        <f>IF(DG7="","",IF(DG7="-","【-】","【"&amp;SUBSTITUTE(TEXT(DG7,"#,##0.00"),"-","△")&amp;"】"))</f>
        <v>【80.39】</v>
      </c>
      <c r="DH6" s="33">
        <f>IF(DH7="",NA(),DH7)</f>
        <v>11.68</v>
      </c>
      <c r="DI6" s="33">
        <f t="shared" ref="DI6:DQ6" si="12">IF(DI7="",NA(),DI7)</f>
        <v>13.36</v>
      </c>
      <c r="DJ6" s="33">
        <f t="shared" si="12"/>
        <v>15.03</v>
      </c>
      <c r="DK6" s="33">
        <f t="shared" si="12"/>
        <v>16.7</v>
      </c>
      <c r="DL6" s="33">
        <f t="shared" si="12"/>
        <v>29.94</v>
      </c>
      <c r="DM6" s="33">
        <f t="shared" si="12"/>
        <v>7.84</v>
      </c>
      <c r="DN6" s="33">
        <f t="shared" si="12"/>
        <v>7.58</v>
      </c>
      <c r="DO6" s="33">
        <f t="shared" si="12"/>
        <v>12.99</v>
      </c>
      <c r="DP6" s="33">
        <f t="shared" si="12"/>
        <v>13.6</v>
      </c>
      <c r="DQ6" s="33">
        <f t="shared" si="12"/>
        <v>22.34</v>
      </c>
      <c r="DR6" s="32" t="str">
        <f>IF(DR7="","",IF(DR7="-","【-】","【"&amp;SUBSTITUTE(TEXT(DR7,"#,##0.00"),"-","△")&amp;"】"))</f>
        <v>【21.63】</v>
      </c>
      <c r="DS6" s="32">
        <f>IF(DS7="",NA(),DS7)</f>
        <v>0</v>
      </c>
      <c r="DT6" s="32">
        <f t="shared" ref="DT6:EB6" si="13">IF(DT7="",NA(),DT7)</f>
        <v>0</v>
      </c>
      <c r="DU6" s="32">
        <f t="shared" si="13"/>
        <v>0</v>
      </c>
      <c r="DV6" s="32">
        <f t="shared" si="13"/>
        <v>0</v>
      </c>
      <c r="DW6" s="32">
        <f t="shared" si="13"/>
        <v>0</v>
      </c>
      <c r="DX6" s="32">
        <f t="shared" si="13"/>
        <v>0</v>
      </c>
      <c r="DY6" s="32">
        <f t="shared" si="13"/>
        <v>0</v>
      </c>
      <c r="DZ6" s="32">
        <f t="shared" si="13"/>
        <v>0</v>
      </c>
      <c r="EA6" s="32">
        <f t="shared" si="13"/>
        <v>0</v>
      </c>
      <c r="EB6" s="32">
        <f t="shared" si="13"/>
        <v>0</v>
      </c>
      <c r="EC6" s="32" t="str">
        <f>IF(EC7="","",IF(EC7="-","【-】","【"&amp;SUBSTITUTE(TEXT(EC7,"#,##0.00"),"-","△")&amp;"】"))</f>
        <v>【0.00】</v>
      </c>
      <c r="ED6" s="32">
        <f>IF(ED7="",NA(),ED7)</f>
        <v>0</v>
      </c>
      <c r="EE6" s="32">
        <f t="shared" ref="EE6:EM6" si="14">IF(EE7="",NA(),EE7)</f>
        <v>0</v>
      </c>
      <c r="EF6" s="32">
        <f t="shared" si="14"/>
        <v>0</v>
      </c>
      <c r="EG6" s="32">
        <f t="shared" si="14"/>
        <v>0</v>
      </c>
      <c r="EH6" s="32">
        <f t="shared" si="14"/>
        <v>0</v>
      </c>
      <c r="EI6" s="33">
        <f t="shared" si="14"/>
        <v>0.05</v>
      </c>
      <c r="EJ6" s="33">
        <f t="shared" si="14"/>
        <v>0.05</v>
      </c>
      <c r="EK6" s="33">
        <f t="shared" si="14"/>
        <v>0.11</v>
      </c>
      <c r="EL6" s="33">
        <f t="shared" si="14"/>
        <v>0.05</v>
      </c>
      <c r="EM6" s="33">
        <f t="shared" si="14"/>
        <v>0.04</v>
      </c>
      <c r="EN6" s="32" t="str">
        <f>IF(EN7="","",IF(EN7="-","【-】","【"&amp;SUBSTITUTE(TEXT(EN7,"#,##0.00"),"-","△")&amp;"】"))</f>
        <v>【0.05】</v>
      </c>
    </row>
    <row r="7" spans="1:147" s="34" customFormat="1">
      <c r="A7" s="26"/>
      <c r="B7" s="35">
        <v>2014</v>
      </c>
      <c r="C7" s="35">
        <v>284467</v>
      </c>
      <c r="D7" s="35">
        <v>46</v>
      </c>
      <c r="E7" s="35">
        <v>17</v>
      </c>
      <c r="F7" s="35">
        <v>4</v>
      </c>
      <c r="G7" s="35">
        <v>0</v>
      </c>
      <c r="H7" s="35" t="s">
        <v>96</v>
      </c>
      <c r="I7" s="35" t="s">
        <v>97</v>
      </c>
      <c r="J7" s="35" t="s">
        <v>98</v>
      </c>
      <c r="K7" s="35" t="s">
        <v>99</v>
      </c>
      <c r="L7" s="35" t="s">
        <v>100</v>
      </c>
      <c r="M7" s="36" t="s">
        <v>101</v>
      </c>
      <c r="N7" s="36">
        <v>36.49</v>
      </c>
      <c r="O7" s="36">
        <v>53.98</v>
      </c>
      <c r="P7" s="36">
        <v>100</v>
      </c>
      <c r="Q7" s="36">
        <v>4485</v>
      </c>
      <c r="R7" s="36">
        <v>12083</v>
      </c>
      <c r="S7" s="36">
        <v>202.23</v>
      </c>
      <c r="T7" s="36">
        <v>59.75</v>
      </c>
      <c r="U7" s="36">
        <v>6488</v>
      </c>
      <c r="V7" s="36">
        <v>4.49</v>
      </c>
      <c r="W7" s="36">
        <v>1444.99</v>
      </c>
      <c r="X7" s="36">
        <v>64.67</v>
      </c>
      <c r="Y7" s="36">
        <v>99.83</v>
      </c>
      <c r="Z7" s="36">
        <v>107.32</v>
      </c>
      <c r="AA7" s="36">
        <v>103.93</v>
      </c>
      <c r="AB7" s="36">
        <v>104.36</v>
      </c>
      <c r="AC7" s="36">
        <v>93.06</v>
      </c>
      <c r="AD7" s="36">
        <v>93.66</v>
      </c>
      <c r="AE7" s="36">
        <v>94.73</v>
      </c>
      <c r="AF7" s="36">
        <v>96.59</v>
      </c>
      <c r="AG7" s="36">
        <v>101.24</v>
      </c>
      <c r="AH7" s="36">
        <v>99.53</v>
      </c>
      <c r="AI7" s="36">
        <v>977.37</v>
      </c>
      <c r="AJ7" s="36">
        <v>1010.6</v>
      </c>
      <c r="AK7" s="36">
        <v>954.03</v>
      </c>
      <c r="AL7" s="36">
        <v>952.84</v>
      </c>
      <c r="AM7" s="36">
        <v>384.98</v>
      </c>
      <c r="AN7" s="36">
        <v>125.99</v>
      </c>
      <c r="AO7" s="36">
        <v>143.69</v>
      </c>
      <c r="AP7" s="36">
        <v>236.15</v>
      </c>
      <c r="AQ7" s="36">
        <v>232.81</v>
      </c>
      <c r="AR7" s="36">
        <v>184.13</v>
      </c>
      <c r="AS7" s="36">
        <v>154.94999999999999</v>
      </c>
      <c r="AT7" s="36">
        <v>594.59</v>
      </c>
      <c r="AU7" s="36">
        <v>559.46</v>
      </c>
      <c r="AV7" s="36">
        <v>919.54</v>
      </c>
      <c r="AW7" s="36">
        <v>592.48</v>
      </c>
      <c r="AX7" s="36">
        <v>25.33</v>
      </c>
      <c r="AY7" s="36">
        <v>245.73</v>
      </c>
      <c r="AZ7" s="36">
        <v>199.45</v>
      </c>
      <c r="BA7" s="36">
        <v>243.58</v>
      </c>
      <c r="BB7" s="36">
        <v>290.19</v>
      </c>
      <c r="BC7" s="36">
        <v>63.22</v>
      </c>
      <c r="BD7" s="36">
        <v>59.45</v>
      </c>
      <c r="BE7" s="36">
        <v>1083.7</v>
      </c>
      <c r="BF7" s="36">
        <v>1152</v>
      </c>
      <c r="BG7" s="36">
        <v>1093.69</v>
      </c>
      <c r="BH7" s="36">
        <v>992.53</v>
      </c>
      <c r="BI7" s="36">
        <v>1158.5899999999999</v>
      </c>
      <c r="BJ7" s="36">
        <v>1868.17</v>
      </c>
      <c r="BK7" s="36">
        <v>1835.56</v>
      </c>
      <c r="BL7" s="36">
        <v>1622.51</v>
      </c>
      <c r="BM7" s="36">
        <v>1569.13</v>
      </c>
      <c r="BN7" s="36">
        <v>1436</v>
      </c>
      <c r="BO7" s="36">
        <v>1479.31</v>
      </c>
      <c r="BP7" s="36">
        <v>42.8</v>
      </c>
      <c r="BQ7" s="36">
        <v>90.36</v>
      </c>
      <c r="BR7" s="36">
        <v>117.01</v>
      </c>
      <c r="BS7" s="36">
        <v>89.84</v>
      </c>
      <c r="BT7" s="36">
        <v>83.19</v>
      </c>
      <c r="BU7" s="36">
        <v>55.15</v>
      </c>
      <c r="BV7" s="36">
        <v>52.89</v>
      </c>
      <c r="BW7" s="36">
        <v>62.83</v>
      </c>
      <c r="BX7" s="36">
        <v>64.63</v>
      </c>
      <c r="BY7" s="36">
        <v>66.56</v>
      </c>
      <c r="BZ7" s="36">
        <v>63.5</v>
      </c>
      <c r="CA7" s="36">
        <v>365.38</v>
      </c>
      <c r="CB7" s="36">
        <v>174.88</v>
      </c>
      <c r="CC7" s="36">
        <v>136.5</v>
      </c>
      <c r="CD7" s="36">
        <v>177.9</v>
      </c>
      <c r="CE7" s="36">
        <v>186.58</v>
      </c>
      <c r="CF7" s="36">
        <v>283.05</v>
      </c>
      <c r="CG7" s="36">
        <v>300.52</v>
      </c>
      <c r="CH7" s="36">
        <v>250.43</v>
      </c>
      <c r="CI7" s="36">
        <v>245.75</v>
      </c>
      <c r="CJ7" s="36">
        <v>244.29</v>
      </c>
      <c r="CK7" s="36">
        <v>253.12</v>
      </c>
      <c r="CL7" s="36">
        <v>58.99</v>
      </c>
      <c r="CM7" s="36">
        <v>58.99</v>
      </c>
      <c r="CN7" s="36">
        <v>59.08</v>
      </c>
      <c r="CO7" s="36">
        <v>59.08</v>
      </c>
      <c r="CP7" s="36">
        <v>56.95</v>
      </c>
      <c r="CQ7" s="36">
        <v>36.18</v>
      </c>
      <c r="CR7" s="36">
        <v>36.799999999999997</v>
      </c>
      <c r="CS7" s="36">
        <v>42.31</v>
      </c>
      <c r="CT7" s="36">
        <v>43.65</v>
      </c>
      <c r="CU7" s="36">
        <v>43.58</v>
      </c>
      <c r="CV7" s="36">
        <v>41.06</v>
      </c>
      <c r="CW7" s="36">
        <v>97.18</v>
      </c>
      <c r="CX7" s="36">
        <v>97.41</v>
      </c>
      <c r="CY7" s="36">
        <v>97.64</v>
      </c>
      <c r="CZ7" s="36">
        <v>97.7</v>
      </c>
      <c r="DA7" s="36">
        <v>97.77</v>
      </c>
      <c r="DB7" s="36">
        <v>72.14</v>
      </c>
      <c r="DC7" s="36">
        <v>71.62</v>
      </c>
      <c r="DD7" s="36">
        <v>81.3</v>
      </c>
      <c r="DE7" s="36">
        <v>82.2</v>
      </c>
      <c r="DF7" s="36">
        <v>82.35</v>
      </c>
      <c r="DG7" s="36">
        <v>80.39</v>
      </c>
      <c r="DH7" s="36">
        <v>11.68</v>
      </c>
      <c r="DI7" s="36">
        <v>13.36</v>
      </c>
      <c r="DJ7" s="36">
        <v>15.03</v>
      </c>
      <c r="DK7" s="36">
        <v>16.7</v>
      </c>
      <c r="DL7" s="36">
        <v>29.94</v>
      </c>
      <c r="DM7" s="36">
        <v>7.84</v>
      </c>
      <c r="DN7" s="36">
        <v>7.58</v>
      </c>
      <c r="DO7" s="36">
        <v>12.99</v>
      </c>
      <c r="DP7" s="36">
        <v>13.6</v>
      </c>
      <c r="DQ7" s="36">
        <v>22.34</v>
      </c>
      <c r="DR7" s="36">
        <v>21.63</v>
      </c>
      <c r="DS7" s="36">
        <v>0</v>
      </c>
      <c r="DT7" s="36">
        <v>0</v>
      </c>
      <c r="DU7" s="36">
        <v>0</v>
      </c>
      <c r="DV7" s="36">
        <v>0</v>
      </c>
      <c r="DW7" s="36">
        <v>0</v>
      </c>
      <c r="DX7" s="36">
        <v>0</v>
      </c>
      <c r="DY7" s="36">
        <v>0</v>
      </c>
      <c r="DZ7" s="36">
        <v>0</v>
      </c>
      <c r="EA7" s="36">
        <v>0</v>
      </c>
      <c r="EB7" s="36">
        <v>0</v>
      </c>
      <c r="EC7" s="36">
        <v>0</v>
      </c>
      <c r="ED7" s="36">
        <v>0</v>
      </c>
      <c r="EE7" s="36">
        <v>0</v>
      </c>
      <c r="EF7" s="36">
        <v>0</v>
      </c>
      <c r="EG7" s="36">
        <v>0</v>
      </c>
      <c r="EH7" s="36">
        <v>0</v>
      </c>
      <c r="EI7" s="36">
        <v>0.05</v>
      </c>
      <c r="EJ7" s="36">
        <v>0.05</v>
      </c>
      <c r="EK7" s="36">
        <v>0.11</v>
      </c>
      <c r="EL7" s="36">
        <v>0.05</v>
      </c>
      <c r="EM7" s="36">
        <v>0.04</v>
      </c>
      <c r="EN7" s="36">
        <v>0.05</v>
      </c>
    </row>
    <row r="8" spans="1:14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c r="EO8" s="37"/>
      <c r="EP8" s="37"/>
      <c r="EQ8" s="37"/>
    </row>
    <row r="9" spans="1:147">
      <c r="A9" s="38"/>
      <c r="B9" s="38" t="s">
        <v>102</v>
      </c>
      <c r="C9" s="38" t="s">
        <v>103</v>
      </c>
      <c r="D9" s="38" t="s">
        <v>104</v>
      </c>
      <c r="E9" s="38" t="s">
        <v>105</v>
      </c>
      <c r="F9" s="38" t="s">
        <v>106</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7">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宮本 公平(miyamoto kouhei)</cp:lastModifiedBy>
  <dcterms:created xsi:type="dcterms:W3CDTF">2016-02-03T07:47:41Z</dcterms:created>
  <dcterms:modified xsi:type="dcterms:W3CDTF">2016-02-24T06:06:29Z</dcterms:modified>
  <cp:category/>
</cp:coreProperties>
</file>