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4525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AD10" i="4"/>
  <c r="W10" i="4"/>
  <c r="I10" i="4"/>
  <c r="B10" i="4"/>
  <c r="BB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<sst xmlns="http://schemas.openxmlformats.org/spreadsheetml/2006/main" count="232" uniqueCount="111">
  <si>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</si>
  <si>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</si>
  <si>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</si>
  <si>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</si>
  <si>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</si>
  <si>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</si>
  <si>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</si>
  <si>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</si>
  <si>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</si>
  <si>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</si>
  <si>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</si>
  <si>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</si>
  <si>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</si>
  <si>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</si>
  <si>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</si>
  <si>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</si>
  <si>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</si>
  <si>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</si>
  <si>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</si>
  <si>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</si>
  <si>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</si>
  <si>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</si>
  <si>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</si>
  <si>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</si>
  <si>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</si>
  <si>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</si>
  <si>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</si>
  <si>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</si>
  <si>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</si>
  <si>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</si>
  <si>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</si>
  <si>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</si>
  <si>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</si>
  <si>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</si>
  <si>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</si>
  <si>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</si>
  <si>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</si>
  <si>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</si>
  <si>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</si>
  <si>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</si>
  <si>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</si>
  <si>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</si>
  <si>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</si>
  <si>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</si>
  <si>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</si>
  <si>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</si>
  <si>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</si>
  <si>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</si>
  <si>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</si>
  <si>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</si>
  <si>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</si>
  <si>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</si>
  <si>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</si>
  <si>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</si>
  <si>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</si>
  <si>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</si>
  <si>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</si>
  <si>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</si>
  <si>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</si>
  <si>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</si>
  <si>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</si>
  <si>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</si>
  <si>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</si>
  <si>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</si>
  <si>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</si>
  <si>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</si>
  <si>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</si>
  <si>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</si>
  <si>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</si>
  <si>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</si>
  <si>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</si>
  <si>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</si>
  <si>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</si>
  <si>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</si>
  <si>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</si>
  <si>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</si>
  <si>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</si>
  <si>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</si>
  <si>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</si>
  <si>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</si>
  <si>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</si>
  <si>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</si>
  <si>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</si>
  <si>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</si>
  <si>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</si>
  <si>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</si>
  <si>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</si>
  <si>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</si>
  <si>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</si>
  <si>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</si>
  <si>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</si>
  <si>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</si>
  <si>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</si>
  <si>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</si>
  <si>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</si>
  <si>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</si>
  <si>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福崎町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</si>
  <si>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</si>
  <si>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</si>
  <si>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</si>
  <si>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</si>
  <si>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</si>
  <si>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</si>
  <si>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</si>
  <si>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</si>
  <si>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</si>
  <si>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</si>
  <si>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</si>
  <si>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過去5年間において、①収益的収支比率は70％台で推移し、使用料収入等で経費等を賄えていない状態である。
⑤経費回収率については30％前半横ばいとなっている。また⑥汚水処理原価は類似他団体に比して高く、経費回収率低減の要因となっている。
⑦施設利用率は40％でとどまっており、経費、収入ともに大きな変動なく推移している状態である。
④企業債残高対事業規模比率は、新たな借入予定がないため、今後は逓減する見込みである。</t>
    <rPh sb="0" eb="2">
      <t>カコ</t>
    </rPh>
    <rPh sb="3" eb="5">
      <t>ネンカン</t>
    </rPh>
    <rPh sb="11" eb="14">
      <t>シュウエキテキ</t>
    </rPh>
    <rPh sb="14" eb="16">
      <t>シュウシ</t>
    </rPh>
    <rPh sb="16" eb="18">
      <t>ヒリツ</t>
    </rPh>
    <rPh sb="22" eb="23">
      <t>ダイ</t>
    </rPh>
    <rPh sb="24" eb="26">
      <t>スイイ</t>
    </rPh>
    <rPh sb="28" eb="30">
      <t>シヨウ</t>
    </rPh>
    <rPh sb="30" eb="31">
      <t>リョウ</t>
    </rPh>
    <rPh sb="31" eb="33">
      <t>シュウニュウ</t>
    </rPh>
    <rPh sb="33" eb="34">
      <t>トウ</t>
    </rPh>
    <rPh sb="35" eb="37">
      <t>ケイヒ</t>
    </rPh>
    <rPh sb="37" eb="38">
      <t>トウ</t>
    </rPh>
    <rPh sb="39" eb="40">
      <t>マカナ</t>
    </rPh>
    <rPh sb="45" eb="47">
      <t>ジョウタイ</t>
    </rPh>
    <rPh sb="81" eb="83">
      <t>オスイ</t>
    </rPh>
    <rPh sb="83" eb="85">
      <t>ショリ</t>
    </rPh>
    <rPh sb="85" eb="87">
      <t>ゲンカ</t>
    </rPh>
    <rPh sb="88" eb="90">
      <t>ルイジ</t>
    </rPh>
    <rPh sb="90" eb="91">
      <t>タ</t>
    </rPh>
    <rPh sb="91" eb="93">
      <t>ダンタイ</t>
    </rPh>
    <rPh sb="94" eb="95">
      <t>ヒ</t>
    </rPh>
    <rPh sb="97" eb="98">
      <t>タカ</t>
    </rPh>
    <rPh sb="100" eb="102">
      <t>ケイヒ</t>
    </rPh>
    <rPh sb="102" eb="104">
      <t>カイシュウ</t>
    </rPh>
    <rPh sb="104" eb="105">
      <t>リツ</t>
    </rPh>
    <rPh sb="105" eb="107">
      <t>テイゲン</t>
    </rPh>
    <rPh sb="108" eb="110">
      <t>ヨウイン</t>
    </rPh>
    <rPh sb="119" eb="121">
      <t>シセツ</t>
    </rPh>
    <rPh sb="121" eb="124">
      <t>リヨウリツ</t>
    </rPh>
    <rPh sb="137" eb="139">
      <t>ケイヒ</t>
    </rPh>
    <rPh sb="140" eb="142">
      <t>シュウニュウ</t>
    </rPh>
    <rPh sb="145" eb="146">
      <t>オオ</t>
    </rPh>
    <rPh sb="148" eb="150">
      <t>ヘンドウ</t>
    </rPh>
    <rPh sb="152" eb="154">
      <t>スイイ</t>
    </rPh>
    <rPh sb="158" eb="160">
      <t>ジョウタイ</t>
    </rPh>
    <rPh sb="166" eb="168">
      <t>キギョウ</t>
    </rPh>
    <rPh sb="168" eb="169">
      <t>サイ</t>
    </rPh>
    <rPh sb="169" eb="171">
      <t>ザンダカ</t>
    </rPh>
    <rPh sb="171" eb="172">
      <t>タイ</t>
    </rPh>
    <rPh sb="172" eb="174">
      <t>ジギョウ</t>
    </rPh>
    <rPh sb="174" eb="176">
      <t>キボ</t>
    </rPh>
    <rPh sb="176" eb="178">
      <t>ヒリツ</t>
    </rPh>
    <rPh sb="180" eb="181">
      <t>アラ</t>
    </rPh>
    <rPh sb="183" eb="185">
      <t>カリイレ</t>
    </rPh>
    <rPh sb="185" eb="187">
      <t>ヨテイ</t>
    </rPh>
    <rPh sb="193" eb="195">
      <t>コンゴ</t>
    </rPh>
    <rPh sb="196" eb="198">
      <t>テイゲン</t>
    </rPh>
    <rPh sb="200" eb="202">
      <t>ミコ</t>
    </rPh>
    <phoneticPr fontId="4"/>
  </si>
  <si>
    <t>供用開始から16年が経過し、機器等は経年劣化が進み、緊急対応で更新している。</t>
    <rPh sb="0" eb="2">
      <t>キョウヨウ</t>
    </rPh>
    <rPh sb="2" eb="4">
      <t>カイシ</t>
    </rPh>
    <rPh sb="8" eb="9">
      <t>ネン</t>
    </rPh>
    <rPh sb="10" eb="12">
      <t>ケイカ</t>
    </rPh>
    <rPh sb="14" eb="16">
      <t>キキ</t>
    </rPh>
    <rPh sb="16" eb="17">
      <t>トウ</t>
    </rPh>
    <rPh sb="18" eb="20">
      <t>ケイネン</t>
    </rPh>
    <rPh sb="20" eb="22">
      <t>レッカ</t>
    </rPh>
    <rPh sb="23" eb="24">
      <t>スス</t>
    </rPh>
    <rPh sb="26" eb="28">
      <t>キンキュウ</t>
    </rPh>
    <rPh sb="28" eb="30">
      <t>タイオウ</t>
    </rPh>
    <rPh sb="31" eb="33">
      <t>コウシン</t>
    </rPh>
    <phoneticPr fontId="4"/>
  </si>
  <si>
    <t>施設（浄化槽）の使用は100％に近い状態であるが、各戸の人口減や節水型設備の普及等により、使用効率が低下し、経費回収率が低くなっている。
今後は、経年による機器の劣化等により、経費の増高が見込まれるため、計画的な修繕対応の検討が必要である。
また使用料については、農業集落排水事業・コミュニティプラント事業の料金設定との均衡を図り、同一の料金設定としており、見直しの段階において当該事業を考慮した検討が必要である。
今後は老朽施設の更新等に伴う設備投資の増加が想定されるため、経営戦略を策定し効率的な経営を目指していく。</t>
    <rPh sb="0" eb="2">
      <t>シセツ</t>
    </rPh>
    <rPh sb="3" eb="5">
      <t>ジョウカ</t>
    </rPh>
    <rPh sb="5" eb="6">
      <t>ソウ</t>
    </rPh>
    <rPh sb="8" eb="10">
      <t>シヨウ</t>
    </rPh>
    <rPh sb="16" eb="17">
      <t>チカ</t>
    </rPh>
    <rPh sb="18" eb="20">
      <t>ジョウタイ</t>
    </rPh>
    <rPh sb="25" eb="27">
      <t>カッコ</t>
    </rPh>
    <rPh sb="28" eb="31">
      <t>ジンコウゲン</t>
    </rPh>
    <rPh sb="32" eb="35">
      <t>セッスイガタ</t>
    </rPh>
    <rPh sb="35" eb="37">
      <t>セツビ</t>
    </rPh>
    <rPh sb="38" eb="40">
      <t>フキュウ</t>
    </rPh>
    <rPh sb="40" eb="41">
      <t>トウ</t>
    </rPh>
    <rPh sb="45" eb="47">
      <t>シヨウ</t>
    </rPh>
    <rPh sb="47" eb="49">
      <t>コウリツ</t>
    </rPh>
    <rPh sb="50" eb="52">
      <t>テイカ</t>
    </rPh>
    <rPh sb="54" eb="56">
      <t>ケイヒ</t>
    </rPh>
    <rPh sb="56" eb="58">
      <t>カイシュウ</t>
    </rPh>
    <rPh sb="58" eb="59">
      <t>リツ</t>
    </rPh>
    <rPh sb="60" eb="61">
      <t>ヒク</t>
    </rPh>
    <rPh sb="69" eb="71">
      <t>コンゴ</t>
    </rPh>
    <rPh sb="73" eb="75">
      <t>ケイネン</t>
    </rPh>
    <rPh sb="78" eb="80">
      <t>キキ</t>
    </rPh>
    <rPh sb="81" eb="83">
      <t>レッカ</t>
    </rPh>
    <rPh sb="83" eb="84">
      <t>トウ</t>
    </rPh>
    <rPh sb="88" eb="90">
      <t>ケイヒ</t>
    </rPh>
    <rPh sb="91" eb="93">
      <t>ゾウコウ</t>
    </rPh>
    <rPh sb="94" eb="96">
      <t>ミコ</t>
    </rPh>
    <rPh sb="102" eb="105">
      <t>ケイカクテキ</t>
    </rPh>
    <rPh sb="106" eb="108">
      <t>シュウゼン</t>
    </rPh>
    <rPh sb="108" eb="110">
      <t>タイオウ</t>
    </rPh>
    <rPh sb="111" eb="113">
      <t>ケントウ</t>
    </rPh>
    <rPh sb="114" eb="116">
      <t>ヒツヨウ</t>
    </rPh>
    <rPh sb="123" eb="125">
      <t>シヨウ</t>
    </rPh>
    <rPh sb="125" eb="126">
      <t>リョウ</t>
    </rPh>
    <rPh sb="132" eb="134">
      <t>ノウギョウ</t>
    </rPh>
    <rPh sb="134" eb="136">
      <t>シュウラク</t>
    </rPh>
    <rPh sb="136" eb="138">
      <t>ハイスイ</t>
    </rPh>
    <rPh sb="138" eb="140">
      <t>ジギョウ</t>
    </rPh>
    <rPh sb="151" eb="153">
      <t>ジギョウ</t>
    </rPh>
    <rPh sb="154" eb="156">
      <t>リョウキン</t>
    </rPh>
    <rPh sb="156" eb="158">
      <t>セッテイ</t>
    </rPh>
    <rPh sb="160" eb="162">
      <t>キンコウ</t>
    </rPh>
    <rPh sb="163" eb="164">
      <t>ハカ</t>
    </rPh>
    <rPh sb="166" eb="168">
      <t>ドウイツ</t>
    </rPh>
    <rPh sb="169" eb="171">
      <t>リョウキン</t>
    </rPh>
    <rPh sb="171" eb="173">
      <t>セッテイ</t>
    </rPh>
    <rPh sb="179" eb="181">
      <t>ミナオ</t>
    </rPh>
    <rPh sb="183" eb="185">
      <t>ダンカイ</t>
    </rPh>
    <rPh sb="189" eb="191">
      <t>トウガイ</t>
    </rPh>
    <rPh sb="191" eb="193">
      <t>ジギョウ</t>
    </rPh>
    <rPh sb="194" eb="196">
      <t>コウリョ</t>
    </rPh>
    <rPh sb="198" eb="200">
      <t>ケントウ</t>
    </rPh>
    <rPh sb="201" eb="20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</si>
</sst>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20608"/>
        <c:axId val="3089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0608"/>
        <c:axId val="30892800"/>
      </c:lineChart>
      <c:dateAx>
        <c:axId val="3082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892800"/>
        <c:crosses val="autoZero"/>
        <c:auto val="1"/>
        <c:lblOffset val="100"/>
        <c:baseTimeUnit val="years"/>
      </c:dateAx>
      <c:valAx>
        <c:axId val="3089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82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95552"/>
        <c:axId val="12465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55.42</c:v>
                </c:pt>
                <c:pt idx="2">
                  <c:v>58.58</c:v>
                </c:pt>
                <c:pt idx="3">
                  <c:v>48.69</c:v>
                </c:pt>
                <c:pt idx="4">
                  <c:v>52.52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95552"/>
        <c:axId val="124650624"/>
      </c:lineChart>
      <c:dateAx>
        <c:axId val="11829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650624"/>
        <c:crosses val="autoZero"/>
        <c:auto val="1"/>
        <c:lblOffset val="100"/>
        <c:baseTimeUnit val="years"/>
      </c:dateAx>
      <c:valAx>
        <c:axId val="12465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295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94.87</c:v>
                </c:pt>
                <c:pt idx="2">
                  <c:v>94.87</c:v>
                </c:pt>
                <c:pt idx="3">
                  <c:v>94.74</c:v>
                </c:pt>
                <c:pt idx="4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80192"/>
        <c:axId val="3068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76.58</c:v>
                </c:pt>
                <c:pt idx="1">
                  <c:v>74.290000000000006</c:v>
                </c:pt>
                <c:pt idx="2">
                  <c:v>72.31</c:v>
                </c:pt>
                <c:pt idx="3">
                  <c:v>87.42</c:v>
                </c:pt>
                <c:pt idx="4">
                  <c:v>84.94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0192"/>
        <c:axId val="30682112"/>
      </c:lineChart>
      <c:dateAx>
        <c:axId val="3068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682112"/>
        <c:crosses val="autoZero"/>
        <c:auto val="1"/>
        <c:lblOffset val="100"/>
        <c:baseTimeUnit val="years"/>
      </c:dateAx>
      <c:valAx>
        <c:axId val="3068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680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72.87</c:v>
                </c:pt>
                <c:pt idx="1">
                  <c:v>70.86</c:v>
                </c:pt>
                <c:pt idx="2">
                  <c:v>70.55</c:v>
                </c:pt>
                <c:pt idx="3">
                  <c:v>71.989999999999995</c:v>
                </c:pt>
                <c:pt idx="4">
                  <c:v>74.84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08800"/>
        <c:axId val="6508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08800"/>
        <c:axId val="65088512"/>
      </c:lineChart>
      <c:dateAx>
        <c:axId val="4410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88512"/>
        <c:crosses val="autoZero"/>
        <c:auto val="1"/>
        <c:lblOffset val="100"/>
        <c:baseTimeUnit val="years"/>
      </c:dateAx>
      <c:valAx>
        <c:axId val="6508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0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64576"/>
        <c:axId val="6561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64576"/>
        <c:axId val="65610112"/>
      </c:lineChart>
      <c:dateAx>
        <c:axId val="6546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610112"/>
        <c:crosses val="autoZero"/>
        <c:auto val="1"/>
        <c:lblOffset val="100"/>
        <c:baseTimeUnit val="years"/>
      </c:dateAx>
      <c:valAx>
        <c:axId val="6561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46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73568"/>
        <c:axId val="6577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73568"/>
        <c:axId val="65776256"/>
      </c:lineChart>
      <c:dateAx>
        <c:axId val="6577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776256"/>
        <c:crosses val="autoZero"/>
        <c:auto val="1"/>
        <c:lblOffset val="100"/>
        <c:baseTimeUnit val="years"/>
      </c:dateAx>
      <c:valAx>
        <c:axId val="6577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77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55456"/>
        <c:axId val="72791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55456"/>
        <c:axId val="72791168"/>
      </c:lineChart>
      <c:dateAx>
        <c:axId val="72755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791168"/>
        <c:crosses val="autoZero"/>
        <c:auto val="1"/>
        <c:lblOffset val="100"/>
        <c:baseTimeUnit val="years"/>
      </c:dateAx>
      <c:valAx>
        <c:axId val="72791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755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18944"/>
        <c:axId val="9722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18944"/>
        <c:axId val="97221248"/>
      </c:lineChart>
      <c:dateAx>
        <c:axId val="9721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21248"/>
        <c:crosses val="autoZero"/>
        <c:auto val="1"/>
        <c:lblOffset val="100"/>
        <c:baseTimeUnit val="years"/>
      </c:dateAx>
      <c:valAx>
        <c:axId val="9722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18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381.08</c:v>
                </c:pt>
                <c:pt idx="1">
                  <c:v>444.8</c:v>
                </c:pt>
                <c:pt idx="2">
                  <c:v>364.24</c:v>
                </c:pt>
                <c:pt idx="3">
                  <c:v>340.82</c:v>
                </c:pt>
                <c:pt idx="4">
                  <c:v>316.37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9328"/>
        <c:axId val="10448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946.72</c:v>
                </c:pt>
                <c:pt idx="1">
                  <c:v>844.96</c:v>
                </c:pt>
                <c:pt idx="2">
                  <c:v>862.78</c:v>
                </c:pt>
                <c:pt idx="3">
                  <c:v>799.41</c:v>
                </c:pt>
                <c:pt idx="4">
                  <c:v>701.33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9328"/>
        <c:axId val="104486784"/>
      </c:lineChart>
      <c:dateAx>
        <c:axId val="10377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486784"/>
        <c:crosses val="autoZero"/>
        <c:auto val="1"/>
        <c:lblOffset val="100"/>
        <c:baseTimeUnit val="years"/>
      </c:dateAx>
      <c:valAx>
        <c:axId val="10448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77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36.659999999999997</c:v>
                </c:pt>
                <c:pt idx="1">
                  <c:v>37</c:v>
                </c:pt>
                <c:pt idx="2">
                  <c:v>39.19</c:v>
                </c:pt>
                <c:pt idx="3">
                  <c:v>35.56</c:v>
                </c:pt>
                <c:pt idx="4">
                  <c:v>32.159999999999997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0848"/>
        <c:axId val="11044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54.34</c:v>
                </c:pt>
                <c:pt idx="1">
                  <c:v>51.86</c:v>
                </c:pt>
                <c:pt idx="2">
                  <c:v>54.55</c:v>
                </c:pt>
                <c:pt idx="3">
                  <c:v>51.57</c:v>
                </c:pt>
                <c:pt idx="4">
                  <c:v>53.48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0848"/>
        <c:axId val="110449408"/>
      </c:lineChart>
      <c:dateAx>
        <c:axId val="11043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449408"/>
        <c:crosses val="autoZero"/>
        <c:auto val="1"/>
        <c:lblOffset val="100"/>
        <c:baseTimeUnit val="years"/>
      </c:dateAx>
      <c:valAx>
        <c:axId val="11044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43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452.57</c:v>
                </c:pt>
                <c:pt idx="1">
                  <c:v>463.08</c:v>
                </c:pt>
                <c:pt idx="2">
                  <c:v>417.11</c:v>
                </c:pt>
                <c:pt idx="3">
                  <c:v>451.21</c:v>
                </c:pt>
                <c:pt idx="4">
                  <c:v>542.66999999999996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42048"/>
        <c:axId val="11681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273.08999999999997</c:v>
                </c:pt>
                <c:pt idx="1">
                  <c:v>297.51</c:v>
                </c:pt>
                <c:pt idx="2">
                  <c:v>275.64999999999998</c:v>
                </c:pt>
                <c:pt idx="3">
                  <c:v>282.5</c:v>
                </c:pt>
                <c:pt idx="4">
                  <c:v>277.29000000000002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42048"/>
        <c:axId val="116819456"/>
      </c:lineChart>
      <c:dateAx>
        <c:axId val="112242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819456"/>
        <c:crosses val="autoZero"/>
        <c:auto val="1"/>
        <c:lblOffset val="100"/>
        <c:baseTimeUnit val="years"/>
      </c:dateAx>
      <c:valAx>
        <c:axId val="11681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242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【721.24】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【293.69】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U1" zoomScale="90" zoomScaleNormal="90" workbookViewId="0">
      <selection activeCell="BI83" sqref="BI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福崎町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個別排水処理</v>
      </c>
      <c r="Q8" s="46"/>
      <c r="R8" s="46"/>
      <c r="S8" s="46"/>
      <c r="T8" s="46"/>
      <c r="U8" s="46"/>
      <c r="V8" s="46"/>
      <c r="W8" s="46" t="str">
        <f>データ!L6</f>
        <v>L2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19591</v>
      </c>
      <c r="AM8" s="47"/>
      <c r="AN8" s="47"/>
      <c r="AO8" s="47"/>
      <c r="AP8" s="47"/>
      <c r="AQ8" s="47"/>
      <c r="AR8" s="47"/>
      <c r="AS8" s="47"/>
      <c r="AT8" s="43">
        <f>データ!S6</f>
        <v>45.79</v>
      </c>
      <c r="AU8" s="43"/>
      <c r="AV8" s="43"/>
      <c r="AW8" s="43"/>
      <c r="AX8" s="43"/>
      <c r="AY8" s="43"/>
      <c r="AZ8" s="43"/>
      <c r="BA8" s="43"/>
      <c r="BB8" s="43">
        <f>データ!T6</f>
        <v>427.84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0.2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3610</v>
      </c>
      <c r="AE10" s="47"/>
      <c r="AF10" s="47"/>
      <c r="AG10" s="47"/>
      <c r="AH10" s="47"/>
      <c r="AI10" s="47"/>
      <c r="AJ10" s="47"/>
      <c r="AK10" s="2"/>
      <c r="AL10" s="47">
        <f>データ!U6</f>
        <v>40</v>
      </c>
      <c r="AM10" s="47"/>
      <c r="AN10" s="47"/>
      <c r="AO10" s="47"/>
      <c r="AP10" s="47"/>
      <c r="AQ10" s="47"/>
      <c r="AR10" s="47"/>
      <c r="AS10" s="47"/>
      <c r="AT10" s="43">
        <f>データ!V6</f>
        <v>0.01</v>
      </c>
      <c r="AU10" s="43"/>
      <c r="AV10" s="43"/>
      <c r="AW10" s="43"/>
      <c r="AX10" s="43"/>
      <c r="AY10" s="43"/>
      <c r="AZ10" s="43"/>
      <c r="BA10" s="43"/>
      <c r="BB10" s="43">
        <f>データ!W6</f>
        <v>4000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284432</v>
      </c>
      <c r="D6" s="31">
        <f t="shared" si="3"/>
        <v>47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兵庫県　福崎町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0.2</v>
      </c>
      <c r="P6" s="32">
        <f t="shared" si="3"/>
        <v>100</v>
      </c>
      <c r="Q6" s="32">
        <f t="shared" si="3"/>
        <v>3610</v>
      </c>
      <c r="R6" s="32">
        <f t="shared" si="3"/>
        <v>19591</v>
      </c>
      <c r="S6" s="32">
        <f t="shared" si="3"/>
        <v>45.79</v>
      </c>
      <c r="T6" s="32">
        <f t="shared" si="3"/>
        <v>427.84</v>
      </c>
      <c r="U6" s="32">
        <f t="shared" si="3"/>
        <v>40</v>
      </c>
      <c r="V6" s="32">
        <f t="shared" si="3"/>
        <v>0.01</v>
      </c>
      <c r="W6" s="32">
        <f t="shared" si="3"/>
        <v>4000</v>
      </c>
      <c r="X6" s="33">
        <f>IF(X7="",NA(),X7)</f>
        <v>72.87</v>
      </c>
      <c r="Y6" s="33">
        <f t="shared" ref="Y6:AG6" si="4">IF(Y7="",NA(),Y7)</f>
        <v>70.86</v>
      </c>
      <c r="Z6" s="33">
        <f t="shared" si="4"/>
        <v>70.55</v>
      </c>
      <c r="AA6" s="33">
        <f t="shared" si="4"/>
        <v>71.989999999999995</v>
      </c>
      <c r="AB6" s="33">
        <f t="shared" si="4"/>
        <v>74.84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381.08</v>
      </c>
      <c r="BF6" s="33">
        <f t="shared" ref="BF6:BN6" si="7">IF(BF7="",NA(),BF7)</f>
        <v>444.8</v>
      </c>
      <c r="BG6" s="33">
        <f t="shared" si="7"/>
        <v>364.24</v>
      </c>
      <c r="BH6" s="33">
        <f t="shared" si="7"/>
        <v>340.82</v>
      </c>
      <c r="BI6" s="33">
        <f t="shared" si="7"/>
        <v>316.37</v>
      </c>
      <c r="BJ6" s="33">
        <f t="shared" si="7"/>
        <v>946.72</v>
      </c>
      <c r="BK6" s="33">
        <f t="shared" si="7"/>
        <v>844.96</v>
      </c>
      <c r="BL6" s="33">
        <f t="shared" si="7"/>
        <v>862.78</v>
      </c>
      <c r="BM6" s="33">
        <f t="shared" si="7"/>
        <v>799.41</v>
      </c>
      <c r="BN6" s="33">
        <f t="shared" si="7"/>
        <v>701.33</v>
      </c>
      <c r="BO6" s="32" t="str">
        <f>IF(BO7="","",IF(BO7="-","【-】","【"&amp;SUBSTITUTE(TEXT(BO7,"#,##0.00"),"-","△")&amp;"】"))</f>
        <v>【721.24】</v>
      </c>
      <c r="BP6" s="33">
        <f>IF(BP7="",NA(),BP7)</f>
        <v>36.659999999999997</v>
      </c>
      <c r="BQ6" s="33">
        <f t="shared" ref="BQ6:BY6" si="8">IF(BQ7="",NA(),BQ7)</f>
        <v>37</v>
      </c>
      <c r="BR6" s="33">
        <f t="shared" si="8"/>
        <v>39.19</v>
      </c>
      <c r="BS6" s="33">
        <f t="shared" si="8"/>
        <v>35.56</v>
      </c>
      <c r="BT6" s="33">
        <f t="shared" si="8"/>
        <v>32.159999999999997</v>
      </c>
      <c r="BU6" s="33">
        <f t="shared" si="8"/>
        <v>54.34</v>
      </c>
      <c r="BV6" s="33">
        <f t="shared" si="8"/>
        <v>51.86</v>
      </c>
      <c r="BW6" s="33">
        <f t="shared" si="8"/>
        <v>54.55</v>
      </c>
      <c r="BX6" s="33">
        <f t="shared" si="8"/>
        <v>51.57</v>
      </c>
      <c r="BY6" s="33">
        <f t="shared" si="8"/>
        <v>53.48</v>
      </c>
      <c r="BZ6" s="32" t="str">
        <f>IF(BZ7="","",IF(BZ7="-","【-】","【"&amp;SUBSTITUTE(TEXT(BZ7,"#,##0.00"),"-","△")&amp;"】"))</f>
        <v>【52.31】</v>
      </c>
      <c r="CA6" s="33">
        <f>IF(CA7="",NA(),CA7)</f>
        <v>452.57</v>
      </c>
      <c r="CB6" s="33">
        <f t="shared" ref="CB6:CJ6" si="9">IF(CB7="",NA(),CB7)</f>
        <v>463.08</v>
      </c>
      <c r="CC6" s="33">
        <f t="shared" si="9"/>
        <v>417.11</v>
      </c>
      <c r="CD6" s="33">
        <f t="shared" si="9"/>
        <v>451.21</v>
      </c>
      <c r="CE6" s="33">
        <f t="shared" si="9"/>
        <v>542.66999999999996</v>
      </c>
      <c r="CF6" s="33">
        <f t="shared" si="9"/>
        <v>273.08999999999997</v>
      </c>
      <c r="CG6" s="33">
        <f t="shared" si="9"/>
        <v>297.51</v>
      </c>
      <c r="CH6" s="33">
        <f t="shared" si="9"/>
        <v>275.64999999999998</v>
      </c>
      <c r="CI6" s="33">
        <f t="shared" si="9"/>
        <v>282.5</v>
      </c>
      <c r="CJ6" s="33">
        <f t="shared" si="9"/>
        <v>277.29000000000002</v>
      </c>
      <c r="CK6" s="32" t="str">
        <f>IF(CK7="","",IF(CK7="-","【-】","【"&amp;SUBSTITUTE(TEXT(CK7,"#,##0.00"),"-","△")&amp;"】"))</f>
        <v>【293.69】</v>
      </c>
      <c r="CL6" s="33">
        <f>IF(CL7="",NA(),CL7)</f>
        <v>40</v>
      </c>
      <c r="CM6" s="33">
        <f t="shared" ref="CM6:CU6" si="10">IF(CM7="",NA(),CM7)</f>
        <v>40</v>
      </c>
      <c r="CN6" s="33">
        <f t="shared" si="10"/>
        <v>40</v>
      </c>
      <c r="CO6" s="33">
        <f t="shared" si="10"/>
        <v>40</v>
      </c>
      <c r="CP6" s="33">
        <f t="shared" si="10"/>
        <v>40</v>
      </c>
      <c r="CQ6" s="33">
        <f t="shared" si="10"/>
        <v>50</v>
      </c>
      <c r="CR6" s="33">
        <f t="shared" si="10"/>
        <v>55.42</v>
      </c>
      <c r="CS6" s="33">
        <f t="shared" si="10"/>
        <v>58.58</v>
      </c>
      <c r="CT6" s="33">
        <f t="shared" si="10"/>
        <v>48.69</v>
      </c>
      <c r="CU6" s="33">
        <f t="shared" si="10"/>
        <v>52.52</v>
      </c>
      <c r="CV6" s="32" t="str">
        <f>IF(CV7="","",IF(CV7="-","【-】","【"&amp;SUBSTITUTE(TEXT(CV7,"#,##0.00"),"-","△")&amp;"】"))</f>
        <v>【52.19】</v>
      </c>
      <c r="CW6" s="33">
        <f>IF(CW7="",NA(),CW7)</f>
        <v>100</v>
      </c>
      <c r="CX6" s="33">
        <f t="shared" ref="CX6:DF6" si="11">IF(CX7="",NA(),CX7)</f>
        <v>94.87</v>
      </c>
      <c r="CY6" s="33">
        <f t="shared" si="11"/>
        <v>94.87</v>
      </c>
      <c r="CZ6" s="33">
        <f t="shared" si="11"/>
        <v>94.74</v>
      </c>
      <c r="DA6" s="33">
        <f t="shared" si="11"/>
        <v>95</v>
      </c>
      <c r="DB6" s="33">
        <f t="shared" si="11"/>
        <v>76.58</v>
      </c>
      <c r="DC6" s="33">
        <f t="shared" si="11"/>
        <v>74.290000000000006</v>
      </c>
      <c r="DD6" s="33">
        <f t="shared" si="11"/>
        <v>72.31</v>
      </c>
      <c r="DE6" s="33">
        <f t="shared" si="11"/>
        <v>87.42</v>
      </c>
      <c r="DF6" s="33">
        <f t="shared" si="11"/>
        <v>84.94</v>
      </c>
      <c r="DG6" s="32" t="str">
        <f>IF(DG7="","",IF(DG7="-","【-】","【"&amp;SUBSTITUTE(TEXT(DG7,"#,##0.00"),"-","△")&amp;"】"))</f>
        <v>【80.29】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284432</v>
      </c>
      <c r="D7" s="35">
        <v>47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0.2</v>
      </c>
      <c r="P7" s="36">
        <v>100</v>
      </c>
      <c r="Q7" s="36">
        <v>3610</v>
      </c>
      <c r="R7" s="36">
        <v>19591</v>
      </c>
      <c r="S7" s="36">
        <v>45.79</v>
      </c>
      <c r="T7" s="36">
        <v>427.84</v>
      </c>
      <c r="U7" s="36">
        <v>40</v>
      </c>
      <c r="V7" s="36">
        <v>0.01</v>
      </c>
      <c r="W7" s="36">
        <v>4000</v>
      </c>
      <c r="X7" s="36">
        <v>72.87</v>
      </c>
      <c r="Y7" s="36">
        <v>70.86</v>
      </c>
      <c r="Z7" s="36">
        <v>70.55</v>
      </c>
      <c r="AA7" s="36">
        <v>71.989999999999995</v>
      </c>
      <c r="AB7" s="36">
        <v>74.84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381.08</v>
      </c>
      <c r="BF7" s="36">
        <v>444.8</v>
      </c>
      <c r="BG7" s="36">
        <v>364.24</v>
      </c>
      <c r="BH7" s="36">
        <v>340.82</v>
      </c>
      <c r="BI7" s="36">
        <v>316.37</v>
      </c>
      <c r="BJ7" s="36">
        <v>946.72</v>
      </c>
      <c r="BK7" s="36">
        <v>844.96</v>
      </c>
      <c r="BL7" s="36">
        <v>862.78</v>
      </c>
      <c r="BM7" s="36">
        <v>799.41</v>
      </c>
      <c r="BN7" s="36">
        <v>701.33</v>
      </c>
      <c r="BO7" s="36">
        <v>721.24</v>
      </c>
      <c r="BP7" s="36">
        <v>36.659999999999997</v>
      </c>
      <c r="BQ7" s="36">
        <v>37</v>
      </c>
      <c r="BR7" s="36">
        <v>39.19</v>
      </c>
      <c r="BS7" s="36">
        <v>35.56</v>
      </c>
      <c r="BT7" s="36">
        <v>32.159999999999997</v>
      </c>
      <c r="BU7" s="36">
        <v>54.34</v>
      </c>
      <c r="BV7" s="36">
        <v>51.86</v>
      </c>
      <c r="BW7" s="36">
        <v>54.55</v>
      </c>
      <c r="BX7" s="36">
        <v>51.57</v>
      </c>
      <c r="BY7" s="36">
        <v>53.48</v>
      </c>
      <c r="BZ7" s="36">
        <v>52.31</v>
      </c>
      <c r="CA7" s="36">
        <v>452.57</v>
      </c>
      <c r="CB7" s="36">
        <v>463.08</v>
      </c>
      <c r="CC7" s="36">
        <v>417.11</v>
      </c>
      <c r="CD7" s="36">
        <v>451.21</v>
      </c>
      <c r="CE7" s="36">
        <v>542.66999999999996</v>
      </c>
      <c r="CF7" s="36">
        <v>273.08999999999997</v>
      </c>
      <c r="CG7" s="36">
        <v>297.51</v>
      </c>
      <c r="CH7" s="36">
        <v>275.64999999999998</v>
      </c>
      <c r="CI7" s="36">
        <v>282.5</v>
      </c>
      <c r="CJ7" s="36">
        <v>277.29000000000002</v>
      </c>
      <c r="CK7" s="36">
        <v>293.69</v>
      </c>
      <c r="CL7" s="36">
        <v>40</v>
      </c>
      <c r="CM7" s="36">
        <v>40</v>
      </c>
      <c r="CN7" s="36">
        <v>40</v>
      </c>
      <c r="CO7" s="36">
        <v>40</v>
      </c>
      <c r="CP7" s="36">
        <v>40</v>
      </c>
      <c r="CQ7" s="36">
        <v>50</v>
      </c>
      <c r="CR7" s="36">
        <v>55.42</v>
      </c>
      <c r="CS7" s="36">
        <v>58.58</v>
      </c>
      <c r="CT7" s="36">
        <v>48.69</v>
      </c>
      <c r="CU7" s="36">
        <v>52.52</v>
      </c>
      <c r="CV7" s="36">
        <v>52.19</v>
      </c>
      <c r="CW7" s="36">
        <v>100</v>
      </c>
      <c r="CX7" s="36">
        <v>94.87</v>
      </c>
      <c r="CY7" s="36">
        <v>94.87</v>
      </c>
      <c r="CZ7" s="36">
        <v>94.74</v>
      </c>
      <c r="DA7" s="36">
        <v>95</v>
      </c>
      <c r="DB7" s="36">
        <v>76.58</v>
      </c>
      <c r="DC7" s="36">
        <v>74.290000000000006</v>
      </c>
      <c r="DD7" s="36">
        <v>72.31</v>
      </c>
      <c r="DE7" s="36">
        <v>87.42</v>
      </c>
      <c r="DF7" s="36">
        <v>84.94</v>
      </c>
      <c r="DG7" s="36">
        <v>80.290000000000006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福崎町役場</cp:lastModifiedBy>
  <dcterms:created xsi:type="dcterms:W3CDTF">2016-02-03T09:28:38Z</dcterms:created>
  <dcterms:modified xsi:type="dcterms:W3CDTF">2016-02-20T05:50:00Z</dcterms:modified>
</cp:coreProperties>
</file>