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FSV002\backup\12_水道課\02.管理係フォルダ\02.下水道事業\26.下水法適用化\県等調査\H28.1.25経営比較分析表\32 稲美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<sst xmlns="http://schemas.openxmlformats.org/spreadsheetml/2006/main" count="221" uniqueCount="111">
  <si>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</si>
  <si>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</si>
  <si>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</si>
  <si>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</si>
  <si>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</si>
  <si>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</si>
  <si>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</si>
  <si>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</si>
  <si>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</si>
  <si>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</si>
  <si>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</si>
  <si>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</si>
  <si>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</si>
  <si>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</si>
  <si>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</si>
  <si>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</si>
  <si>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</si>
  <si>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</si>
  <si>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</si>
  <si>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</si>
  <si>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</si>
  <si>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</si>
  <si>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</si>
  <si>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</si>
  <si>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</si>
  <si>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</si>
  <si>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</si>
  <si>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</si>
  <si>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</si>
  <si>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</si>
  <si>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</si>
  <si>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</si>
  <si>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</si>
  <si>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</si>
  <si>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</si>
  <si>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</si>
  <si>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</si>
  <si>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</si>
  <si>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</si>
  <si>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</si>
  <si>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</si>
  <si>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</si>
  <si>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</si>
  <si>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</si>
  <si>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</si>
  <si>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</si>
  <si>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</si>
  <si>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</si>
  <si>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</si>
  <si>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</si>
  <si>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</si>
  <si>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</si>
  <si>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</si>
  <si>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</si>
  <si>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</si>
  <si>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</si>
  <si>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</si>
  <si>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</si>
  <si>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</si>
  <si>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</si>
  <si>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</si>
  <si>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</si>
  <si>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</si>
  <si>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</si>
  <si>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</si>
  <si>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</si>
  <si>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</si>
  <si>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</si>
  <si>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</si>
  <si>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</si>
  <si>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</si>
  <si>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</si>
  <si>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</si>
  <si>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</si>
  <si>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</si>
  <si>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</si>
  <si>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</si>
  <si>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</si>
  <si>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</si>
  <si>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</si>
  <si>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</si>
  <si>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</si>
  <si>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</si>
  <si>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</si>
  <si>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</si>
  <si>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</si>
  <si>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</si>
  <si>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</si>
  <si>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</si>
  <si>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</si>
  <si>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</si>
  <si>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</si>
  <si>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</si>
  <si>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</si>
  <si>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</si>
  <si>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</si>
  <si>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稲美町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</si>
  <si>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</si>
  <si>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</si>
  <si>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</si>
  <si>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</si>
  <si>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</si>
  <si>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</si>
  <si>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</si>
  <si>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</si>
  <si>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</si>
  <si>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</si>
  <si>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</si>
  <si>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既設管渠及び施設、機器類に関しては、必要に応じて、清掃作業並びに躯体補強等により維持管理をしながら継続して使用していく方針です。</t>
    <phoneticPr fontId="4"/>
  </si>
  <si>
    <t>施設の維持管理や汚水処理の費用、一般会計からの繰入金で賄っている施設建設のための企業債の償還金が年々増加していることに加えて、使用料による収入も微減傾向が見込まれます。そのため、引き続き経費節減と効率化に取り組み、将来にわたって農業集落排水事業の円滑な運営を図り、衛生的で快適な生活を維持していくため、使用料の改定を検討するとともに、公営企業会計適用に併せて経営戦略の策定についても平成31年度末策定を予定し、農業集落排水事業の健全経営を目指します。</t>
    <rPh sb="16" eb="18">
      <t>イッパン</t>
    </rPh>
    <rPh sb="18" eb="20">
      <t>カイケイ</t>
    </rPh>
    <rPh sb="23" eb="25">
      <t>クリイレ</t>
    </rPh>
    <rPh sb="25" eb="26">
      <t>キン</t>
    </rPh>
    <rPh sb="27" eb="28">
      <t>マカナ</t>
    </rPh>
    <rPh sb="59" eb="60">
      <t>クワ</t>
    </rPh>
    <rPh sb="114" eb="116">
      <t>ノウギョウ</t>
    </rPh>
    <rPh sb="116" eb="118">
      <t>シュウラク</t>
    </rPh>
    <rPh sb="118" eb="120">
      <t>ハイスイ</t>
    </rPh>
    <rPh sb="151" eb="154">
      <t>シヨウリョウ</t>
    </rPh>
    <rPh sb="155" eb="157">
      <t>カイテイ</t>
    </rPh>
    <rPh sb="158" eb="160">
      <t>ケントウ</t>
    </rPh>
    <rPh sb="167" eb="169">
      <t>コウエイ</t>
    </rPh>
    <rPh sb="169" eb="171">
      <t>キギョウ</t>
    </rPh>
    <rPh sb="171" eb="173">
      <t>カイケイ</t>
    </rPh>
    <rPh sb="173" eb="175">
      <t>テキヨウ</t>
    </rPh>
    <rPh sb="176" eb="177">
      <t>アワ</t>
    </rPh>
    <rPh sb="191" eb="193">
      <t>ヘイセイ</t>
    </rPh>
    <rPh sb="195" eb="198">
      <t>ネンドマツ</t>
    </rPh>
    <rPh sb="198" eb="200">
      <t>サクテイ</t>
    </rPh>
    <rPh sb="201" eb="203">
      <t>ヨテイ</t>
    </rPh>
    <phoneticPr fontId="4"/>
  </si>
  <si>
    <t>農業集落排水処理施設使用料収入については、節水型機器の普及等により、1人あたりの処理量が微減に転ずることが見込まれるため、今後は微減に推移することが考えられます。⑥の汚水処理原価については、現在、類似団体比較において優位に推移していますが、今後有収水量の減少が考えられることから、汚水処理費が高くなることが予測されます。そのため、①の収益的収支比率全体としても微減傾向が予測されます。
また、⑧の水洗化率はおよそ90％と高水準であり、今後大幅な水洗化率の上昇が見込めないことに加えて、農業集落排水処理施設の建設及び更新費用に伴う企業債の償還金については一般会計からの繰入金に依拠していることもあり、⑤の経費回収率についても微減傾向が予測されます。そのため適切な使用料の設定も必要であると考えられます。</t>
    <rPh sb="0" eb="2">
      <t>ノウギョウ</t>
    </rPh>
    <rPh sb="2" eb="4">
      <t>シュウラク</t>
    </rPh>
    <rPh sb="4" eb="6">
      <t>ハイスイ</t>
    </rPh>
    <rPh sb="6" eb="8">
      <t>ショリ</t>
    </rPh>
    <rPh sb="8" eb="10">
      <t>シセツ</t>
    </rPh>
    <rPh sb="13" eb="15">
      <t>シュウニュウ</t>
    </rPh>
    <rPh sb="61" eb="63">
      <t>コンゴ</t>
    </rPh>
    <rPh sb="127" eb="129">
      <t>ゲンショウ</t>
    </rPh>
    <rPh sb="130" eb="131">
      <t>カンガ</t>
    </rPh>
    <rPh sb="210" eb="213">
      <t>コウスイジュン</t>
    </rPh>
    <rPh sb="238" eb="239">
      <t>クワ</t>
    </rPh>
    <rPh sb="301" eb="303">
      <t>ケイヒ</t>
    </rPh>
    <rPh sb="303" eb="305">
      <t>カイシュウ</t>
    </rPh>
    <rPh sb="305" eb="306">
      <t>リツ</t>
    </rPh>
    <rPh sb="311" eb="313">
      <t>ビゲン</t>
    </rPh>
    <rPh sb="313" eb="315">
      <t>ケイコウ</t>
    </rPh>
    <rPh sb="316" eb="318">
      <t>ヨソク</t>
    </rPh>
    <rPh sb="327" eb="329">
      <t>テキセツ</t>
    </rPh>
    <rPh sb="330" eb="333">
      <t>シヨウリョウ</t>
    </rPh>
    <rPh sb="334" eb="336">
      <t>セッテイ</t>
    </rPh>
    <rPh sb="337" eb="339">
      <t>ヒツヨウ</t>
    </rPh>
    <rPh sb="343" eb="34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</si>
</sst>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0525648"/>
        <c:axId val="210880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10525648"/>
        <c:axId val="210880856"/>
      </c:lineChart>
      <c:dateAx>
        <c:axId val="210525648"/>
        <c:scaling>
          <c:orientation val="minMax"/>
        </c:scaling>
        <c:delete val="1"/>
        <c:axPos val="b"/>
        <c:numFmt formatCode="ge" sourceLinked="1"/>
        <c:majorTickMark val="none"/>
        <c:minorTickMark val="none"/>
        <c:tickLblPos val="none"/>
        <c:crossAx val="210880856"/>
        <c:crosses val="autoZero"/>
        <c:auto val="1"/>
        <c:lblOffset val="100"/>
        <c:baseTimeUnit val="years"/>
      </c:dateAx>
      <c:valAx>
        <c:axId val="21088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52564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49.11</c:v>
                </c:pt>
                <c:pt idx="1">
                  <c:v>50.95</c:v>
                </c:pt>
                <c:pt idx="2">
                  <c:v>55.68</c:v>
                </c:pt>
                <c:pt idx="3">
                  <c:v>51.58</c:v>
                </c:pt>
                <c:pt idx="4">
                  <c:v>51.16</c:v>
                </c:pt>
              </c:numCache>
            </c:numRef>
          </c:val>
        </c:ser>
        <c:dLbls>
          <c:showLegendKey val="0"/>
          <c:showVal val="0"/>
          <c:showCatName val="0"/>
          <c:showSerName val="0"/>
          <c:showPercent val="0"/>
          <c:showBubbleSize val="0"/>
        </c:dLbls>
        <c:gapWidth val="150"/>
        <c:axId val="211525944"/>
        <c:axId val="211336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11525944"/>
        <c:axId val="211336184"/>
      </c:lineChart>
      <c:dateAx>
        <c:axId val="211525944"/>
        <c:scaling>
          <c:orientation val="minMax"/>
        </c:scaling>
        <c:delete val="1"/>
        <c:axPos val="b"/>
        <c:numFmt formatCode="ge" sourceLinked="1"/>
        <c:majorTickMark val="none"/>
        <c:minorTickMark val="none"/>
        <c:tickLblPos val="none"/>
        <c:crossAx val="211336184"/>
        <c:crosses val="autoZero"/>
        <c:auto val="1"/>
        <c:lblOffset val="100"/>
        <c:baseTimeUnit val="years"/>
      </c:dateAx>
      <c:valAx>
        <c:axId val="211336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52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86.22</c:v>
                </c:pt>
                <c:pt idx="1">
                  <c:v>87.96</c:v>
                </c:pt>
                <c:pt idx="2">
                  <c:v>89.06</c:v>
                </c:pt>
                <c:pt idx="3">
                  <c:v>89.21</c:v>
                </c:pt>
                <c:pt idx="4">
                  <c:v>89.89</c:v>
                </c:pt>
              </c:numCache>
            </c:numRef>
          </c:val>
        </c:ser>
        <c:dLbls>
          <c:showLegendKey val="0"/>
          <c:showVal val="0"/>
          <c:showCatName val="0"/>
          <c:showSerName val="0"/>
          <c:showPercent val="0"/>
          <c:showBubbleSize val="0"/>
        </c:dLbls>
        <c:gapWidth val="150"/>
        <c:axId val="211407176"/>
        <c:axId val="21140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11407176"/>
        <c:axId val="211407568"/>
      </c:lineChart>
      <c:dateAx>
        <c:axId val="211407176"/>
        <c:scaling>
          <c:orientation val="minMax"/>
        </c:scaling>
        <c:delete val="1"/>
        <c:axPos val="b"/>
        <c:numFmt formatCode="ge" sourceLinked="1"/>
        <c:majorTickMark val="none"/>
        <c:minorTickMark val="none"/>
        <c:tickLblPos val="none"/>
        <c:crossAx val="211407568"/>
        <c:crosses val="autoZero"/>
        <c:auto val="1"/>
        <c:lblOffset val="100"/>
        <c:baseTimeUnit val="years"/>
      </c:dateAx>
      <c:valAx>
        <c:axId val="21140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40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48.29</c:v>
                </c:pt>
                <c:pt idx="1">
                  <c:v>47.81</c:v>
                </c:pt>
                <c:pt idx="2">
                  <c:v>47.58</c:v>
                </c:pt>
                <c:pt idx="3">
                  <c:v>47.39</c:v>
                </c:pt>
                <c:pt idx="4">
                  <c:v>46.13</c:v>
                </c:pt>
              </c:numCache>
            </c:numRef>
          </c:val>
        </c:ser>
        <c:dLbls>
          <c:showLegendKey val="0"/>
          <c:showVal val="0"/>
          <c:showCatName val="0"/>
          <c:showSerName val="0"/>
          <c:showPercent val="0"/>
          <c:showBubbleSize val="0"/>
        </c:dLbls>
        <c:gapWidth val="150"/>
        <c:axId val="211031736"/>
        <c:axId val="211036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031736"/>
        <c:axId val="211036216"/>
      </c:lineChart>
      <c:dateAx>
        <c:axId val="211031736"/>
        <c:scaling>
          <c:orientation val="minMax"/>
        </c:scaling>
        <c:delete val="1"/>
        <c:axPos val="b"/>
        <c:numFmt formatCode="ge" sourceLinked="1"/>
        <c:majorTickMark val="none"/>
        <c:minorTickMark val="none"/>
        <c:tickLblPos val="none"/>
        <c:crossAx val="211036216"/>
        <c:crosses val="autoZero"/>
        <c:auto val="1"/>
        <c:lblOffset val="100"/>
        <c:baseTimeUnit val="years"/>
      </c:dateAx>
      <c:valAx>
        <c:axId val="21103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03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1086152"/>
        <c:axId val="211086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086152"/>
        <c:axId val="211086536"/>
      </c:lineChart>
      <c:dateAx>
        <c:axId val="211086152"/>
        <c:scaling>
          <c:orientation val="minMax"/>
        </c:scaling>
        <c:delete val="1"/>
        <c:axPos val="b"/>
        <c:numFmt formatCode="ge" sourceLinked="1"/>
        <c:majorTickMark val="none"/>
        <c:minorTickMark val="none"/>
        <c:tickLblPos val="none"/>
        <c:crossAx val="211086536"/>
        <c:crosses val="autoZero"/>
        <c:auto val="1"/>
        <c:lblOffset val="100"/>
        <c:baseTimeUnit val="years"/>
      </c:dateAx>
      <c:valAx>
        <c:axId val="21108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08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0074512"/>
        <c:axId val="210074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074512"/>
        <c:axId val="210074904"/>
      </c:lineChart>
      <c:dateAx>
        <c:axId val="210074512"/>
        <c:scaling>
          <c:orientation val="minMax"/>
        </c:scaling>
        <c:delete val="1"/>
        <c:axPos val="b"/>
        <c:numFmt formatCode="ge" sourceLinked="1"/>
        <c:majorTickMark val="none"/>
        <c:minorTickMark val="none"/>
        <c:tickLblPos val="none"/>
        <c:crossAx val="210074904"/>
        <c:crosses val="autoZero"/>
        <c:auto val="1"/>
        <c:lblOffset val="100"/>
        <c:baseTimeUnit val="years"/>
      </c:dateAx>
      <c:valAx>
        <c:axId val="21007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07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0076080"/>
        <c:axId val="210076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076080"/>
        <c:axId val="210076472"/>
      </c:lineChart>
      <c:dateAx>
        <c:axId val="210076080"/>
        <c:scaling>
          <c:orientation val="minMax"/>
        </c:scaling>
        <c:delete val="1"/>
        <c:axPos val="b"/>
        <c:numFmt formatCode="ge" sourceLinked="1"/>
        <c:majorTickMark val="none"/>
        <c:minorTickMark val="none"/>
        <c:tickLblPos val="none"/>
        <c:crossAx val="210076472"/>
        <c:crosses val="autoZero"/>
        <c:auto val="1"/>
        <c:lblOffset val="100"/>
        <c:baseTimeUnit val="years"/>
      </c:dateAx>
      <c:valAx>
        <c:axId val="21007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07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1526336"/>
        <c:axId val="211526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526336"/>
        <c:axId val="211526728"/>
      </c:lineChart>
      <c:dateAx>
        <c:axId val="211526336"/>
        <c:scaling>
          <c:orientation val="minMax"/>
        </c:scaling>
        <c:delete val="1"/>
        <c:axPos val="b"/>
        <c:numFmt formatCode="ge" sourceLinked="1"/>
        <c:majorTickMark val="none"/>
        <c:minorTickMark val="none"/>
        <c:tickLblPos val="none"/>
        <c:crossAx val="211526728"/>
        <c:crosses val="autoZero"/>
        <c:auto val="1"/>
        <c:lblOffset val="100"/>
        <c:baseTimeUnit val="years"/>
      </c:dateAx>
      <c:valAx>
        <c:axId val="21152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52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
                  <c:v>0</c:v>
                </c:pt>
                <c:pt idx="1">
                  <c:v>162.77000000000001</c:v>
                </c:pt>
                <c:pt idx="2">
                  <c:v>233.18</c:v>
                </c:pt>
                <c:pt idx="3" formatCode="#,##0.00;&quot;△&quot;#,##0.00">
                  <c:v>0</c:v>
                </c:pt>
                <c:pt idx="4" formatCode="#,##0.00;&quot;△&quot;#,##0.00">
                  <c:v>0</c:v>
                </c:pt>
              </c:numCache>
            </c:numRef>
          </c:val>
        </c:ser>
        <c:dLbls>
          <c:showLegendKey val="0"/>
          <c:showVal val="0"/>
          <c:showCatName val="0"/>
          <c:showSerName val="0"/>
          <c:showPercent val="0"/>
          <c:showBubbleSize val="0"/>
        </c:dLbls>
        <c:gapWidth val="150"/>
        <c:axId val="211527904"/>
        <c:axId val="211528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211527904"/>
        <c:axId val="211528296"/>
      </c:lineChart>
      <c:dateAx>
        <c:axId val="211527904"/>
        <c:scaling>
          <c:orientation val="minMax"/>
        </c:scaling>
        <c:delete val="1"/>
        <c:axPos val="b"/>
        <c:numFmt formatCode="ge" sourceLinked="1"/>
        <c:majorTickMark val="none"/>
        <c:minorTickMark val="none"/>
        <c:tickLblPos val="none"/>
        <c:crossAx val="211528296"/>
        <c:crosses val="autoZero"/>
        <c:auto val="1"/>
        <c:lblOffset val="100"/>
        <c:baseTimeUnit val="years"/>
      </c:dateAx>
      <c:valAx>
        <c:axId val="211528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5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58.85</c:v>
                </c:pt>
                <c:pt idx="1">
                  <c:v>61.54</c:v>
                </c:pt>
                <c:pt idx="2">
                  <c:v>61.31</c:v>
                </c:pt>
                <c:pt idx="3">
                  <c:v>61.81</c:v>
                </c:pt>
                <c:pt idx="4">
                  <c:v>57.04</c:v>
                </c:pt>
              </c:numCache>
            </c:numRef>
          </c:val>
        </c:ser>
        <c:dLbls>
          <c:showLegendKey val="0"/>
          <c:showVal val="0"/>
          <c:showCatName val="0"/>
          <c:showSerName val="0"/>
          <c:showPercent val="0"/>
          <c:showBubbleSize val="0"/>
        </c:dLbls>
        <c:gapWidth val="150"/>
        <c:axId val="211333048"/>
        <c:axId val="21133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211333048"/>
        <c:axId val="211333440"/>
      </c:lineChart>
      <c:dateAx>
        <c:axId val="211333048"/>
        <c:scaling>
          <c:orientation val="minMax"/>
        </c:scaling>
        <c:delete val="1"/>
        <c:axPos val="b"/>
        <c:numFmt formatCode="ge" sourceLinked="1"/>
        <c:majorTickMark val="none"/>
        <c:minorTickMark val="none"/>
        <c:tickLblPos val="none"/>
        <c:crossAx val="211333440"/>
        <c:crosses val="autoZero"/>
        <c:auto val="1"/>
        <c:lblOffset val="100"/>
        <c:baseTimeUnit val="years"/>
      </c:dateAx>
      <c:valAx>
        <c:axId val="21133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33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156.32</c:v>
                </c:pt>
                <c:pt idx="1">
                  <c:v>150.26</c:v>
                </c:pt>
                <c:pt idx="2">
                  <c:v>150</c:v>
                </c:pt>
                <c:pt idx="3">
                  <c:v>151.30000000000001</c:v>
                </c:pt>
                <c:pt idx="4">
                  <c:v>165.96</c:v>
                </c:pt>
              </c:numCache>
            </c:numRef>
          </c:val>
        </c:ser>
        <c:dLbls>
          <c:showLegendKey val="0"/>
          <c:showVal val="0"/>
          <c:showCatName val="0"/>
          <c:showSerName val="0"/>
          <c:showPercent val="0"/>
          <c:showBubbleSize val="0"/>
        </c:dLbls>
        <c:gapWidth val="150"/>
        <c:axId val="211334616"/>
        <c:axId val="21133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11334616"/>
        <c:axId val="211335008"/>
      </c:lineChart>
      <c:dateAx>
        <c:axId val="211334616"/>
        <c:scaling>
          <c:orientation val="minMax"/>
        </c:scaling>
        <c:delete val="1"/>
        <c:axPos val="b"/>
        <c:numFmt formatCode="ge" sourceLinked="1"/>
        <c:majorTickMark val="none"/>
        <c:minorTickMark val="none"/>
        <c:tickLblPos val="none"/>
        <c:crossAx val="211335008"/>
        <c:crosses val="autoZero"/>
        <c:auto val="1"/>
        <c:lblOffset val="100"/>
        <c:baseTimeUnit val="years"/>
      </c:dateAx>
      <c:valAx>
        <c:axId val="21133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33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7" zoomScaleNormal="100" workbookViewId="0">
      <selection activeCell="AV11" sqref="AV1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稲美町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31748</v>
      </c>
      <c r="AM8" s="64"/>
      <c r="AN8" s="64"/>
      <c r="AO8" s="64"/>
      <c r="AP8" s="64"/>
      <c r="AQ8" s="64"/>
      <c r="AR8" s="64"/>
      <c r="AS8" s="64"/>
      <c r="AT8" s="63">
        <f>データ!S6</f>
        <v>34.92</v>
      </c>
      <c r="AU8" s="63"/>
      <c r="AV8" s="63"/>
      <c r="AW8" s="63"/>
      <c r="AX8" s="63"/>
      <c r="AY8" s="63"/>
      <c r="AZ8" s="63"/>
      <c r="BA8" s="63"/>
      <c r="BB8" s="63">
        <f>データ!T6</f>
        <v>909.16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15.31</v>
      </c>
      <c r="Q10" s="63"/>
      <c r="R10" s="63"/>
      <c r="S10" s="63"/>
      <c r="T10" s="63"/>
      <c r="U10" s="63"/>
      <c r="V10" s="63"/>
      <c r="W10" s="63">
        <f>データ!P6</f>
        <v>86.88</v>
      </c>
      <c r="X10" s="63"/>
      <c r="Y10" s="63"/>
      <c r="Z10" s="63"/>
      <c r="AA10" s="63"/>
      <c r="AB10" s="63"/>
      <c r="AC10" s="63"/>
      <c r="AD10" s="64">
        <f>データ!Q6</f>
        <v>1720</v>
      </c>
      <c r="AE10" s="64"/>
      <c r="AF10" s="64"/>
      <c r="AG10" s="64"/>
      <c r="AH10" s="64"/>
      <c r="AI10" s="64"/>
      <c r="AJ10" s="64"/>
      <c r="AK10" s="2"/>
      <c r="AL10" s="64">
        <f>データ!U6</f>
        <v>4846</v>
      </c>
      <c r="AM10" s="64"/>
      <c r="AN10" s="64"/>
      <c r="AO10" s="64"/>
      <c r="AP10" s="64"/>
      <c r="AQ10" s="64"/>
      <c r="AR10" s="64"/>
      <c r="AS10" s="64"/>
      <c r="AT10" s="63">
        <f>データ!V6</f>
        <v>1.17</v>
      </c>
      <c r="AU10" s="63"/>
      <c r="AV10" s="63"/>
      <c r="AW10" s="63"/>
      <c r="AX10" s="63"/>
      <c r="AY10" s="63"/>
      <c r="AZ10" s="63"/>
      <c r="BA10" s="63"/>
      <c r="BB10" s="63">
        <f>データ!W6</f>
        <v>4141.88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283819</v>
      </c>
      <c r="D6" s="31">
        <f t="shared" si="3"/>
        <v>47</v>
      </c>
      <c r="E6" s="31">
        <f t="shared" si="3"/>
        <v>17</v>
      </c>
      <c r="F6" s="31">
        <f t="shared" si="3"/>
        <v>5</v>
      </c>
      <c r="G6" s="31">
        <f t="shared" si="3"/>
        <v>0</v>
      </c>
      <c r="H6" s="31" t="str">
        <f t="shared" si="3"/>
        <v>兵庫県　稲美町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15.31</v>
      </c>
      <c r="P6" s="32">
        <f t="shared" si="3"/>
        <v>86.88</v>
      </c>
      <c r="Q6" s="32">
        <f t="shared" si="3"/>
        <v>1720</v>
      </c>
      <c r="R6" s="32">
        <f t="shared" si="3"/>
        <v>31748</v>
      </c>
      <c r="S6" s="32">
        <f t="shared" si="3"/>
        <v>34.92</v>
      </c>
      <c r="T6" s="32">
        <f t="shared" si="3"/>
        <v>909.16</v>
      </c>
      <c r="U6" s="32">
        <f t="shared" si="3"/>
        <v>4846</v>
      </c>
      <c r="V6" s="32">
        <f t="shared" si="3"/>
        <v>1.17</v>
      </c>
      <c r="W6" s="32">
        <f t="shared" si="3"/>
        <v>4141.88</v>
      </c>
      <c r="X6" s="33">
        <f>IF(X7="",NA(),X7)</f>
        <v>48.29</v>
      </c>
      <c r="Y6" s="33">
        <f t="shared" ref="Y6:AG6" si="4">IF(Y7="",NA(),Y7)</f>
        <v>47.81</v>
      </c>
      <c r="Z6" s="33">
        <f t="shared" si="4"/>
        <v>47.58</v>
      </c>
      <c r="AA6" s="33">
        <f t="shared" si="4"/>
        <v>47.39</v>
      </c>
      <c r="AB6" s="33">
        <f t="shared" si="4"/>
        <v>46.13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3">
        <f t="shared" ref="BF6:BN6" si="7">IF(BF7="",NA(),BF7)</f>
        <v>162.77000000000001</v>
      </c>
      <c r="BG6" s="33">
        <f t="shared" si="7"/>
        <v>233.18</v>
      </c>
      <c r="BH6" s="32">
        <f t="shared" si="7"/>
        <v>0</v>
      </c>
      <c r="BI6" s="32">
        <f t="shared" si="7"/>
        <v>0</v>
      </c>
      <c r="BJ6" s="33">
        <f t="shared" si="7"/>
        <v>1316.7</v>
      </c>
      <c r="BK6" s="33">
        <f t="shared" si="7"/>
        <v>1239.2</v>
      </c>
      <c r="BL6" s="33">
        <f t="shared" si="7"/>
        <v>1197.82</v>
      </c>
      <c r="BM6" s="33">
        <f t="shared" si="7"/>
        <v>1126.77</v>
      </c>
      <c r="BN6" s="33">
        <f t="shared" si="7"/>
        <v>1044.8</v>
      </c>
      <c r="BO6" s="32" t="str">
        <f>IF(BO7="","",IF(BO7="-","【-】","【"&amp;SUBSTITUTE(TEXT(BO7,"#,##0.00"),"-","△")&amp;"】"))</f>
        <v>【992.47】</v>
      </c>
      <c r="BP6" s="33">
        <f>IF(BP7="",NA(),BP7)</f>
        <v>58.85</v>
      </c>
      <c r="BQ6" s="33">
        <f t="shared" ref="BQ6:BY6" si="8">IF(BQ7="",NA(),BQ7)</f>
        <v>61.54</v>
      </c>
      <c r="BR6" s="33">
        <f t="shared" si="8"/>
        <v>61.31</v>
      </c>
      <c r="BS6" s="33">
        <f t="shared" si="8"/>
        <v>61.81</v>
      </c>
      <c r="BT6" s="33">
        <f t="shared" si="8"/>
        <v>57.04</v>
      </c>
      <c r="BU6" s="33">
        <f t="shared" si="8"/>
        <v>43.24</v>
      </c>
      <c r="BV6" s="33">
        <f t="shared" si="8"/>
        <v>51.56</v>
      </c>
      <c r="BW6" s="33">
        <f t="shared" si="8"/>
        <v>51.03</v>
      </c>
      <c r="BX6" s="33">
        <f t="shared" si="8"/>
        <v>50.9</v>
      </c>
      <c r="BY6" s="33">
        <f t="shared" si="8"/>
        <v>50.82</v>
      </c>
      <c r="BZ6" s="32" t="str">
        <f>IF(BZ7="","",IF(BZ7="-","【-】","【"&amp;SUBSTITUTE(TEXT(BZ7,"#,##0.00"),"-","△")&amp;"】"))</f>
        <v>【51.49】</v>
      </c>
      <c r="CA6" s="33">
        <f>IF(CA7="",NA(),CA7)</f>
        <v>156.32</v>
      </c>
      <c r="CB6" s="33">
        <f t="shared" ref="CB6:CJ6" si="9">IF(CB7="",NA(),CB7)</f>
        <v>150.26</v>
      </c>
      <c r="CC6" s="33">
        <f t="shared" si="9"/>
        <v>150</v>
      </c>
      <c r="CD6" s="33">
        <f t="shared" si="9"/>
        <v>151.30000000000001</v>
      </c>
      <c r="CE6" s="33">
        <f t="shared" si="9"/>
        <v>165.96</v>
      </c>
      <c r="CF6" s="33">
        <f t="shared" si="9"/>
        <v>338.76</v>
      </c>
      <c r="CG6" s="33">
        <f t="shared" si="9"/>
        <v>283.26</v>
      </c>
      <c r="CH6" s="33">
        <f t="shared" si="9"/>
        <v>289.60000000000002</v>
      </c>
      <c r="CI6" s="33">
        <f t="shared" si="9"/>
        <v>293.27</v>
      </c>
      <c r="CJ6" s="33">
        <f t="shared" si="9"/>
        <v>300.52</v>
      </c>
      <c r="CK6" s="32" t="str">
        <f>IF(CK7="","",IF(CK7="-","【-】","【"&amp;SUBSTITUTE(TEXT(CK7,"#,##0.00"),"-","△")&amp;"】"))</f>
        <v>【295.10】</v>
      </c>
      <c r="CL6" s="33">
        <f>IF(CL7="",NA(),CL7)</f>
        <v>49.11</v>
      </c>
      <c r="CM6" s="33">
        <f t="shared" ref="CM6:CU6" si="10">IF(CM7="",NA(),CM7)</f>
        <v>50.95</v>
      </c>
      <c r="CN6" s="33">
        <f t="shared" si="10"/>
        <v>55.68</v>
      </c>
      <c r="CO6" s="33">
        <f t="shared" si="10"/>
        <v>51.58</v>
      </c>
      <c r="CP6" s="33">
        <f t="shared" si="10"/>
        <v>51.16</v>
      </c>
      <c r="CQ6" s="33">
        <f t="shared" si="10"/>
        <v>44.65</v>
      </c>
      <c r="CR6" s="33">
        <f t="shared" si="10"/>
        <v>55.2</v>
      </c>
      <c r="CS6" s="33">
        <f t="shared" si="10"/>
        <v>54.74</v>
      </c>
      <c r="CT6" s="33">
        <f t="shared" si="10"/>
        <v>53.78</v>
      </c>
      <c r="CU6" s="33">
        <f t="shared" si="10"/>
        <v>53.24</v>
      </c>
      <c r="CV6" s="32" t="str">
        <f>IF(CV7="","",IF(CV7="-","【-】","【"&amp;SUBSTITUTE(TEXT(CV7,"#,##0.00"),"-","△")&amp;"】"))</f>
        <v>【53.32】</v>
      </c>
      <c r="CW6" s="33">
        <f>IF(CW7="",NA(),CW7)</f>
        <v>86.22</v>
      </c>
      <c r="CX6" s="33">
        <f t="shared" ref="CX6:DF6" si="11">IF(CX7="",NA(),CX7)</f>
        <v>87.96</v>
      </c>
      <c r="CY6" s="33">
        <f t="shared" si="11"/>
        <v>89.06</v>
      </c>
      <c r="CZ6" s="33">
        <f t="shared" si="11"/>
        <v>89.21</v>
      </c>
      <c r="DA6" s="33">
        <f t="shared" si="11"/>
        <v>89.89</v>
      </c>
      <c r="DB6" s="33">
        <f t="shared" si="11"/>
        <v>73.599999999999994</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283819</v>
      </c>
      <c r="D7" s="35">
        <v>47</v>
      </c>
      <c r="E7" s="35">
        <v>17</v>
      </c>
      <c r="F7" s="35">
        <v>5</v>
      </c>
      <c r="G7" s="35">
        <v>0</v>
      </c>
      <c r="H7" s="35" t="s">
        <v>96</v>
      </c>
      <c r="I7" s="35" t="s">
        <v>97</v>
      </c>
      <c r="J7" s="35" t="s">
        <v>98</v>
      </c>
      <c r="K7" s="35" t="s">
        <v>99</v>
      </c>
      <c r="L7" s="35" t="s">
        <v>100</v>
      </c>
      <c r="M7" s="36" t="s">
        <v>101</v>
      </c>
      <c r="N7" s="36" t="s">
        <v>102</v>
      </c>
      <c r="O7" s="36">
        <v>15.31</v>
      </c>
      <c r="P7" s="36">
        <v>86.88</v>
      </c>
      <c r="Q7" s="36">
        <v>1720</v>
      </c>
      <c r="R7" s="36">
        <v>31748</v>
      </c>
      <c r="S7" s="36">
        <v>34.92</v>
      </c>
      <c r="T7" s="36">
        <v>909.16</v>
      </c>
      <c r="U7" s="36">
        <v>4846</v>
      </c>
      <c r="V7" s="36">
        <v>1.17</v>
      </c>
      <c r="W7" s="36">
        <v>4141.88</v>
      </c>
      <c r="X7" s="36">
        <v>48.29</v>
      </c>
      <c r="Y7" s="36">
        <v>47.81</v>
      </c>
      <c r="Z7" s="36">
        <v>47.58</v>
      </c>
      <c r="AA7" s="36">
        <v>47.39</v>
      </c>
      <c r="AB7" s="36">
        <v>46.13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162.77000000000001</v>
      </c>
      <c r="BG7" s="36">
        <v>233.18</v>
      </c>
      <c r="BH7" s="36">
        <v>0</v>
      </c>
      <c r="BI7" s="36">
        <v>0</v>
      </c>
      <c r="BJ7" s="36">
        <v>1316.7</v>
      </c>
      <c r="BK7" s="36">
        <v>1239.2</v>
      </c>
      <c r="BL7" s="36">
        <v>1197.82</v>
      </c>
      <c r="BM7" s="36">
        <v>1126.77</v>
      </c>
      <c r="BN7" s="36">
        <v>1044.8</v>
      </c>
      <c r="BO7" s="36">
        <v>992.47</v>
      </c>
      <c r="BP7" s="36">
        <v>58.85</v>
      </c>
      <c r="BQ7" s="36">
        <v>61.54</v>
      </c>
      <c r="BR7" s="36">
        <v>61.31</v>
      </c>
      <c r="BS7" s="36">
        <v>61.81</v>
      </c>
      <c r="BT7" s="36">
        <v>57.04</v>
      </c>
      <c r="BU7" s="36">
        <v>43.24</v>
      </c>
      <c r="BV7" s="36">
        <v>51.56</v>
      </c>
      <c r="BW7" s="36">
        <v>51.03</v>
      </c>
      <c r="BX7" s="36">
        <v>50.9</v>
      </c>
      <c r="BY7" s="36">
        <v>50.82</v>
      </c>
      <c r="BZ7" s="36">
        <v>51.49</v>
      </c>
      <c r="CA7" s="36">
        <v>156.32</v>
      </c>
      <c r="CB7" s="36">
        <v>150.26</v>
      </c>
      <c r="CC7" s="36">
        <v>150</v>
      </c>
      <c r="CD7" s="36">
        <v>151.30000000000001</v>
      </c>
      <c r="CE7" s="36">
        <v>165.96</v>
      </c>
      <c r="CF7" s="36">
        <v>338.76</v>
      </c>
      <c r="CG7" s="36">
        <v>283.26</v>
      </c>
      <c r="CH7" s="36">
        <v>289.60000000000002</v>
      </c>
      <c r="CI7" s="36">
        <v>293.27</v>
      </c>
      <c r="CJ7" s="36">
        <v>300.52</v>
      </c>
      <c r="CK7" s="36">
        <v>295.10000000000002</v>
      </c>
      <c r="CL7" s="36">
        <v>49.11</v>
      </c>
      <c r="CM7" s="36">
        <v>50.95</v>
      </c>
      <c r="CN7" s="36">
        <v>55.68</v>
      </c>
      <c r="CO7" s="36">
        <v>51.58</v>
      </c>
      <c r="CP7" s="36">
        <v>51.16</v>
      </c>
      <c r="CQ7" s="36">
        <v>44.65</v>
      </c>
      <c r="CR7" s="36">
        <v>55.2</v>
      </c>
      <c r="CS7" s="36">
        <v>54.74</v>
      </c>
      <c r="CT7" s="36">
        <v>53.78</v>
      </c>
      <c r="CU7" s="36">
        <v>53.24</v>
      </c>
      <c r="CV7" s="36">
        <v>53.32</v>
      </c>
      <c r="CW7" s="36">
        <v>86.22</v>
      </c>
      <c r="CX7" s="36">
        <v>87.96</v>
      </c>
      <c r="CY7" s="36">
        <v>89.06</v>
      </c>
      <c r="CZ7" s="36">
        <v>89.21</v>
      </c>
      <c r="DA7" s="36">
        <v>89.89</v>
      </c>
      <c r="DB7" s="36">
        <v>73.599999999999994</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FLJ125</cp:lastModifiedBy>
  <cp:lastPrinted>2016-02-22T04:40:21Z</cp:lastPrinted>
  <dcterms:created xsi:type="dcterms:W3CDTF">2016-02-03T09:15:41Z</dcterms:created>
  <dcterms:modified xsi:type="dcterms:W3CDTF">2016-02-22T04:43:04Z</dcterms:modified>
  <cp:category/>
</cp:coreProperties>
</file>